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tri\Documents\PINTURAS\"/>
    </mc:Choice>
  </mc:AlternateContent>
  <xr:revisionPtr revIDLastSave="0" documentId="13_ncr:1_{B5F8EAD0-D5FB-49EE-B4A1-4216ECE37AA9}" xr6:coauthVersionLast="47" xr6:coauthVersionMax="47" xr10:uidLastSave="{00000000-0000-0000-0000-000000000000}"/>
  <bookViews>
    <workbookView xWindow="-120" yWindow="-120" windowWidth="20730" windowHeight="11160" tabRatio="889" activeTab="1" xr2:uid="{00000000-000D-0000-FFFF-FFFF00000000}"/>
  </bookViews>
  <sheets>
    <sheet name="LOTE 02 - PLANILHA ANALÍTICA" sheetId="16" r:id="rId1"/>
    <sheet name="LOTE 02- BDI " sheetId="21" r:id="rId2"/>
    <sheet name="MAPA COTAÇÕES CIVIL" sheetId="26" r:id="rId3"/>
  </sheets>
  <definedNames>
    <definedName name="__xlfn_IFERROR">NA()</definedName>
    <definedName name="_xlnm.Print_Area" localSheetId="0">'LOTE 02 - PLANILHA ANALÍTICA'!$A$1:$O$110</definedName>
    <definedName name="Excel_BuiltIn_Print_Area" localSheetId="0">'LOTE 02 - PLANILHA ANALÍTICA'!$A:$O</definedName>
    <definedName name="Excel_BuiltIn_Print_Titles" localSheetId="0">'LOTE 02 - PLANILHA ANALÍTICA'!#REF!</definedName>
    <definedName name="_xlnm.Print_Titles" localSheetId="0">'LOTE 02 - PLANILHA ANALÍTICA'!$1:$11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5" i="16" l="1"/>
  <c r="C11" i="21"/>
  <c r="C22" i="21"/>
  <c r="D22" i="21" s="1"/>
  <c r="D21" i="21"/>
  <c r="C15" i="21"/>
  <c r="C14" i="21"/>
  <c r="C13" i="21"/>
  <c r="I106" i="16"/>
  <c r="I104" i="16" s="1"/>
  <c r="L104" i="16" l="1"/>
  <c r="H105" i="16"/>
  <c r="H104" i="16" s="1"/>
  <c r="J104" i="16" s="1"/>
  <c r="K104" i="16" l="1"/>
  <c r="M104" i="16" s="1"/>
  <c r="I3" i="26"/>
  <c r="J3" i="26"/>
  <c r="K3" i="26" s="1"/>
  <c r="H88" i="16" l="1"/>
  <c r="I15" i="16" l="1"/>
  <c r="H15" i="16"/>
  <c r="J15" i="16" l="1"/>
  <c r="L15" i="16"/>
  <c r="K15" i="16"/>
  <c r="M15" i="16" l="1"/>
  <c r="I99" i="16" l="1"/>
  <c r="I96" i="16" s="1"/>
  <c r="H98" i="16"/>
  <c r="H97" i="16"/>
  <c r="I94" i="16"/>
  <c r="I91" i="16" s="1"/>
  <c r="H93" i="16"/>
  <c r="H92" i="16"/>
  <c r="I89" i="16"/>
  <c r="I86" i="16" s="1"/>
  <c r="H87" i="16"/>
  <c r="H86" i="16" s="1"/>
  <c r="I83" i="16"/>
  <c r="I80" i="16" s="1"/>
  <c r="H82" i="16"/>
  <c r="H81" i="16"/>
  <c r="I78" i="16"/>
  <c r="I75" i="16" s="1"/>
  <c r="H77" i="16"/>
  <c r="H76" i="16"/>
  <c r="H73" i="16"/>
  <c r="H72" i="16"/>
  <c r="I71" i="16"/>
  <c r="I70" i="16"/>
  <c r="I67" i="16"/>
  <c r="I65" i="16" s="1"/>
  <c r="H66" i="16"/>
  <c r="H65" i="16" s="1"/>
  <c r="H62" i="16"/>
  <c r="H59" i="16" s="1"/>
  <c r="I61" i="16"/>
  <c r="I60" i="16"/>
  <c r="H57" i="16"/>
  <c r="H56" i="16"/>
  <c r="I55" i="16"/>
  <c r="I54" i="16"/>
  <c r="H50" i="16"/>
  <c r="H47" i="16" s="1"/>
  <c r="I49" i="16"/>
  <c r="I48" i="16"/>
  <c r="I44" i="16"/>
  <c r="I43" i="16"/>
  <c r="H42" i="16"/>
  <c r="H41" i="16"/>
  <c r="H38" i="16"/>
  <c r="H37" i="16"/>
  <c r="I36" i="16"/>
  <c r="I35" i="16"/>
  <c r="H29" i="16"/>
  <c r="H28" i="16"/>
  <c r="I27" i="16"/>
  <c r="I26" i="16"/>
  <c r="H23" i="16"/>
  <c r="H21" i="16" s="1"/>
  <c r="I22" i="16"/>
  <c r="I21" i="16" s="1"/>
  <c r="I19" i="16"/>
  <c r="I17" i="16" s="1"/>
  <c r="H18" i="16"/>
  <c r="H17" i="16" s="1"/>
  <c r="H25" i="16" l="1"/>
  <c r="I40" i="16"/>
  <c r="J17" i="16"/>
  <c r="I53" i="16"/>
  <c r="I25" i="16"/>
  <c r="I34" i="16"/>
  <c r="H40" i="16"/>
  <c r="I47" i="16"/>
  <c r="J47" i="16" s="1"/>
  <c r="I59" i="16"/>
  <c r="J59" i="16" s="1"/>
  <c r="I69" i="16"/>
  <c r="H75" i="16"/>
  <c r="J75" i="16" s="1"/>
  <c r="H96" i="16"/>
  <c r="J96" i="16" s="1"/>
  <c r="H69" i="16"/>
  <c r="H53" i="16"/>
  <c r="H80" i="16"/>
  <c r="J80" i="16" s="1"/>
  <c r="J86" i="16"/>
  <c r="J65" i="16"/>
  <c r="H34" i="16"/>
  <c r="H91" i="16"/>
  <c r="J91" i="16" s="1"/>
  <c r="J21" i="16"/>
  <c r="J40" i="16" l="1"/>
  <c r="J53" i="16"/>
  <c r="J34" i="16"/>
  <c r="J69" i="16"/>
  <c r="J25" i="16" l="1"/>
  <c r="K34" i="16" l="1"/>
  <c r="L34" i="16" l="1"/>
  <c r="M34" i="16" s="1"/>
  <c r="L65" i="16" l="1"/>
  <c r="K65" i="16" l="1"/>
  <c r="M65" i="16" l="1"/>
  <c r="L75" i="16" l="1"/>
  <c r="K75" i="16"/>
  <c r="K80" i="16"/>
  <c r="K69" i="16"/>
  <c r="M75" i="16" l="1"/>
  <c r="L80" i="16"/>
  <c r="M80" i="16" s="1"/>
  <c r="L69" i="16"/>
  <c r="M69" i="16" s="1"/>
  <c r="K96" i="16" l="1"/>
  <c r="L96" i="16" l="1"/>
  <c r="M96" i="16" s="1"/>
  <c r="L17" i="16" l="1"/>
  <c r="K17" i="16"/>
  <c r="L21" i="16"/>
  <c r="K21" i="16"/>
  <c r="M21" i="16" l="1"/>
  <c r="K53" i="16"/>
  <c r="L53" i="16"/>
  <c r="K25" i="16"/>
  <c r="L25" i="16"/>
  <c r="M17" i="16"/>
  <c r="K47" i="16"/>
  <c r="L47" i="16"/>
  <c r="M25" i="16" l="1"/>
  <c r="L40" i="16"/>
  <c r="K40" i="16"/>
  <c r="L59" i="16"/>
  <c r="K59" i="16"/>
  <c r="M47" i="16"/>
  <c r="M53" i="16"/>
  <c r="M40" i="16" l="1"/>
  <c r="K86" i="16"/>
  <c r="L86" i="16"/>
  <c r="M59" i="16"/>
  <c r="M86" i="16" l="1"/>
  <c r="L91" i="16"/>
  <c r="L109" i="16" s="1"/>
  <c r="C21" i="21" s="1"/>
  <c r="K91" i="16"/>
  <c r="M91" i="16" s="1"/>
  <c r="K109" i="16" l="1"/>
  <c r="B21" i="21" s="1"/>
  <c r="C16" i="21" s="1"/>
  <c r="C18" i="21" s="1"/>
  <c r="M109" i="16"/>
  <c r="N91" i="16" l="1"/>
  <c r="O91" i="16" s="1"/>
  <c r="N104" i="16"/>
  <c r="O104" i="16" s="1"/>
  <c r="O101" i="16" s="1"/>
  <c r="N65" i="16"/>
  <c r="O65" i="16" s="1"/>
  <c r="N34" i="16"/>
  <c r="O34" i="16" s="1"/>
  <c r="N15" i="16"/>
  <c r="N80" i="16"/>
  <c r="O80" i="16" s="1"/>
  <c r="N69" i="16"/>
  <c r="O69" i="16" s="1"/>
  <c r="N75" i="16"/>
  <c r="O75" i="16" s="1"/>
  <c r="N96" i="16"/>
  <c r="O96" i="16" s="1"/>
  <c r="N21" i="16"/>
  <c r="O21" i="16" s="1"/>
  <c r="N17" i="16"/>
  <c r="O17" i="16" s="1"/>
  <c r="N40" i="16"/>
  <c r="O40" i="16" s="1"/>
  <c r="N25" i="16"/>
  <c r="O25" i="16" s="1"/>
  <c r="N53" i="16"/>
  <c r="O53" i="16" s="1"/>
  <c r="N47" i="16"/>
  <c r="O47" i="16" s="1"/>
  <c r="N59" i="16"/>
  <c r="O59" i="16" s="1"/>
  <c r="N86" i="16"/>
  <c r="O86" i="16" s="1"/>
  <c r="O31" i="16" l="1"/>
  <c r="O15" i="16"/>
  <c r="O13" i="16" s="1"/>
  <c r="N109" i="16"/>
  <c r="O109" i="16" l="1"/>
</calcChain>
</file>

<file path=xl/sharedStrings.xml><?xml version="1.0" encoding="utf-8"?>
<sst xmlns="http://schemas.openxmlformats.org/spreadsheetml/2006/main" count="368" uniqueCount="173">
  <si>
    <t>ITEM</t>
  </si>
  <si>
    <t>DESCRIÇÃO</t>
  </si>
  <si>
    <t>TOTAL</t>
  </si>
  <si>
    <t>OBRA:</t>
  </si>
  <si>
    <t>ENDEREÇO:</t>
  </si>
  <si>
    <t>BDI:</t>
  </si>
  <si>
    <t>LOCAL:</t>
  </si>
  <si>
    <t>DATA:</t>
  </si>
  <si>
    <t>TCPO</t>
  </si>
  <si>
    <t>TABELA</t>
  </si>
  <si>
    <t>CÓDIGO</t>
  </si>
  <si>
    <t>ÍTEM</t>
  </si>
  <si>
    <t>UNID.</t>
  </si>
  <si>
    <t>QUANTIDADE</t>
  </si>
  <si>
    <t>PREÇO UNITÁRIO</t>
  </si>
  <si>
    <t>BDI (R$)</t>
  </si>
  <si>
    <t>TOTAL COM BDI
(R$)</t>
  </si>
  <si>
    <t>MATERIAL
(R$)</t>
  </si>
  <si>
    <t>MÃO DE OBRA
(R$)</t>
  </si>
  <si>
    <t>TOTAL
(R$)</t>
  </si>
  <si>
    <t>SINAPI</t>
  </si>
  <si>
    <t>M2</t>
  </si>
  <si>
    <t>COMPOSICAO</t>
  </si>
  <si>
    <t>CARPINTEIRO DE FORMAS COM ENCARGOS COMPLEMENTARES</t>
  </si>
  <si>
    <t>H</t>
  </si>
  <si>
    <t>SERVENTE COM ENCARGOS COMPLEMENTARES</t>
  </si>
  <si>
    <t>INSUMO</t>
  </si>
  <si>
    <t>M</t>
  </si>
  <si>
    <t>UD</t>
  </si>
  <si>
    <t>UN</t>
  </si>
  <si>
    <t>PINTOR COM ENCARGOS COMPLEMENTARES</t>
  </si>
  <si>
    <t>L</t>
  </si>
  <si>
    <t>COMPOSIÇÃO</t>
  </si>
  <si>
    <t>kg</t>
  </si>
  <si>
    <t>PINTURAS</t>
  </si>
  <si>
    <t>PINTURA EM PISO</t>
  </si>
  <si>
    <t>TINTA ACRILICA PREMIUM PARA  PISO</t>
  </si>
  <si>
    <t>LIXA EM FOLHA PARA PAREDE OU MADEIRA, NUMERO 120 (COR VERMELHA)</t>
  </si>
  <si>
    <t>COMPOSIÇÃO
PRÓPRIA</t>
  </si>
  <si>
    <t>BATE CADEIRA DE MDF, COM REVESTIMENTO MELÁMINICO - e= 9 mm - LARGURA 15  cm</t>
  </si>
  <si>
    <t>CHAPA DE MDF BRANCO LISO 2 FACES, E = 9 MM, DE *2,75 X 1,85* M</t>
  </si>
  <si>
    <t>PARAFUSO ROSCA SOBERBA ZINCADO CABECA CHATA FENDA SIMPLES 3,5 X 25 MM (1 ")</t>
  </si>
  <si>
    <t>MATERIAL</t>
  </si>
  <si>
    <t>MÃO-DE-OBRA</t>
  </si>
  <si>
    <t>BDI</t>
  </si>
  <si>
    <t>TOTAL
COM BDI</t>
  </si>
  <si>
    <t>Risco/seguros</t>
  </si>
  <si>
    <t>Administração central</t>
  </si>
  <si>
    <t>Despesas financeiras</t>
  </si>
  <si>
    <t>Lucro</t>
  </si>
  <si>
    <t>TRIBUTOS</t>
  </si>
  <si>
    <t>COFINS</t>
  </si>
  <si>
    <t>Previdência</t>
  </si>
  <si>
    <t>PIS</t>
  </si>
  <si>
    <t>ISS</t>
  </si>
  <si>
    <t>X =  somatória de Risco/Seguros e da Administração Central</t>
  </si>
  <si>
    <t>Y = Despesas Financeiras</t>
  </si>
  <si>
    <t>Z = Lucro</t>
  </si>
  <si>
    <t>I  = somatória dos tributos</t>
  </si>
  <si>
    <t>BDI = ((1 + X) (1 + Y) (1 + Z) / (1 - I)) - 1</t>
  </si>
  <si>
    <t>MÃO DE OBRA</t>
  </si>
  <si>
    <t>SELADOR ACRILICO OPACO PREMIUM INTERIOR/EXTERIOR</t>
  </si>
  <si>
    <t>GL</t>
  </si>
  <si>
    <t xml:space="preserve">PINTURA DE PISO COM TINTA ACRÍLICA, APLICAÇÃO MANUAL, 2 DEMÃOS, INCLUSO FUNDO PREPARADOR. </t>
  </si>
  <si>
    <t>m²</t>
  </si>
  <si>
    <t>un</t>
  </si>
  <si>
    <t>24.101.000060.SER</t>
  </si>
  <si>
    <t>PINTURA TINTA DE ACABAMENTO (PIGMENTADA) ESMALTE SINTÉTICO ACETINADO EM MADEIRA, 2 DEMÃOS. AF_01/2021</t>
  </si>
  <si>
    <t>DILUENTE AGUARRAS</t>
  </si>
  <si>
    <t>0,0140000</t>
  </si>
  <si>
    <t>TINTA ESMALTE SINTETICO PREMIUM ACETINADO</t>
  </si>
  <si>
    <t>0,1403000</t>
  </si>
  <si>
    <t>0,3805000</t>
  </si>
  <si>
    <t>102215</t>
  </si>
  <si>
    <t>PINTURA VERNIZ (INCOLOR) POLIURETÂNICO (RESINA ALQUÍDICA MODIFICADA) EM MADEIRA, 2 DEMÃOS. AF_01/2021</t>
  </si>
  <si>
    <t>0,0133000</t>
  </si>
  <si>
    <t>VERNIZ POLIURETANO BRILHANTE PARA MADEIRA, COM FILTRO SOLAR, USO INTERNO E EXTERNO</t>
  </si>
  <si>
    <t>0,1328000</t>
  </si>
  <si>
    <t>0,4718000</t>
  </si>
  <si>
    <t>102193</t>
  </si>
  <si>
    <t>LIXAMENTO DE MADEIRA PARA APLICAÇÃO DE FUNDO OU PINTURA. AF_01/2021</t>
  </si>
  <si>
    <t>0,4000000</t>
  </si>
  <si>
    <t>0,0541000</t>
  </si>
  <si>
    <t>100717</t>
  </si>
  <si>
    <t>LIXAMENTO MANUAL EM SUPERFÍCIES METÁLICAS EM OBRA. AF_01/2020</t>
  </si>
  <si>
    <t>LIXA EM FOLHA PARA FERRO, NUMERO 150</t>
  </si>
  <si>
    <t>0,3000000</t>
  </si>
  <si>
    <t>0,2986000</t>
  </si>
  <si>
    <t>100741</t>
  </si>
  <si>
    <t>0,0620000</t>
  </si>
  <si>
    <t>0,2067000</t>
  </si>
  <si>
    <t>0,5266000</t>
  </si>
  <si>
    <t>100742</t>
  </si>
  <si>
    <t>0,0127000</t>
  </si>
  <si>
    <t>0,1274000</t>
  </si>
  <si>
    <t>0,6779000</t>
  </si>
  <si>
    <r>
      <t>PINTURA COM TINTA ALQUÍDICA DE ACABAMENTO (ESMALTE SINTÉTICO ACETINADO)</t>
    </r>
    <r>
      <rPr>
        <b/>
        <sz val="8"/>
        <color theme="1"/>
        <rFont val="Arial"/>
        <family val="2"/>
      </rPr>
      <t xml:space="preserve"> PULVERIZADA SOBRE SUPERFÍCIES METÁLICAS</t>
    </r>
    <r>
      <rPr>
        <sz val="8"/>
        <color theme="1"/>
        <rFont val="Arial"/>
        <family val="2"/>
        <charset val="1"/>
      </rPr>
      <t xml:space="preserve"> EXECUTADO EM OBRA (POR DEMÃO). AF_01/2020_P</t>
    </r>
  </si>
  <si>
    <r>
      <t xml:space="preserve">PINTURA COM TINTA ALQUÍDICA DE ACABAMENTO (ESMALTE SINTÉTICO ACETINADO) </t>
    </r>
    <r>
      <rPr>
        <b/>
        <sz val="8"/>
        <color theme="1"/>
        <rFont val="Arial"/>
        <family val="2"/>
      </rPr>
      <t>APLICADA A ROLO OU PINCEL SOBRE SUPERFÍCIES METÁLICAS</t>
    </r>
    <r>
      <rPr>
        <sz val="8"/>
        <color theme="1"/>
        <rFont val="Arial"/>
        <family val="2"/>
        <charset val="1"/>
      </rPr>
      <t xml:space="preserve"> EXECUTADO EM OBRA (POR DEMÃO). AF_01/2020</t>
    </r>
  </si>
  <si>
    <t>2.1</t>
  </si>
  <si>
    <t>2.3</t>
  </si>
  <si>
    <t>PINTURAS EXTERNAS - PAREDES E MUROS</t>
  </si>
  <si>
    <t>PINTURAS EM MADEIRA</t>
  </si>
  <si>
    <t>EMASSAMENTO DE ESQUADRIA DE MADEIRA COM MASSA CORRIDA COM DUAS DEMÃO, PARA PINTURA EM ÓLEO OU ESMALTE.</t>
  </si>
  <si>
    <t>PINTURAS EM ELEMENTOS METÁLICOS</t>
  </si>
  <si>
    <t>LIMPEZA DE SUPERFICIES, ANDAIMES E PROTETOR DE PAREDE</t>
  </si>
  <si>
    <t>1.1</t>
  </si>
  <si>
    <t>LIMPEZA DE FACHADAS, MUROS, ELEMENTOS DE FECHAMENTO E CALÇADAS - UTILIZANDO LAVADORA DE ALTA PRESSAO</t>
  </si>
  <si>
    <t>97063</t>
  </si>
  <si>
    <t>MONTAGEM E DESMONTAGEM DE ANDAIME MODULAR FACHADEIRO, COM PISO METÁLICO, PARA EDIFICAÇÕES COM MÚLTIPLOS PAVIMENTOS (EXCLUSIVE ANDAIME E LIMPEZA). AF_11/2017</t>
  </si>
  <si>
    <t>MONTADOR DE ESTRUTURA METÁLICA COM ENCARGOS COMPLEMENTARES</t>
  </si>
  <si>
    <t>0,2951000</t>
  </si>
  <si>
    <t>0,0590000</t>
  </si>
  <si>
    <t>1.2</t>
  </si>
  <si>
    <t>1.3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</si>
  <si>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</si>
  <si>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</si>
  <si>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</si>
  <si>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</si>
  <si>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</si>
  <si>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</si>
  <si>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</si>
  <si>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</si>
  <si>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</si>
  <si>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TRIBUNAL REGIONAL DO TRABALHO
EXECUÇÃO DE SERVIÇOS DE PINTURA EM IMÓVEIS DIVERSOS DO REGIONAL - TRT9</t>
  </si>
  <si>
    <t>EXECUÇÃO DE SERVIÇOS DE PINTURA EM IMÓVEIS DIVERSOS DO REGIONAL - TRT9</t>
  </si>
  <si>
    <t>LAVADORA DE ALTA PRESSAO (LAVA - JATO) PARA AGUA FRIA, PRESSAO DE OPERACAOENTRE 1400 E 1900 LIB/POL2, VAZAO MAXIMA ENTRE 400 E 700 L/H, POTENCIA DE OPERACAO ENTRE 2,50 E 3,00 CV</t>
  </si>
  <si>
    <t>ADAPTADO
95626</t>
  </si>
  <si>
    <t xml:space="preserve">EMASSAMENTO COM MASSA PVA- duas demão </t>
  </si>
  <si>
    <t>TINTA ACRILICA PREMIUM, EM COR</t>
  </si>
  <si>
    <t>PINTURA LATEX ACRILICA AMBIENTES INTERNOS/EXTERNOS, duas demão - em COR</t>
  </si>
  <si>
    <t>41595</t>
  </si>
  <si>
    <t>PINTURA ACRILICA DE FAIXAS DE DEMARCACAO EM QUADRA POLIESPORTIVA, 5 CM DE LARGURA</t>
  </si>
  <si>
    <t>TINTA ACRILICA PREMIUM PARA PISO</t>
  </si>
  <si>
    <t>0,0300000</t>
  </si>
  <si>
    <t>FITA CREPE ROLO DE 25 MM X 50 M</t>
  </si>
  <si>
    <t>0,0200000</t>
  </si>
  <si>
    <t>0,1000000</t>
  </si>
  <si>
    <t>0,5000000</t>
  </si>
  <si>
    <t>PINTURA LATEX ACRILICA AMBIENTES EXTERNOS - TINTA LATEX ACRILICA SUPER PREMIUM, EM COR -  duas demão</t>
  </si>
  <si>
    <t>Cálculo do BDI - LOTE 02 - REGIONAL CASCAVEL</t>
  </si>
  <si>
    <t>PINTURA EM PAREDES E FORROS INTERNOS</t>
  </si>
  <si>
    <r>
      <rPr>
        <sz val="8"/>
        <rFont val="Arial"/>
        <family val="2"/>
        <charset val="1"/>
      </rPr>
      <t>MESTRE DE OBRAS</t>
    </r>
    <r>
      <rPr>
        <sz val="8"/>
        <rFont val="Arial"/>
        <family val="2"/>
        <charset val="1"/>
      </rPr>
      <t>- período integral - 220h/mês</t>
    </r>
  </si>
  <si>
    <t>MES</t>
  </si>
  <si>
    <t>1.4</t>
  </si>
  <si>
    <t xml:space="preserve">SELANTE ELASTICO MONOCOMPONENTE A BASE DE POLIURETANO (PU) PARA JUNTAS DIVERSAS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</si>
  <si>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MASSA CORRIDA PARA SUPERFICIES DE AMBIENTES INTERNOS    </t>
  </si>
  <si>
    <t>MASSA PARA MADEIRA - INTERIOR E EXTERIOR</t>
  </si>
  <si>
    <t xml:space="preserve">LIXA D'AGUA EM FOLHA, GRAO 100  </t>
  </si>
  <si>
    <t>COTAÇÃO</t>
  </si>
  <si>
    <t>CONVERTEDOR DE FERRUGEM</t>
  </si>
  <si>
    <t>Valor adotado
menor valor entre a média e a mediana</t>
  </si>
  <si>
    <t xml:space="preserve">Mediana </t>
  </si>
  <si>
    <t>Média</t>
  </si>
  <si>
    <t>Valor</t>
  </si>
  <si>
    <t>Fornecedor 3</t>
  </si>
  <si>
    <t>Fornecedor 2</t>
  </si>
  <si>
    <t>Fornecedor 1</t>
  </si>
  <si>
    <t>PRODUTO</t>
  </si>
  <si>
    <t>COTAÇÕES CIVIL - FEVEREIRO 2022</t>
  </si>
  <si>
    <t>Convertedor de Ferrugem</t>
  </si>
  <si>
    <t>CASA DO SOLDADOR</t>
  </si>
  <si>
    <t>LEROY MERLIN</t>
  </si>
  <si>
    <t>FERRAMENTAS KENNEDY</t>
  </si>
  <si>
    <t>VEDAÇÕES</t>
  </si>
  <si>
    <t>VEDAÇÕES ENTRE PEITORIS DA PLATIBANDA</t>
  </si>
  <si>
    <t>3.1</t>
  </si>
  <si>
    <t>98575
(ADAPTADA)</t>
  </si>
  <si>
    <t>TRATAMENTO DE JUNTA DE DILATAÇÃO COM SELANTE PU.</t>
  </si>
  <si>
    <t>310ML</t>
  </si>
  <si>
    <t xml:space="preserve">TINTA LATEX ACRILICA SUPER PREMIUM, EM COR. TINTA SUPERLAVÁVEL, REF. AQUACRYL SHERWIN WILLIANS, CORAL </t>
  </si>
  <si>
    <t>5,0% SOBRE O VALOR DE MÃO DE OBRA</t>
  </si>
  <si>
    <t>SETORIAL CASCAVEL</t>
  </si>
  <si>
    <t>PREÇO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</si>
</sst>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0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\-??_);_(@_)"/>
    <numFmt numFmtId="165" formatCode="_(* #,##0.00_);_(* \(#,##0.00\);_(* \-??_);_(@_)"/>
    <numFmt numFmtId="166" formatCode="mm/yy"/>
    <numFmt numFmtId="167" formatCode="_(* #,##0.00_);_(* \(#,##0.00\);_(* &quot;-&quot;??_);_(@_)"/>
    <numFmt numFmtId="168" formatCode="_(&quot;R$ &quot;* #,##0.00_);_(&quot;R$ &quot;* \(#,##0.00\);_(&quot;R$ &quot;* &quot;-&quot;??_);_(@_)"/>
    <numFmt numFmtId="169" formatCode="&quot; R$ &quot;* #,##0.00\ ;&quot; R$ &quot;* \(#,##0.00\);&quot; R$ &quot;* \-#\ ;@\ "/>
    <numFmt numFmtId="170" formatCode="* #,##0.00\ ;* \(#,##0.00\);* \-#\ ;@\ "/>
  </numFmts>
  <fonts count="81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b/>
      <sz val="14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8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9"/>
      <name val="Arial"/>
      <family val="2"/>
      <charset val="1"/>
    </font>
    <font>
      <sz val="11"/>
      <name val="Arial"/>
      <family val="2"/>
      <charset val="1"/>
    </font>
    <font>
      <sz val="12"/>
      <color rgb="FF000000"/>
      <name val="Arial"/>
      <family val="2"/>
      <charset val="1"/>
    </font>
    <font>
      <b/>
      <sz val="12"/>
      <name val="Arial"/>
      <family val="2"/>
      <charset val="1"/>
    </font>
    <font>
      <b/>
      <sz val="12"/>
      <color rgb="FF000000"/>
      <name val="Arial"/>
      <family val="2"/>
      <charset val="1"/>
    </font>
    <font>
      <sz val="8"/>
      <name val="Arial"/>
      <family val="2"/>
      <charset val="1"/>
    </font>
    <font>
      <b/>
      <sz val="8"/>
      <name val="Arial"/>
      <family val="2"/>
      <charset val="1"/>
    </font>
    <font>
      <b/>
      <i/>
      <sz val="8"/>
      <name val="Comic Sans MS"/>
      <family val="4"/>
      <charset val="1"/>
    </font>
    <font>
      <b/>
      <sz val="11"/>
      <color rgb="FF000000"/>
      <name val="Arial"/>
      <family val="2"/>
      <charset val="1"/>
    </font>
    <font>
      <i/>
      <sz val="11"/>
      <color rgb="FF7F7F7F"/>
      <name val="Calibri"/>
      <family val="2"/>
      <charset val="1"/>
    </font>
    <font>
      <sz val="8"/>
      <name val="Verdana"/>
      <family val="2"/>
      <charset val="1"/>
    </font>
    <font>
      <sz val="8"/>
      <color rgb="FF000000"/>
      <name val="Verdana"/>
      <family val="2"/>
      <charset val="1"/>
    </font>
    <font>
      <sz val="15"/>
      <name val="Verdana"/>
      <family val="2"/>
      <charset val="1"/>
    </font>
    <font>
      <sz val="15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8"/>
      <color theme="1"/>
      <name val="Arial"/>
      <family val="2"/>
      <charset val="1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10"/>
      <name val="Calibri"/>
      <family val="2"/>
    </font>
    <font>
      <sz val="11"/>
      <color indexed="1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i/>
      <sz val="11"/>
      <color rgb="FF7F7F7F"/>
      <name val="Calibri"/>
      <family val="2"/>
      <scheme val="minor"/>
    </font>
    <font>
      <sz val="11"/>
      <color rgb="FFFFFFFF"/>
      <name val="Calibri"/>
      <family val="2"/>
    </font>
    <font>
      <b/>
      <sz val="8"/>
      <color theme="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64"/>
      <name val="Calibri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67">
    <fill>
      <patternFill patternType="none"/>
    </fill>
    <fill>
      <patternFill patternType="gray125"/>
    </fill>
    <fill>
      <patternFill patternType="solid">
        <fgColor rgb="FFFFCC99"/>
        <bgColor rgb="FFD7E4BD"/>
      </patternFill>
    </fill>
    <fill>
      <patternFill patternType="solid">
        <fgColor rgb="FFFFFFCC"/>
        <bgColor rgb="FFFFFFFF"/>
      </patternFill>
    </fill>
    <fill>
      <patternFill patternType="solid">
        <fgColor rgb="FF00FF00"/>
        <bgColor rgb="FF00B050"/>
      </patternFill>
    </fill>
    <fill>
      <patternFill patternType="solid">
        <fgColor rgb="FFFFCC00"/>
        <bgColor rgb="FFFFFF00"/>
      </patternFill>
    </fill>
    <fill>
      <patternFill patternType="solid">
        <fgColor rgb="FFFF0000"/>
        <bgColor rgb="FF993300"/>
      </patternFill>
    </fill>
    <fill>
      <patternFill patternType="solid">
        <fgColor rgb="FFC0C0C0"/>
        <bgColor rgb="FFBFBFBF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rgb="FF00B050"/>
      </patternFill>
    </fill>
    <fill>
      <patternFill patternType="solid">
        <fgColor theme="0"/>
        <bgColor rgb="FFFFFF0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theme="0" tint="-0.34998626667073579"/>
        <bgColor rgb="FFBFBFBF"/>
      </patternFill>
    </fill>
    <fill>
      <patternFill patternType="solid">
        <fgColor theme="0"/>
        <bgColor rgb="FFBFBFBF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7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theme="1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1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1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/>
      <top style="medium">
        <color indexed="64"/>
      </top>
      <bottom style="medium">
        <color indexed="64"/>
      </bottom>
      <diagonal/>
    </border>
  </borders>
  <cellStyleXfs count="2130">
    <xf numFmtId="0" fontId="0" fillId="0" borderId="0"/>
    <xf numFmtId="165" fontId="26" fillId="0" borderId="0" applyBorder="0" applyProtection="0"/>
    <xf numFmtId="9" fontId="26" fillId="0" borderId="0" applyBorder="0" applyProtection="0"/>
    <xf numFmtId="0" fontId="21" fillId="0" borderId="0" applyBorder="0" applyProtection="0"/>
    <xf numFmtId="167" fontId="30" fillId="0" borderId="0" applyFont="0" applyFill="0" applyBorder="0" applyAlignment="0" applyProtection="0"/>
    <xf numFmtId="0" fontId="29" fillId="0" borderId="0"/>
    <xf numFmtId="0" fontId="33" fillId="0" borderId="0" applyNumberFormat="0" applyFill="0" applyBorder="0" applyAlignment="0" applyProtection="0"/>
    <xf numFmtId="0" fontId="34" fillId="0" borderId="23" applyNumberFormat="0" applyFill="0" applyAlignment="0" applyProtection="0"/>
    <xf numFmtId="0" fontId="35" fillId="0" borderId="24" applyNumberFormat="0" applyFill="0" applyAlignment="0" applyProtection="0"/>
    <xf numFmtId="0" fontId="36" fillId="0" borderId="25" applyNumberFormat="0" applyFill="0" applyAlignment="0" applyProtection="0"/>
    <xf numFmtId="0" fontId="36" fillId="0" borderId="0" applyNumberFormat="0" applyFill="0" applyBorder="0" applyAlignment="0" applyProtection="0"/>
    <xf numFmtId="0" fontId="37" fillId="14" borderId="0" applyNumberFormat="0" applyBorder="0" applyAlignment="0" applyProtection="0"/>
    <xf numFmtId="0" fontId="38" fillId="15" borderId="0" applyNumberFormat="0" applyBorder="0" applyAlignment="0" applyProtection="0"/>
    <xf numFmtId="0" fontId="39" fillId="16" borderId="0" applyNumberFormat="0" applyBorder="0" applyAlignment="0" applyProtection="0"/>
    <xf numFmtId="0" fontId="40" fillId="17" borderId="26" applyNumberFormat="0" applyAlignment="0" applyProtection="0"/>
    <xf numFmtId="0" fontId="41" fillId="18" borderId="27" applyNumberFormat="0" applyAlignment="0" applyProtection="0"/>
    <xf numFmtId="0" fontId="42" fillId="18" borderId="26" applyNumberFormat="0" applyAlignment="0" applyProtection="0"/>
    <xf numFmtId="0" fontId="43" fillId="0" borderId="28" applyNumberFormat="0" applyFill="0" applyAlignment="0" applyProtection="0"/>
    <xf numFmtId="0" fontId="44" fillId="19" borderId="29" applyNumberFormat="0" applyAlignment="0" applyProtection="0"/>
    <xf numFmtId="0" fontId="45" fillId="0" borderId="0" applyNumberFormat="0" applyFill="0" applyBorder="0" applyAlignment="0" applyProtection="0"/>
    <xf numFmtId="0" fontId="46" fillId="0" borderId="31" applyNumberFormat="0" applyFill="0" applyAlignment="0" applyProtection="0"/>
    <xf numFmtId="0" fontId="47" fillId="21" borderId="0" applyNumberFormat="0" applyBorder="0" applyAlignment="0" applyProtection="0"/>
    <xf numFmtId="0" fontId="4" fillId="22" borderId="0" applyNumberFormat="0" applyBorder="0" applyAlignment="0" applyProtection="0"/>
    <xf numFmtId="0" fontId="47" fillId="23" borderId="0" applyNumberFormat="0" applyBorder="0" applyAlignment="0" applyProtection="0"/>
    <xf numFmtId="0" fontId="47" fillId="24" borderId="0" applyNumberFormat="0" applyBorder="0" applyAlignment="0" applyProtection="0"/>
    <xf numFmtId="0" fontId="4" fillId="25" borderId="0" applyNumberFormat="0" applyBorder="0" applyAlignment="0" applyProtection="0"/>
    <xf numFmtId="0" fontId="47" fillId="26" borderId="0" applyNumberFormat="0" applyBorder="0" applyAlignment="0" applyProtection="0"/>
    <xf numFmtId="0" fontId="47" fillId="27" borderId="0" applyNumberFormat="0" applyBorder="0" applyAlignment="0" applyProtection="0"/>
    <xf numFmtId="0" fontId="47" fillId="28" borderId="0" applyNumberFormat="0" applyBorder="0" applyAlignment="0" applyProtection="0"/>
    <xf numFmtId="0" fontId="4" fillId="29" borderId="0" applyNumberFormat="0" applyBorder="0" applyAlignment="0" applyProtection="0"/>
    <xf numFmtId="0" fontId="4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7" fillId="33" borderId="0" applyNumberFormat="0" applyBorder="0" applyAlignment="0" applyProtection="0"/>
    <xf numFmtId="0" fontId="4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4" fillId="0" borderId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2" borderId="0" applyNumberFormat="0" applyBorder="0" applyAlignment="0" applyProtection="0"/>
    <xf numFmtId="0" fontId="30" fillId="42" borderId="0" applyNumberFormat="0" applyBorder="0" applyAlignment="0" applyProtection="0"/>
    <xf numFmtId="0" fontId="4" fillId="37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4" fillId="37" borderId="0" applyNumberFormat="0" applyBorder="0" applyAlignment="0" applyProtection="0"/>
    <xf numFmtId="0" fontId="30" fillId="43" borderId="0" applyNumberFormat="0" applyBorder="0" applyAlignment="0" applyProtection="0"/>
    <xf numFmtId="0" fontId="4" fillId="37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4" fillId="38" borderId="0" applyNumberFormat="0" applyBorder="0" applyAlignment="0" applyProtection="0"/>
    <xf numFmtId="0" fontId="30" fillId="44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9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4" fillId="39" borderId="0" applyNumberFormat="0" applyBorder="0" applyAlignment="0" applyProtection="0"/>
    <xf numFmtId="0" fontId="30" fillId="45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30" fillId="42" borderId="0" applyNumberFormat="0" applyBorder="0" applyAlignment="0" applyProtection="0"/>
    <xf numFmtId="0" fontId="30" fillId="42" borderId="0" applyNumberFormat="0" applyBorder="0" applyAlignment="0" applyProtection="0"/>
    <xf numFmtId="0" fontId="4" fillId="40" borderId="0" applyNumberFormat="0" applyBorder="0" applyAlignment="0" applyProtection="0"/>
    <xf numFmtId="0" fontId="30" fillId="42" borderId="0" applyNumberFormat="0" applyBorder="0" applyAlignment="0" applyProtection="0"/>
    <xf numFmtId="0" fontId="4" fillId="40" borderId="0" applyNumberFormat="0" applyBorder="0" applyAlignment="0" applyProtection="0"/>
    <xf numFmtId="0" fontId="4" fillId="40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6" borderId="0" applyNumberFormat="0" applyBorder="0" applyAlignment="0" applyProtection="0"/>
    <xf numFmtId="0" fontId="30" fillId="46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30" fillId="47" borderId="0" applyNumberFormat="0" applyBorder="0" applyAlignment="0" applyProtection="0"/>
    <xf numFmtId="0" fontId="30" fillId="47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46" borderId="0" applyNumberFormat="0" applyBorder="0" applyAlignment="0" applyProtection="0"/>
    <xf numFmtId="0" fontId="30" fillId="48" borderId="0" applyNumberFormat="0" applyBorder="0" applyAlignment="0" applyProtection="0"/>
    <xf numFmtId="0" fontId="30" fillId="48" borderId="0" applyNumberFormat="0" applyBorder="0" applyAlignment="0" applyProtection="0"/>
    <xf numFmtId="0" fontId="4" fillId="46" borderId="0" applyNumberFormat="0" applyBorder="0" applyAlignment="0" applyProtection="0"/>
    <xf numFmtId="0" fontId="30" fillId="48" borderId="0" applyNumberFormat="0" applyBorder="0" applyAlignment="0" applyProtection="0"/>
    <xf numFmtId="0" fontId="4" fillId="46" borderId="0" applyNumberFormat="0" applyBorder="0" applyAlignment="0" applyProtection="0"/>
    <xf numFmtId="0" fontId="4" fillId="46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4" fillId="36" borderId="0" applyNumberFormat="0" applyBorder="0" applyAlignment="0" applyProtection="0"/>
    <xf numFmtId="0" fontId="4" fillId="36" borderId="0" applyNumberFormat="0" applyBorder="0" applyAlignment="0" applyProtection="0"/>
    <xf numFmtId="0" fontId="49" fillId="49" borderId="0" applyNumberFormat="0" applyBorder="0" applyAlignment="0" applyProtection="0"/>
    <xf numFmtId="0" fontId="49" fillId="49" borderId="0" applyNumberFormat="0" applyBorder="0" applyAlignment="0" applyProtection="0"/>
    <xf numFmtId="0" fontId="49" fillId="44" borderId="0" applyNumberFormat="0" applyBorder="0" applyAlignment="0" applyProtection="0"/>
    <xf numFmtId="0" fontId="49" fillId="44" borderId="0" applyNumberFormat="0" applyBorder="0" applyAlignment="0" applyProtection="0"/>
    <xf numFmtId="0" fontId="49" fillId="46" borderId="0" applyNumberFormat="0" applyBorder="0" applyAlignment="0" applyProtection="0"/>
    <xf numFmtId="0" fontId="49" fillId="46" borderId="0" applyNumberFormat="0" applyBorder="0" applyAlignment="0" applyProtection="0"/>
    <xf numFmtId="0" fontId="49" fillId="50" borderId="0" applyNumberFormat="0" applyBorder="0" applyAlignment="0" applyProtection="0"/>
    <xf numFmtId="0" fontId="49" fillId="50" borderId="0" applyNumberFormat="0" applyBorder="0" applyAlignment="0" applyProtection="0"/>
    <xf numFmtId="0" fontId="49" fillId="51" borderId="0" applyNumberFormat="0" applyBorder="0" applyAlignment="0" applyProtection="0"/>
    <xf numFmtId="0" fontId="49" fillId="51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41" borderId="0" applyNumberFormat="0" applyBorder="0" applyAlignment="0" applyProtection="0"/>
    <xf numFmtId="0" fontId="49" fillId="41" borderId="0" applyNumberFormat="0" applyBorder="0" applyAlignment="0" applyProtection="0"/>
    <xf numFmtId="0" fontId="49" fillId="41" borderId="0" applyNumberFormat="0" applyBorder="0" applyAlignment="0" applyProtection="0"/>
    <xf numFmtId="0" fontId="49" fillId="53" borderId="0" applyNumberFormat="0" applyBorder="0" applyAlignment="0" applyProtection="0"/>
    <xf numFmtId="0" fontId="49" fillId="53" borderId="0" applyNumberFormat="0" applyBorder="0" applyAlignment="0" applyProtection="0"/>
    <xf numFmtId="0" fontId="49" fillId="53" borderId="0" applyNumberFormat="0" applyBorder="0" applyAlignment="0" applyProtection="0"/>
    <xf numFmtId="0" fontId="47" fillId="46" borderId="0" applyNumberFormat="0" applyBorder="0" applyAlignment="0" applyProtection="0"/>
    <xf numFmtId="0" fontId="49" fillId="47" borderId="0" applyNumberFormat="0" applyBorder="0" applyAlignment="0" applyProtection="0"/>
    <xf numFmtId="0" fontId="49" fillId="47" borderId="0" applyNumberFormat="0" applyBorder="0" applyAlignment="0" applyProtection="0"/>
    <xf numFmtId="0" fontId="47" fillId="46" borderId="0" applyNumberFormat="0" applyBorder="0" applyAlignment="0" applyProtection="0"/>
    <xf numFmtId="0" fontId="49" fillId="47" borderId="0" applyNumberFormat="0" applyBorder="0" applyAlignment="0" applyProtection="0"/>
    <xf numFmtId="0" fontId="47" fillId="50" borderId="0" applyNumberFormat="0" applyBorder="0" applyAlignment="0" applyProtection="0"/>
    <xf numFmtId="0" fontId="49" fillId="38" borderId="0" applyNumberFormat="0" applyBorder="0" applyAlignment="0" applyProtection="0"/>
    <xf numFmtId="0" fontId="49" fillId="38" borderId="0" applyNumberFormat="0" applyBorder="0" applyAlignment="0" applyProtection="0"/>
    <xf numFmtId="0" fontId="47" fillId="50" borderId="0" applyNumberFormat="0" applyBorder="0" applyAlignment="0" applyProtection="0"/>
    <xf numFmtId="0" fontId="49" fillId="38" borderId="0" applyNumberFormat="0" applyBorder="0" applyAlignment="0" applyProtection="0"/>
    <xf numFmtId="0" fontId="49" fillId="41" borderId="0" applyNumberFormat="0" applyBorder="0" applyAlignment="0" applyProtection="0"/>
    <xf numFmtId="0" fontId="49" fillId="41" borderId="0" applyNumberFormat="0" applyBorder="0" applyAlignment="0" applyProtection="0"/>
    <xf numFmtId="0" fontId="49" fillId="41" borderId="0" applyNumberFormat="0" applyBorder="0" applyAlignment="0" applyProtection="0"/>
    <xf numFmtId="0" fontId="47" fillId="52" borderId="0" applyNumberFormat="0" applyBorder="0" applyAlignment="0" applyProtection="0"/>
    <xf numFmtId="0" fontId="49" fillId="44" borderId="0" applyNumberFormat="0" applyBorder="0" applyAlignment="0" applyProtection="0"/>
    <xf numFmtId="0" fontId="49" fillId="44" borderId="0" applyNumberFormat="0" applyBorder="0" applyAlignment="0" applyProtection="0"/>
    <xf numFmtId="0" fontId="47" fillId="52" borderId="0" applyNumberFormat="0" applyBorder="0" applyAlignment="0" applyProtection="0"/>
    <xf numFmtId="0" fontId="49" fillId="44" borderId="0" applyNumberFormat="0" applyBorder="0" applyAlignment="0" applyProtection="0"/>
    <xf numFmtId="0" fontId="49" fillId="54" borderId="0" applyNumberFormat="0" applyBorder="0" applyAlignment="0" applyProtection="0"/>
    <xf numFmtId="0" fontId="49" fillId="54" borderId="0" applyNumberFormat="0" applyBorder="0" applyAlignment="0" applyProtection="0"/>
    <xf numFmtId="0" fontId="49" fillId="55" borderId="0" applyNumberFormat="0" applyBorder="0" applyAlignment="0" applyProtection="0"/>
    <xf numFmtId="0" fontId="49" fillId="55" borderId="0" applyNumberFormat="0" applyBorder="0" applyAlignment="0" applyProtection="0"/>
    <xf numFmtId="0" fontId="49" fillId="56" borderId="0" applyNumberFormat="0" applyBorder="0" applyAlignment="0" applyProtection="0"/>
    <xf numFmtId="0" fontId="49" fillId="56" borderId="0" applyNumberFormat="0" applyBorder="0" applyAlignment="0" applyProtection="0"/>
    <xf numFmtId="0" fontId="49" fillId="50" borderId="0" applyNumberFormat="0" applyBorder="0" applyAlignment="0" applyProtection="0"/>
    <xf numFmtId="0" fontId="49" fillId="50" borderId="0" applyNumberFormat="0" applyBorder="0" applyAlignment="0" applyProtection="0"/>
    <xf numFmtId="0" fontId="49" fillId="51" borderId="0" applyNumberFormat="0" applyBorder="0" applyAlignment="0" applyProtection="0"/>
    <xf numFmtId="0" fontId="49" fillId="51" borderId="0" applyNumberFormat="0" applyBorder="0" applyAlignment="0" applyProtection="0"/>
    <xf numFmtId="0" fontId="49" fillId="53" borderId="0" applyNumberFormat="0" applyBorder="0" applyAlignment="0" applyProtection="0"/>
    <xf numFmtId="0" fontId="49" fillId="53" borderId="0" applyNumberFormat="0" applyBorder="0" applyAlignment="0" applyProtection="0"/>
    <xf numFmtId="0" fontId="55" fillId="38" borderId="0" applyNumberFormat="0" applyBorder="0" applyAlignment="0" applyProtection="0"/>
    <xf numFmtId="0" fontId="55" fillId="38" borderId="0" applyNumberFormat="0" applyBorder="0" applyAlignment="0" applyProtection="0"/>
    <xf numFmtId="0" fontId="50" fillId="41" borderId="0" applyNumberFormat="0" applyBorder="0" applyAlignment="0" applyProtection="0"/>
    <xf numFmtId="0" fontId="50" fillId="41" borderId="0" applyNumberFormat="0" applyBorder="0" applyAlignment="0" applyProtection="0"/>
    <xf numFmtId="0" fontId="50" fillId="41" borderId="0" applyNumberFormat="0" applyBorder="0" applyAlignment="0" applyProtection="0"/>
    <xf numFmtId="0" fontId="51" fillId="57" borderId="32" applyNumberFormat="0" applyAlignment="0" applyProtection="0"/>
    <xf numFmtId="0" fontId="51" fillId="57" borderId="32" applyNumberFormat="0" applyAlignment="0" applyProtection="0"/>
    <xf numFmtId="0" fontId="51" fillId="57" borderId="32" applyNumberFormat="0" applyAlignment="0" applyProtection="0"/>
    <xf numFmtId="0" fontId="51" fillId="57" borderId="32" applyNumberFormat="0" applyAlignment="0" applyProtection="0"/>
    <xf numFmtId="0" fontId="51" fillId="57" borderId="32" applyNumberFormat="0" applyAlignment="0" applyProtection="0"/>
    <xf numFmtId="0" fontId="64" fillId="58" borderId="32" applyNumberFormat="0" applyAlignment="0" applyProtection="0"/>
    <xf numFmtId="0" fontId="64" fillId="58" borderId="32" applyNumberFormat="0" applyAlignment="0" applyProtection="0"/>
    <xf numFmtId="0" fontId="64" fillId="58" borderId="32" applyNumberFormat="0" applyAlignment="0" applyProtection="0"/>
    <xf numFmtId="0" fontId="64" fillId="58" borderId="32" applyNumberFormat="0" applyAlignment="0" applyProtection="0"/>
    <xf numFmtId="0" fontId="64" fillId="58" borderId="32" applyNumberFormat="0" applyAlignment="0" applyProtection="0"/>
    <xf numFmtId="0" fontId="64" fillId="58" borderId="32" applyNumberFormat="0" applyAlignment="0" applyProtection="0"/>
    <xf numFmtId="0" fontId="52" fillId="59" borderId="33" applyNumberFormat="0" applyAlignment="0" applyProtection="0"/>
    <xf numFmtId="0" fontId="52" fillId="59" borderId="33" applyNumberFormat="0" applyAlignment="0" applyProtection="0"/>
    <xf numFmtId="0" fontId="52" fillId="59" borderId="33" applyNumberFormat="0" applyAlignment="0" applyProtection="0"/>
    <xf numFmtId="0" fontId="58" fillId="0" borderId="35" applyNumberFormat="0" applyFill="0" applyAlignment="0" applyProtection="0"/>
    <xf numFmtId="0" fontId="52" fillId="59" borderId="33" applyNumberFormat="0" applyAlignment="0" applyProtection="0"/>
    <xf numFmtId="0" fontId="52" fillId="59" borderId="33" applyNumberFormat="0" applyAlignment="0" applyProtection="0"/>
    <xf numFmtId="0" fontId="49" fillId="60" borderId="0" applyNumberFormat="0" applyBorder="0" applyAlignment="0" applyProtection="0"/>
    <xf numFmtId="0" fontId="49" fillId="60" borderId="0" applyNumberFormat="0" applyBorder="0" applyAlignment="0" applyProtection="0"/>
    <xf numFmtId="0" fontId="49" fillId="60" borderId="0" applyNumberFormat="0" applyBorder="0" applyAlignment="0" applyProtection="0"/>
    <xf numFmtId="0" fontId="49" fillId="53" borderId="0" applyNumberFormat="0" applyBorder="0" applyAlignment="0" applyProtection="0"/>
    <xf numFmtId="0" fontId="49" fillId="53" borderId="0" applyNumberFormat="0" applyBorder="0" applyAlignment="0" applyProtection="0"/>
    <xf numFmtId="0" fontId="49" fillId="53" borderId="0" applyNumberFormat="0" applyBorder="0" applyAlignment="0" applyProtection="0"/>
    <xf numFmtId="0" fontId="49" fillId="47" borderId="0" applyNumberFormat="0" applyBorder="0" applyAlignment="0" applyProtection="0"/>
    <xf numFmtId="0" fontId="49" fillId="47" borderId="0" applyNumberFormat="0" applyBorder="0" applyAlignment="0" applyProtection="0"/>
    <xf numFmtId="0" fontId="49" fillId="47" borderId="0" applyNumberFormat="0" applyBorder="0" applyAlignment="0" applyProtection="0"/>
    <xf numFmtId="0" fontId="49" fillId="61" borderId="0" applyNumberFormat="0" applyBorder="0" applyAlignment="0" applyProtection="0"/>
    <xf numFmtId="0" fontId="49" fillId="61" borderId="0" applyNumberFormat="0" applyBorder="0" applyAlignment="0" applyProtection="0"/>
    <xf numFmtId="0" fontId="49" fillId="61" borderId="0" applyNumberFormat="0" applyBorder="0" applyAlignment="0" applyProtection="0"/>
    <xf numFmtId="0" fontId="49" fillId="51" borderId="0" applyNumberFormat="0" applyBorder="0" applyAlignment="0" applyProtection="0"/>
    <xf numFmtId="0" fontId="49" fillId="51" borderId="0" applyNumberFormat="0" applyBorder="0" applyAlignment="0" applyProtection="0"/>
    <xf numFmtId="0" fontId="49" fillId="51" borderId="0" applyNumberFormat="0" applyBorder="0" applyAlignment="0" applyProtection="0"/>
    <xf numFmtId="0" fontId="49" fillId="55" borderId="0" applyNumberFormat="0" applyBorder="0" applyAlignment="0" applyProtection="0"/>
    <xf numFmtId="0" fontId="49" fillId="55" borderId="0" applyNumberFormat="0" applyBorder="0" applyAlignment="0" applyProtection="0"/>
    <xf numFmtId="0" fontId="49" fillId="55" borderId="0" applyNumberFormat="0" applyBorder="0" applyAlignment="0" applyProtection="0"/>
    <xf numFmtId="0" fontId="54" fillId="48" borderId="32" applyNumberFormat="0" applyAlignment="0" applyProtection="0"/>
    <xf numFmtId="0" fontId="54" fillId="48" borderId="32" applyNumberFormat="0" applyAlignment="0" applyProtection="0"/>
    <xf numFmtId="0" fontId="54" fillId="48" borderId="32" applyNumberFormat="0" applyAlignment="0" applyProtection="0"/>
    <xf numFmtId="0" fontId="54" fillId="48" borderId="32" applyNumberFormat="0" applyAlignment="0" applyProtection="0"/>
    <xf numFmtId="0" fontId="54" fillId="48" borderId="32" applyNumberFormat="0" applyAlignment="0" applyProtection="0"/>
    <xf numFmtId="0" fontId="54" fillId="48" borderId="32" applyNumberFormat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0" fillId="39" borderId="0" applyNumberFormat="0" applyBorder="0" applyAlignment="0" applyProtection="0"/>
    <xf numFmtId="0" fontId="50" fillId="39" borderId="0" applyNumberFormat="0" applyBorder="0" applyAlignment="0" applyProtection="0"/>
    <xf numFmtId="0" fontId="61" fillId="0" borderId="36" applyNumberFormat="0" applyFill="0" applyAlignment="0" applyProtection="0"/>
    <xf numFmtId="0" fontId="62" fillId="0" borderId="37" applyNumberFormat="0" applyFill="0" applyAlignment="0" applyProtection="0"/>
    <xf numFmtId="0" fontId="63" fillId="0" borderId="38" applyNumberFormat="0" applyFill="0" applyAlignment="0" applyProtection="0"/>
    <xf numFmtId="0" fontId="63" fillId="0" borderId="0" applyNumberFormat="0" applyFill="0" applyBorder="0" applyAlignment="0" applyProtection="0"/>
    <xf numFmtId="0" fontId="55" fillId="40" borderId="0" applyNumberFormat="0" applyBorder="0" applyAlignment="0" applyProtection="0"/>
    <xf numFmtId="0" fontId="55" fillId="40" borderId="0" applyNumberFormat="0" applyBorder="0" applyAlignment="0" applyProtection="0"/>
    <xf numFmtId="0" fontId="55" fillId="40" borderId="0" applyNumberFormat="0" applyBorder="0" applyAlignment="0" applyProtection="0"/>
    <xf numFmtId="0" fontId="54" fillId="42" borderId="32" applyNumberFormat="0" applyAlignment="0" applyProtection="0"/>
    <xf numFmtId="0" fontId="54" fillId="42" borderId="32" applyNumberFormat="0" applyAlignment="0" applyProtection="0"/>
    <xf numFmtId="0" fontId="54" fillId="42" borderId="32" applyNumberFormat="0" applyAlignment="0" applyProtection="0"/>
    <xf numFmtId="0" fontId="54" fillId="42" borderId="32" applyNumberFormat="0" applyAlignment="0" applyProtection="0"/>
    <xf numFmtId="0" fontId="54" fillId="42" borderId="32" applyNumberFormat="0" applyAlignment="0" applyProtection="0"/>
    <xf numFmtId="0" fontId="53" fillId="0" borderId="34" applyNumberFormat="0" applyFill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44" fontId="29" fillId="0" borderId="0" applyFont="0" applyFill="0" applyBorder="0" applyAlignment="0" applyProtection="0"/>
    <xf numFmtId="168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169" fontId="31" fillId="0" borderId="0" applyBorder="0" applyAlignment="0" applyProtection="0"/>
    <xf numFmtId="164" fontId="26" fillId="0" borderId="0" applyBorder="0" applyProtection="0"/>
    <xf numFmtId="0" fontId="65" fillId="48" borderId="0" applyNumberFormat="0" applyBorder="0" applyAlignment="0" applyProtection="0"/>
    <xf numFmtId="0" fontId="65" fillId="48" borderId="0" applyNumberFormat="0" applyBorder="0" applyAlignment="0" applyProtection="0"/>
    <xf numFmtId="0" fontId="65" fillId="48" borderId="0" applyNumberFormat="0" applyBorder="0" applyAlignment="0" applyProtection="0"/>
    <xf numFmtId="0" fontId="56" fillId="48" borderId="0" applyNumberFormat="0" applyBorder="0" applyAlignment="0" applyProtection="0"/>
    <xf numFmtId="0" fontId="56" fillId="48" borderId="0" applyNumberFormat="0" applyBorder="0" applyAlignment="0" applyProtection="0"/>
    <xf numFmtId="0" fontId="32" fillId="0" borderId="0"/>
    <xf numFmtId="0" fontId="26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9" fillId="0" borderId="0"/>
    <xf numFmtId="0" fontId="4" fillId="0" borderId="0"/>
    <xf numFmtId="0" fontId="30" fillId="0" borderId="0"/>
    <xf numFmtId="0" fontId="30" fillId="0" borderId="0"/>
    <xf numFmtId="0" fontId="31" fillId="0" borderId="0"/>
    <xf numFmtId="0" fontId="30" fillId="20" borderId="30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30" fillId="20" borderId="30" applyNumberFormat="0" applyFont="0" applyAlignment="0" applyProtection="0"/>
    <xf numFmtId="0" fontId="30" fillId="20" borderId="30" applyNumberFormat="0" applyFont="0" applyAlignment="0" applyProtection="0"/>
    <xf numFmtId="0" fontId="30" fillId="20" borderId="30" applyNumberFormat="0" applyFont="0" applyAlignment="0" applyProtection="0"/>
    <xf numFmtId="0" fontId="30" fillId="20" borderId="30" applyNumberFormat="0" applyFont="0" applyAlignment="0" applyProtection="0"/>
    <xf numFmtId="0" fontId="29" fillId="45" borderId="39" applyNumberFormat="0" applyFont="0" applyAlignment="0" applyProtection="0"/>
    <xf numFmtId="0" fontId="30" fillId="20" borderId="30" applyNumberFormat="0" applyFont="0" applyAlignment="0" applyProtection="0"/>
    <xf numFmtId="0" fontId="29" fillId="45" borderId="39" applyNumberFormat="0" applyFont="0" applyAlignment="0" applyProtection="0"/>
    <xf numFmtId="0" fontId="30" fillId="45" borderId="39" applyNumberFormat="0" applyFont="0" applyAlignment="0" applyProtection="0"/>
    <xf numFmtId="0" fontId="30" fillId="45" borderId="39" applyNumberFormat="0" applyFont="0" applyAlignment="0" applyProtection="0"/>
    <xf numFmtId="0" fontId="30" fillId="45" borderId="39" applyNumberFormat="0" applyFont="0" applyAlignment="0" applyProtection="0"/>
    <xf numFmtId="0" fontId="30" fillId="45" borderId="39" applyNumberFormat="0" applyFont="0" applyAlignment="0" applyProtection="0"/>
    <xf numFmtId="0" fontId="30" fillId="45" borderId="39" applyNumberFormat="0" applyFont="0" applyAlignment="0" applyProtection="0"/>
    <xf numFmtId="0" fontId="57" fillId="57" borderId="40" applyNumberFormat="0" applyAlignment="0" applyProtection="0"/>
    <xf numFmtId="0" fontId="57" fillId="57" borderId="40" applyNumberFormat="0" applyAlignment="0" applyProtection="0"/>
    <xf numFmtId="0" fontId="57" fillId="57" borderId="40" applyNumberFormat="0" applyAlignment="0" applyProtection="0"/>
    <xf numFmtId="0" fontId="57" fillId="57" borderId="40" applyNumberFormat="0" applyAlignment="0" applyProtection="0"/>
    <xf numFmtId="0" fontId="57" fillId="57" borderId="40" applyNumberFormat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ill="0" applyBorder="0" applyAlignment="0" applyProtection="0"/>
    <xf numFmtId="9" fontId="29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26" fillId="0" borderId="0" applyBorder="0" applyProtection="0"/>
    <xf numFmtId="0" fontId="57" fillId="58" borderId="40" applyNumberFormat="0" applyAlignment="0" applyProtection="0"/>
    <xf numFmtId="0" fontId="57" fillId="58" borderId="40" applyNumberFormat="0" applyAlignment="0" applyProtection="0"/>
    <xf numFmtId="0" fontId="57" fillId="58" borderId="40" applyNumberFormat="0" applyAlignment="0" applyProtection="0"/>
    <xf numFmtId="0" fontId="57" fillId="58" borderId="40" applyNumberFormat="0" applyAlignment="0" applyProtection="0"/>
    <xf numFmtId="0" fontId="57" fillId="58" borderId="40" applyNumberFormat="0" applyAlignment="0" applyProtection="0"/>
    <xf numFmtId="0" fontId="57" fillId="58" borderId="40" applyNumberFormat="0" applyAlignment="0" applyProtection="0"/>
    <xf numFmtId="0" fontId="58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6" borderId="0" applyBorder="0" applyAlignment="0" applyProtection="0"/>
    <xf numFmtId="0" fontId="21" fillId="0" borderId="0" applyBorder="0" applyProtection="0"/>
    <xf numFmtId="0" fontId="60" fillId="0" borderId="0" applyNumberFormat="0" applyFill="0" applyBorder="0" applyAlignment="0" applyProtection="0"/>
    <xf numFmtId="0" fontId="66" fillId="0" borderId="41" applyNumberFormat="0" applyFill="0" applyAlignment="0" applyProtection="0"/>
    <xf numFmtId="0" fontId="67" fillId="0" borderId="42" applyNumberFormat="0" applyFill="0" applyAlignment="0" applyProtection="0"/>
    <xf numFmtId="0" fontId="68" fillId="0" borderId="43" applyNumberFormat="0" applyFill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48" fillId="0" borderId="44" applyNumberFormat="0" applyFill="0" applyAlignment="0" applyProtection="0"/>
    <xf numFmtId="0" fontId="48" fillId="0" borderId="44" applyNumberFormat="0" applyFill="0" applyAlignment="0" applyProtection="0"/>
    <xf numFmtId="0" fontId="48" fillId="0" borderId="44" applyNumberFormat="0" applyFill="0" applyAlignment="0" applyProtection="0"/>
    <xf numFmtId="0" fontId="48" fillId="0" borderId="44" applyNumberFormat="0" applyFill="0" applyAlignment="0" applyProtection="0"/>
    <xf numFmtId="0" fontId="48" fillId="0" borderId="44" applyNumberFormat="0" applyFill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70" fontId="31" fillId="0" borderId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165" fontId="26" fillId="0" borderId="0" applyBorder="0" applyProtection="0"/>
    <xf numFmtId="0" fontId="58" fillId="0" borderId="0" applyNumberFormat="0" applyFill="0" applyBorder="0" applyAlignment="0" applyProtection="0"/>
    <xf numFmtId="0" fontId="48" fillId="0" borderId="56" applyNumberFormat="0" applyFill="0" applyAlignment="0" applyProtection="0"/>
    <xf numFmtId="0" fontId="29" fillId="45" borderId="58" applyNumberFormat="0" applyFont="0" applyAlignment="0" applyProtection="0"/>
    <xf numFmtId="0" fontId="57" fillId="57" borderId="55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64" fillId="58" borderId="53" applyNumberFormat="0" applyAlignment="0" applyProtection="0"/>
    <xf numFmtId="0" fontId="29" fillId="45" borderId="58" applyNumberFormat="0" applyFont="0" applyAlignment="0" applyProtection="0"/>
    <xf numFmtId="0" fontId="51" fillId="57" borderId="57" applyNumberFormat="0" applyAlignment="0" applyProtection="0"/>
    <xf numFmtId="0" fontId="29" fillId="45" borderId="58" applyNumberFormat="0" applyFont="0" applyAlignment="0" applyProtection="0"/>
    <xf numFmtId="0" fontId="64" fillId="58" borderId="57" applyNumberFormat="0" applyAlignment="0" applyProtection="0"/>
    <xf numFmtId="0" fontId="57" fillId="58" borderId="59" applyNumberFormat="0" applyAlignment="0" applyProtection="0"/>
    <xf numFmtId="0" fontId="29" fillId="45" borderId="54" applyNumberFormat="0" applyFont="0" applyAlignment="0" applyProtection="0"/>
    <xf numFmtId="0" fontId="54" fillId="48" borderId="53" applyNumberFormat="0" applyAlignment="0" applyProtection="0"/>
    <xf numFmtId="0" fontId="54" fillId="48" borderId="57" applyNumberFormat="0" applyAlignment="0" applyProtection="0"/>
    <xf numFmtId="0" fontId="57" fillId="58" borderId="59" applyNumberFormat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29" fillId="45" borderId="58" applyNumberFormat="0" applyFont="0" applyAlignment="0" applyProtection="0"/>
    <xf numFmtId="0" fontId="54" fillId="48" borderId="57" applyNumberFormat="0" applyAlignment="0" applyProtection="0"/>
    <xf numFmtId="0" fontId="3" fillId="29" borderId="0" applyNumberFormat="0" applyBorder="0" applyAlignment="0" applyProtection="0"/>
    <xf numFmtId="0" fontId="29" fillId="45" borderId="54" applyNumberFormat="0" applyFont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64" fillId="58" borderId="57" applyNumberFormat="0" applyAlignment="0" applyProtection="0"/>
    <xf numFmtId="0" fontId="29" fillId="45" borderId="54" applyNumberFormat="0" applyFont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0" borderId="0"/>
    <xf numFmtId="0" fontId="54" fillId="42" borderId="49" applyNumberFormat="0" applyAlignment="0" applyProtection="0"/>
    <xf numFmtId="0" fontId="54" fillId="42" borderId="49" applyNumberFormat="0" applyAlignment="0" applyProtection="0"/>
    <xf numFmtId="0" fontId="54" fillId="42" borderId="49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54" fillId="48" borderId="49" applyNumberFormat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54" fillId="48" borderId="49" applyNumberFormat="0" applyAlignment="0" applyProtection="0"/>
    <xf numFmtId="0" fontId="54" fillId="48" borderId="49" applyNumberFormat="0" applyAlignment="0" applyProtection="0"/>
    <xf numFmtId="0" fontId="3" fillId="38" borderId="0" applyNumberFormat="0" applyBorder="0" applyAlignment="0" applyProtection="0"/>
    <xf numFmtId="0" fontId="54" fillId="48" borderId="49" applyNumberFormat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54" fillId="48" borderId="49" applyNumberFormat="0" applyAlignment="0" applyProtection="0"/>
    <xf numFmtId="0" fontId="54" fillId="48" borderId="49" applyNumberFormat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48" fillId="0" borderId="60" applyNumberFormat="0" applyFill="0" applyAlignment="0" applyProtection="0"/>
    <xf numFmtId="0" fontId="29" fillId="45" borderId="58" applyNumberFormat="0" applyFont="0" applyAlignment="0" applyProtection="0"/>
    <xf numFmtId="0" fontId="3" fillId="40" borderId="0" applyNumberFormat="0" applyBorder="0" applyAlignment="0" applyProtection="0"/>
    <xf numFmtId="0" fontId="3" fillId="40" borderId="0" applyNumberFormat="0" applyBorder="0" applyAlignment="0" applyProtection="0"/>
    <xf numFmtId="0" fontId="3" fillId="40" borderId="0" applyNumberFormat="0" applyBorder="0" applyAlignment="0" applyProtection="0"/>
    <xf numFmtId="0" fontId="54" fillId="48" borderId="57" applyNumberFormat="0" applyAlignment="0" applyProtection="0"/>
    <xf numFmtId="0" fontId="29" fillId="45" borderId="58" applyNumberFormat="0" applyFont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57" fillId="57" borderId="59" applyNumberFormat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51" fillId="57" borderId="57" applyNumberFormat="0" applyAlignment="0" applyProtection="0"/>
    <xf numFmtId="0" fontId="29" fillId="45" borderId="58" applyNumberFormat="0" applyFont="0" applyAlignment="0" applyProtection="0"/>
    <xf numFmtId="0" fontId="48" fillId="0" borderId="60" applyNumberFormat="0" applyFill="0" applyAlignment="0" applyProtection="0"/>
    <xf numFmtId="0" fontId="54" fillId="42" borderId="57" applyNumberFormat="0" applyAlignment="0" applyProtection="0"/>
    <xf numFmtId="0" fontId="29" fillId="45" borderId="58" applyNumberFormat="0" applyFont="0" applyAlignment="0" applyProtection="0"/>
    <xf numFmtId="0" fontId="54" fillId="42" borderId="57" applyNumberFormat="0" applyAlignment="0" applyProtection="0"/>
    <xf numFmtId="0" fontId="54" fillId="42" borderId="57" applyNumberFormat="0" applyAlignment="0" applyProtection="0"/>
    <xf numFmtId="0" fontId="64" fillId="58" borderId="49" applyNumberFormat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64" fillId="58" borderId="49" applyNumberFormat="0" applyAlignment="0" applyProtection="0"/>
    <xf numFmtId="0" fontId="64" fillId="58" borderId="49" applyNumberFormat="0" applyAlignment="0" applyProtection="0"/>
    <xf numFmtId="0" fontId="64" fillId="58" borderId="49" applyNumberFormat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46" borderId="0" applyNumberFormat="0" applyBorder="0" applyAlignment="0" applyProtection="0"/>
    <xf numFmtId="0" fontId="64" fillId="58" borderId="49" applyNumberFormat="0" applyAlignment="0" applyProtection="0"/>
    <xf numFmtId="0" fontId="64" fillId="58" borderId="49" applyNumberFormat="0" applyAlignment="0" applyProtection="0"/>
    <xf numFmtId="0" fontId="3" fillId="46" borderId="0" applyNumberFormat="0" applyBorder="0" applyAlignment="0" applyProtection="0"/>
    <xf numFmtId="0" fontId="51" fillId="57" borderId="49" applyNumberFormat="0" applyAlignment="0" applyProtection="0"/>
    <xf numFmtId="0" fontId="3" fillId="46" borderId="0" applyNumberFormat="0" applyBorder="0" applyAlignment="0" applyProtection="0"/>
    <xf numFmtId="0" fontId="3" fillId="46" borderId="0" applyNumberFormat="0" applyBorder="0" applyAlignment="0" applyProtection="0"/>
    <xf numFmtId="0" fontId="51" fillId="57" borderId="49" applyNumberFormat="0" applyAlignment="0" applyProtection="0"/>
    <xf numFmtId="0" fontId="51" fillId="57" borderId="49" applyNumberFormat="0" applyAlignment="0" applyProtection="0"/>
    <xf numFmtId="0" fontId="51" fillId="57" borderId="49" applyNumberFormat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51" fillId="57" borderId="49" applyNumberFormat="0" applyAlignment="0" applyProtection="0"/>
    <xf numFmtId="0" fontId="54" fillId="48" borderId="57" applyNumberFormat="0" applyAlignment="0" applyProtection="0"/>
    <xf numFmtId="0" fontId="57" fillId="58" borderId="59" applyNumberFormat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48" fillId="0" borderId="60" applyNumberFormat="0" applyFill="0" applyAlignment="0" applyProtection="0"/>
    <xf numFmtId="0" fontId="48" fillId="0" borderId="60" applyNumberFormat="0" applyFill="0" applyAlignment="0" applyProtection="0"/>
    <xf numFmtId="0" fontId="30" fillId="45" borderId="58" applyNumberFormat="0" applyFont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57" fillId="57" borderId="59" applyNumberFormat="0" applyAlignment="0" applyProtection="0"/>
    <xf numFmtId="0" fontId="30" fillId="45" borderId="58" applyNumberFormat="0" applyFont="0" applyAlignment="0" applyProtection="0"/>
    <xf numFmtId="0" fontId="29" fillId="45" borderId="58" applyNumberFormat="0" applyFont="0" applyAlignment="0" applyProtection="0"/>
    <xf numFmtId="0" fontId="30" fillId="45" borderId="58" applyNumberFormat="0" applyFont="0" applyAlignment="0" applyProtection="0"/>
    <xf numFmtId="0" fontId="57" fillId="58" borderId="59" applyNumberFormat="0" applyAlignment="0" applyProtection="0"/>
    <xf numFmtId="0" fontId="48" fillId="0" borderId="60" applyNumberFormat="0" applyFill="0" applyAlignment="0" applyProtection="0"/>
    <xf numFmtId="0" fontId="54" fillId="48" borderId="57" applyNumberFormat="0" applyAlignment="0" applyProtection="0"/>
    <xf numFmtId="0" fontId="57" fillId="57" borderId="59" applyNumberFormat="0" applyAlignment="0" applyProtection="0"/>
    <xf numFmtId="0" fontId="51" fillId="57" borderId="57" applyNumberFormat="0" applyAlignment="0" applyProtection="0"/>
    <xf numFmtId="0" fontId="29" fillId="45" borderId="58" applyNumberFormat="0" applyFont="0" applyAlignment="0" applyProtection="0"/>
    <xf numFmtId="0" fontId="51" fillId="57" borderId="57" applyNumberFormat="0" applyAlignment="0" applyProtection="0"/>
    <xf numFmtId="0" fontId="29" fillId="45" borderId="58" applyNumberFormat="0" applyFont="0" applyAlignment="0" applyProtection="0"/>
    <xf numFmtId="0" fontId="30" fillId="45" borderId="58" applyNumberFormat="0" applyFont="0" applyAlignment="0" applyProtection="0"/>
    <xf numFmtId="0" fontId="48" fillId="0" borderId="60" applyNumberFormat="0" applyFill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48" fillId="0" borderId="60" applyNumberFormat="0" applyFill="0" applyAlignment="0" applyProtection="0"/>
    <xf numFmtId="0" fontId="54" fillId="48" borderId="57" applyNumberFormat="0" applyAlignment="0" applyProtection="0"/>
    <xf numFmtId="0" fontId="64" fillId="58" borderId="57" applyNumberFormat="0" applyAlignment="0" applyProtection="0"/>
    <xf numFmtId="0" fontId="54" fillId="42" borderId="57" applyNumberFormat="0" applyAlignment="0" applyProtection="0"/>
    <xf numFmtId="0" fontId="51" fillId="57" borderId="57" applyNumberFormat="0" applyAlignment="0" applyProtection="0"/>
    <xf numFmtId="0" fontId="29" fillId="45" borderId="58" applyNumberFormat="0" applyFont="0" applyAlignment="0" applyProtection="0"/>
    <xf numFmtId="0" fontId="51" fillId="57" borderId="53" applyNumberFormat="0" applyAlignment="0" applyProtection="0"/>
    <xf numFmtId="0" fontId="30" fillId="45" borderId="58" applyNumberFormat="0" applyFont="0" applyAlignment="0" applyProtection="0"/>
    <xf numFmtId="0" fontId="51" fillId="57" borderId="53" applyNumberFormat="0" applyAlignment="0" applyProtection="0"/>
    <xf numFmtId="0" fontId="51" fillId="57" borderId="53" applyNumberFormat="0" applyAlignment="0" applyProtection="0"/>
    <xf numFmtId="0" fontId="51" fillId="57" borderId="53" applyNumberFormat="0" applyAlignment="0" applyProtection="0"/>
    <xf numFmtId="0" fontId="64" fillId="58" borderId="53" applyNumberFormat="0" applyAlignment="0" applyProtection="0"/>
    <xf numFmtId="0" fontId="64" fillId="58" borderId="53" applyNumberFormat="0" applyAlignment="0" applyProtection="0"/>
    <xf numFmtId="0" fontId="64" fillId="58" borderId="53" applyNumberFormat="0" applyAlignment="0" applyProtection="0"/>
    <xf numFmtId="0" fontId="64" fillId="58" borderId="53" applyNumberFormat="0" applyAlignment="0" applyProtection="0"/>
    <xf numFmtId="0" fontId="64" fillId="58" borderId="53" applyNumberFormat="0" applyAlignment="0" applyProtection="0"/>
    <xf numFmtId="0" fontId="64" fillId="58" borderId="53" applyNumberFormat="0" applyAlignment="0" applyProtection="0"/>
    <xf numFmtId="0" fontId="29" fillId="45" borderId="58" applyNumberFormat="0" applyFont="0" applyAlignment="0" applyProtection="0"/>
    <xf numFmtId="0" fontId="48" fillId="0" borderId="60" applyNumberFormat="0" applyFill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7" fillId="58" borderId="59" applyNumberFormat="0" applyAlignment="0" applyProtection="0"/>
    <xf numFmtId="0" fontId="54" fillId="48" borderId="57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4" fillId="48" borderId="53" applyNumberFormat="0" applyAlignment="0" applyProtection="0"/>
    <xf numFmtId="0" fontId="51" fillId="57" borderId="45" applyNumberFormat="0" applyAlignment="0" applyProtection="0"/>
    <xf numFmtId="0" fontId="51" fillId="57" borderId="45" applyNumberFormat="0" applyAlignment="0" applyProtection="0"/>
    <xf numFmtId="0" fontId="51" fillId="57" borderId="45" applyNumberFormat="0" applyAlignment="0" applyProtection="0"/>
    <xf numFmtId="0" fontId="51" fillId="57" borderId="45" applyNumberFormat="0" applyAlignment="0" applyProtection="0"/>
    <xf numFmtId="0" fontId="51" fillId="57" borderId="45" applyNumberFormat="0" applyAlignment="0" applyProtection="0"/>
    <xf numFmtId="0" fontId="64" fillId="58" borderId="45" applyNumberFormat="0" applyAlignment="0" applyProtection="0"/>
    <xf numFmtId="0" fontId="64" fillId="58" borderId="45" applyNumberFormat="0" applyAlignment="0" applyProtection="0"/>
    <xf numFmtId="0" fontId="64" fillId="58" borderId="45" applyNumberFormat="0" applyAlignment="0" applyProtection="0"/>
    <xf numFmtId="0" fontId="64" fillId="58" borderId="45" applyNumberFormat="0" applyAlignment="0" applyProtection="0"/>
    <xf numFmtId="0" fontId="64" fillId="58" borderId="45" applyNumberFormat="0" applyAlignment="0" applyProtection="0"/>
    <xf numFmtId="0" fontId="64" fillId="58" borderId="45" applyNumberFormat="0" applyAlignment="0" applyProtection="0"/>
    <xf numFmtId="0" fontId="57" fillId="57" borderId="59" applyNumberFormat="0" applyAlignment="0" applyProtection="0"/>
    <xf numFmtId="0" fontId="30" fillId="45" borderId="58" applyNumberFormat="0" applyFont="0" applyAlignment="0" applyProtection="0"/>
    <xf numFmtId="0" fontId="54" fillId="42" borderId="53" applyNumberFormat="0" applyAlignment="0" applyProtection="0"/>
    <xf numFmtId="0" fontId="29" fillId="45" borderId="58" applyNumberFormat="0" applyFont="0" applyAlignment="0" applyProtection="0"/>
    <xf numFmtId="0" fontId="57" fillId="58" borderId="59" applyNumberFormat="0" applyAlignment="0" applyProtection="0"/>
    <xf numFmtId="0" fontId="54" fillId="42" borderId="53" applyNumberFormat="0" applyAlignment="0" applyProtection="0"/>
    <xf numFmtId="0" fontId="48" fillId="0" borderId="60" applyNumberFormat="0" applyFill="0" applyAlignment="0" applyProtection="0"/>
    <xf numFmtId="0" fontId="29" fillId="45" borderId="58" applyNumberFormat="0" applyFont="0" applyAlignment="0" applyProtection="0"/>
    <xf numFmtId="0" fontId="30" fillId="45" borderId="58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54" fillId="48" borderId="45" applyNumberFormat="0" applyAlignment="0" applyProtection="0"/>
    <xf numFmtId="0" fontId="54" fillId="48" borderId="45" applyNumberFormat="0" applyAlignment="0" applyProtection="0"/>
    <xf numFmtId="0" fontId="54" fillId="48" borderId="45" applyNumberFormat="0" applyAlignment="0" applyProtection="0"/>
    <xf numFmtId="0" fontId="54" fillId="48" borderId="45" applyNumberFormat="0" applyAlignment="0" applyProtection="0"/>
    <xf numFmtId="0" fontId="54" fillId="48" borderId="45" applyNumberFormat="0" applyAlignment="0" applyProtection="0"/>
    <xf numFmtId="0" fontId="54" fillId="48" borderId="45" applyNumberForma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54" fillId="42" borderId="57" applyNumberFormat="0" applyAlignment="0" applyProtection="0"/>
    <xf numFmtId="0" fontId="29" fillId="45" borderId="58" applyNumberFormat="0" applyFont="0" applyAlignment="0" applyProtection="0"/>
    <xf numFmtId="0" fontId="64" fillId="58" borderId="57" applyNumberFormat="0" applyAlignment="0" applyProtection="0"/>
    <xf numFmtId="0" fontId="30" fillId="45" borderId="54" applyNumberFormat="0" applyFont="0" applyAlignment="0" applyProtection="0"/>
    <xf numFmtId="0" fontId="54" fillId="42" borderId="45" applyNumberFormat="0" applyAlignment="0" applyProtection="0"/>
    <xf numFmtId="0" fontId="54" fillId="42" borderId="45" applyNumberFormat="0" applyAlignment="0" applyProtection="0"/>
    <xf numFmtId="0" fontId="54" fillId="42" borderId="45" applyNumberFormat="0" applyAlignment="0" applyProtection="0"/>
    <xf numFmtId="0" fontId="54" fillId="42" borderId="45" applyNumberFormat="0" applyAlignment="0" applyProtection="0"/>
    <xf numFmtId="0" fontId="54" fillId="42" borderId="45" applyNumberFormat="0" applyAlignment="0" applyProtection="0"/>
    <xf numFmtId="0" fontId="57" fillId="57" borderId="55" applyNumberFormat="0" applyAlignment="0" applyProtection="0"/>
    <xf numFmtId="0" fontId="29" fillId="45" borderId="58" applyNumberFormat="0" applyFont="0" applyAlignment="0" applyProtection="0"/>
    <xf numFmtId="0" fontId="57" fillId="57" borderId="59" applyNumberFormat="0" applyAlignment="0" applyProtection="0"/>
    <xf numFmtId="0" fontId="30" fillId="45" borderId="54" applyNumberFormat="0" applyFont="0" applyAlignment="0" applyProtection="0"/>
    <xf numFmtId="0" fontId="29" fillId="45" borderId="58" applyNumberFormat="0" applyFont="0" applyAlignment="0" applyProtection="0"/>
    <xf numFmtId="0" fontId="57" fillId="58" borderId="55" applyNumberFormat="0" applyAlignment="0" applyProtection="0"/>
    <xf numFmtId="0" fontId="57" fillId="58" borderId="55" applyNumberFormat="0" applyAlignment="0" applyProtection="0"/>
    <xf numFmtId="0" fontId="57" fillId="58" borderId="55" applyNumberFormat="0" applyAlignment="0" applyProtection="0"/>
    <xf numFmtId="0" fontId="64" fillId="58" borderId="57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48" fillId="0" borderId="56" applyNumberFormat="0" applyFill="0" applyAlignment="0" applyProtection="0"/>
    <xf numFmtId="0" fontId="48" fillId="0" borderId="56" applyNumberFormat="0" applyFill="0" applyAlignment="0" applyProtection="0"/>
    <xf numFmtId="0" fontId="48" fillId="0" borderId="60" applyNumberFormat="0" applyFill="0" applyAlignment="0" applyProtection="0"/>
    <xf numFmtId="0" fontId="51" fillId="57" borderId="53" applyNumberForma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29" fillId="45" borderId="54" applyNumberFormat="0" applyFont="0" applyAlignment="0" applyProtection="0"/>
    <xf numFmtId="0" fontId="3" fillId="0" borderId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30" fillId="45" borderId="54" applyNumberFormat="0" applyFont="0" applyAlignment="0" applyProtection="0"/>
    <xf numFmtId="0" fontId="29" fillId="45" borderId="58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57" fillId="57" borderId="55" applyNumberFormat="0" applyAlignment="0" applyProtection="0"/>
    <xf numFmtId="0" fontId="57" fillId="58" borderId="55" applyNumberFormat="0" applyAlignment="0" applyProtection="0"/>
    <xf numFmtId="0" fontId="48" fillId="0" borderId="56" applyNumberFormat="0" applyFill="0" applyAlignment="0" applyProtection="0"/>
    <xf numFmtId="0" fontId="51" fillId="57" borderId="57" applyNumberForma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30" fillId="45" borderId="46" applyNumberFormat="0" applyFont="0" applyAlignment="0" applyProtection="0"/>
    <xf numFmtId="0" fontId="30" fillId="45" borderId="46" applyNumberFormat="0" applyFont="0" applyAlignment="0" applyProtection="0"/>
    <xf numFmtId="0" fontId="30" fillId="45" borderId="46" applyNumberFormat="0" applyFont="0" applyAlignment="0" applyProtection="0"/>
    <xf numFmtId="0" fontId="30" fillId="45" borderId="46" applyNumberFormat="0" applyFont="0" applyAlignment="0" applyProtection="0"/>
    <xf numFmtId="0" fontId="30" fillId="45" borderId="46" applyNumberFormat="0" applyFont="0" applyAlignment="0" applyProtection="0"/>
    <xf numFmtId="0" fontId="57" fillId="57" borderId="47" applyNumberFormat="0" applyAlignment="0" applyProtection="0"/>
    <xf numFmtId="0" fontId="57" fillId="57" borderId="47" applyNumberFormat="0" applyAlignment="0" applyProtection="0"/>
    <xf numFmtId="0" fontId="57" fillId="57" borderId="47" applyNumberFormat="0" applyAlignment="0" applyProtection="0"/>
    <xf numFmtId="0" fontId="57" fillId="57" borderId="47" applyNumberFormat="0" applyAlignment="0" applyProtection="0"/>
    <xf numFmtId="0" fontId="57" fillId="57" borderId="47" applyNumberFormat="0" applyAlignment="0" applyProtection="0"/>
    <xf numFmtId="0" fontId="64" fillId="58" borderId="57" applyNumberFormat="0" applyAlignment="0" applyProtection="0"/>
    <xf numFmtId="0" fontId="29" fillId="45" borderId="54" applyNumberFormat="0" applyFont="0" applyAlignment="0" applyProtection="0"/>
    <xf numFmtId="0" fontId="29" fillId="45" borderId="58" applyNumberFormat="0" applyFont="0" applyAlignment="0" applyProtection="0"/>
    <xf numFmtId="0" fontId="57" fillId="57" borderId="59" applyNumberFormat="0" applyAlignment="0" applyProtection="0"/>
    <xf numFmtId="0" fontId="54" fillId="48" borderId="53" applyNumberFormat="0" applyAlignment="0" applyProtection="0"/>
    <xf numFmtId="0" fontId="29" fillId="45" borderId="54" applyNumberFormat="0" applyFont="0" applyAlignment="0" applyProtection="0"/>
    <xf numFmtId="0" fontId="57" fillId="58" borderId="47" applyNumberFormat="0" applyAlignment="0" applyProtection="0"/>
    <xf numFmtId="0" fontId="57" fillId="58" borderId="47" applyNumberFormat="0" applyAlignment="0" applyProtection="0"/>
    <xf numFmtId="0" fontId="57" fillId="58" borderId="47" applyNumberFormat="0" applyAlignment="0" applyProtection="0"/>
    <xf numFmtId="0" fontId="57" fillId="58" borderId="47" applyNumberFormat="0" applyAlignment="0" applyProtection="0"/>
    <xf numFmtId="0" fontId="57" fillId="58" borderId="47" applyNumberFormat="0" applyAlignment="0" applyProtection="0"/>
    <xf numFmtId="0" fontId="57" fillId="58" borderId="47" applyNumberFormat="0" applyAlignment="0" applyProtection="0"/>
    <xf numFmtId="0" fontId="57" fillId="58" borderId="59" applyNumberFormat="0" applyAlignment="0" applyProtection="0"/>
    <xf numFmtId="0" fontId="54" fillId="42" borderId="57" applyNumberFormat="0" applyAlignment="0" applyProtection="0"/>
    <xf numFmtId="0" fontId="51" fillId="57" borderId="53" applyNumberFormat="0" applyAlignment="0" applyProtection="0"/>
    <xf numFmtId="0" fontId="30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1" fillId="57" borderId="57" applyNumberFormat="0" applyAlignment="0" applyProtection="0"/>
    <xf numFmtId="0" fontId="29" fillId="45" borderId="58" applyNumberFormat="0" applyFont="0" applyAlignment="0" applyProtection="0"/>
    <xf numFmtId="0" fontId="48" fillId="0" borderId="48" applyNumberFormat="0" applyFill="0" applyAlignment="0" applyProtection="0"/>
    <xf numFmtId="0" fontId="48" fillId="0" borderId="48" applyNumberFormat="0" applyFill="0" applyAlignment="0" applyProtection="0"/>
    <xf numFmtId="0" fontId="48" fillId="0" borderId="48" applyNumberFormat="0" applyFill="0" applyAlignment="0" applyProtection="0"/>
    <xf numFmtId="0" fontId="48" fillId="0" borderId="48" applyNumberFormat="0" applyFill="0" applyAlignment="0" applyProtection="0"/>
    <xf numFmtId="0" fontId="48" fillId="0" borderId="48" applyNumberFormat="0" applyFill="0" applyAlignment="0" applyProtection="0"/>
    <xf numFmtId="0" fontId="29" fillId="45" borderId="58" applyNumberFormat="0" applyFont="0" applyAlignment="0" applyProtection="0"/>
    <xf numFmtId="0" fontId="54" fillId="48" borderId="57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3" fillId="0" borderId="0"/>
    <xf numFmtId="0" fontId="51" fillId="57" borderId="45" applyNumberFormat="0" applyAlignment="0" applyProtection="0"/>
    <xf numFmtId="0" fontId="64" fillId="58" borderId="45" applyNumberFormat="0" applyAlignment="0" applyProtection="0"/>
    <xf numFmtId="0" fontId="54" fillId="48" borderId="45" applyNumberFormat="0" applyAlignment="0" applyProtection="0"/>
    <xf numFmtId="0" fontId="54" fillId="42" borderId="45" applyNumberForma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30" fillId="45" borderId="46" applyNumberFormat="0" applyFont="0" applyAlignment="0" applyProtection="0"/>
    <xf numFmtId="0" fontId="57" fillId="57" borderId="47" applyNumberFormat="0" applyAlignment="0" applyProtection="0"/>
    <xf numFmtId="0" fontId="57" fillId="58" borderId="47" applyNumberFormat="0" applyAlignment="0" applyProtection="0"/>
    <xf numFmtId="0" fontId="48" fillId="0" borderId="48" applyNumberFormat="0" applyFill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9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54" fillId="42" borderId="45" applyNumberFormat="0" applyAlignment="0" applyProtection="0"/>
    <xf numFmtId="0" fontId="29" fillId="45" borderId="46" applyNumberFormat="0" applyFont="0" applyAlignment="0" applyProtection="0"/>
    <xf numFmtId="0" fontId="54" fillId="48" borderId="45" applyNumberForma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3" fillId="0" borderId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40" borderId="0" applyNumberFormat="0" applyBorder="0" applyAlignment="0" applyProtection="0"/>
    <xf numFmtId="0" fontId="3" fillId="40" borderId="0" applyNumberFormat="0" applyBorder="0" applyAlignment="0" applyProtection="0"/>
    <xf numFmtId="0" fontId="3" fillId="40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54" fillId="48" borderId="45" applyNumberFormat="0" applyAlignment="0" applyProtection="0"/>
    <xf numFmtId="0" fontId="54" fillId="48" borderId="45" applyNumberFormat="0" applyAlignment="0" applyProtection="0"/>
    <xf numFmtId="0" fontId="54" fillId="48" borderId="45" applyNumberFormat="0" applyAlignment="0" applyProtection="0"/>
    <xf numFmtId="0" fontId="54" fillId="48" borderId="45" applyNumberFormat="0" applyAlignment="0" applyProtection="0"/>
    <xf numFmtId="0" fontId="54" fillId="48" borderId="45" applyNumberFormat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46" borderId="0" applyNumberFormat="0" applyBorder="0" applyAlignment="0" applyProtection="0"/>
    <xf numFmtId="0" fontId="3" fillId="46" borderId="0" applyNumberFormat="0" applyBorder="0" applyAlignment="0" applyProtection="0"/>
    <xf numFmtId="0" fontId="3" fillId="46" borderId="0" applyNumberFormat="0" applyBorder="0" applyAlignment="0" applyProtection="0"/>
    <xf numFmtId="0" fontId="3" fillId="46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54" fillId="42" borderId="45" applyNumberFormat="0" applyAlignment="0" applyProtection="0"/>
    <xf numFmtId="0" fontId="54" fillId="42" borderId="45" applyNumberFormat="0" applyAlignment="0" applyProtection="0"/>
    <xf numFmtId="0" fontId="54" fillId="42" borderId="45" applyNumberFormat="0" applyAlignment="0" applyProtection="0"/>
    <xf numFmtId="0" fontId="54" fillId="42" borderId="45" applyNumberFormat="0" applyAlignment="0" applyProtection="0"/>
    <xf numFmtId="0" fontId="51" fillId="57" borderId="45" applyNumberFormat="0" applyAlignment="0" applyProtection="0"/>
    <xf numFmtId="0" fontId="64" fillId="58" borderId="45" applyNumberForma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54" fillId="48" borderId="45" applyNumberFormat="0" applyAlignment="0" applyProtection="0"/>
    <xf numFmtId="0" fontId="51" fillId="57" borderId="45" applyNumberFormat="0" applyAlignment="0" applyProtection="0"/>
    <xf numFmtId="0" fontId="54" fillId="48" borderId="45" applyNumberFormat="0" applyAlignment="0" applyProtection="0"/>
    <xf numFmtId="0" fontId="64" fillId="58" borderId="45" applyNumberFormat="0" applyAlignment="0" applyProtection="0"/>
    <xf numFmtId="0" fontId="54" fillId="42" borderId="45" applyNumberFormat="0" applyAlignment="0" applyProtection="0"/>
    <xf numFmtId="0" fontId="64" fillId="58" borderId="45" applyNumberFormat="0" applyAlignment="0" applyProtection="0"/>
    <xf numFmtId="0" fontId="64" fillId="58" borderId="45" applyNumberForma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30" fillId="45" borderId="46" applyNumberFormat="0" applyFont="0" applyAlignment="0" applyProtection="0"/>
    <xf numFmtId="0" fontId="57" fillId="57" borderId="47" applyNumberFormat="0" applyAlignment="0" applyProtection="0"/>
    <xf numFmtId="0" fontId="54" fillId="42" borderId="45" applyNumberFormat="0" applyAlignment="0" applyProtection="0"/>
    <xf numFmtId="0" fontId="51" fillId="57" borderId="45" applyNumberFormat="0" applyAlignment="0" applyProtection="0"/>
    <xf numFmtId="0" fontId="57" fillId="58" borderId="47" applyNumberFormat="0" applyAlignment="0" applyProtection="0"/>
    <xf numFmtId="0" fontId="48" fillId="0" borderId="48" applyNumberFormat="0" applyFill="0" applyAlignment="0" applyProtection="0"/>
    <xf numFmtId="0" fontId="64" fillId="58" borderId="45" applyNumberFormat="0" applyAlignment="0" applyProtection="0"/>
    <xf numFmtId="0" fontId="64" fillId="58" borderId="45" applyNumberFormat="0" applyAlignment="0" applyProtection="0"/>
    <xf numFmtId="0" fontId="64" fillId="58" borderId="45" applyNumberFormat="0" applyAlignment="0" applyProtection="0"/>
    <xf numFmtId="0" fontId="64" fillId="58" borderId="45" applyNumberFormat="0" applyAlignment="0" applyProtection="0"/>
    <xf numFmtId="0" fontId="64" fillId="58" borderId="45" applyNumberFormat="0" applyAlignment="0" applyProtection="0"/>
    <xf numFmtId="0" fontId="51" fillId="57" borderId="45" applyNumberFormat="0" applyAlignment="0" applyProtection="0"/>
    <xf numFmtId="0" fontId="51" fillId="57" borderId="45" applyNumberFormat="0" applyAlignment="0" applyProtection="0"/>
    <xf numFmtId="0" fontId="51" fillId="57" borderId="45" applyNumberFormat="0" applyAlignment="0" applyProtection="0"/>
    <xf numFmtId="0" fontId="51" fillId="57" borderId="45" applyNumberFormat="0" applyAlignment="0" applyProtection="0"/>
    <xf numFmtId="0" fontId="51" fillId="57" borderId="45" applyNumberFormat="0" applyAlignment="0" applyProtection="0"/>
    <xf numFmtId="0" fontId="51" fillId="57" borderId="45" applyNumberFormat="0" applyAlignment="0" applyProtection="0"/>
    <xf numFmtId="0" fontId="51" fillId="57" borderId="45" applyNumberFormat="0" applyAlignment="0" applyProtection="0"/>
    <xf numFmtId="0" fontId="51" fillId="57" borderId="45" applyNumberFormat="0" applyAlignment="0" applyProtection="0"/>
    <xf numFmtId="0" fontId="51" fillId="57" borderId="45" applyNumberFormat="0" applyAlignment="0" applyProtection="0"/>
    <xf numFmtId="0" fontId="51" fillId="57" borderId="45" applyNumberFormat="0" applyAlignment="0" applyProtection="0"/>
    <xf numFmtId="0" fontId="51" fillId="57" borderId="45" applyNumberFormat="0" applyAlignment="0" applyProtection="0"/>
    <xf numFmtId="0" fontId="51" fillId="57" borderId="45" applyNumberFormat="0" applyAlignment="0" applyProtection="0"/>
    <xf numFmtId="0" fontId="64" fillId="58" borderId="45" applyNumberFormat="0" applyAlignment="0" applyProtection="0"/>
    <xf numFmtId="0" fontId="64" fillId="58" borderId="45" applyNumberFormat="0" applyAlignment="0" applyProtection="0"/>
    <xf numFmtId="0" fontId="64" fillId="58" borderId="45" applyNumberFormat="0" applyAlignment="0" applyProtection="0"/>
    <xf numFmtId="0" fontId="64" fillId="58" borderId="45" applyNumberFormat="0" applyAlignment="0" applyProtection="0"/>
    <xf numFmtId="0" fontId="64" fillId="58" borderId="45" applyNumberFormat="0" applyAlignment="0" applyProtection="0"/>
    <xf numFmtId="0" fontId="64" fillId="58" borderId="45" applyNumberFormat="0" applyAlignment="0" applyProtection="0"/>
    <xf numFmtId="0" fontId="64" fillId="58" borderId="45" applyNumberFormat="0" applyAlignment="0" applyProtection="0"/>
    <xf numFmtId="0" fontId="64" fillId="58" borderId="45" applyNumberFormat="0" applyAlignment="0" applyProtection="0"/>
    <xf numFmtId="0" fontId="64" fillId="58" borderId="45" applyNumberFormat="0" applyAlignment="0" applyProtection="0"/>
    <xf numFmtId="0" fontId="54" fillId="48" borderId="45" applyNumberFormat="0" applyAlignment="0" applyProtection="0"/>
    <xf numFmtId="0" fontId="54" fillId="48" borderId="45" applyNumberFormat="0" applyAlignment="0" applyProtection="0"/>
    <xf numFmtId="0" fontId="54" fillId="48" borderId="45" applyNumberFormat="0" applyAlignment="0" applyProtection="0"/>
    <xf numFmtId="0" fontId="54" fillId="48" borderId="45" applyNumberFormat="0" applyAlignment="0" applyProtection="0"/>
    <xf numFmtId="0" fontId="54" fillId="48" borderId="45" applyNumberFormat="0" applyAlignment="0" applyProtection="0"/>
    <xf numFmtId="0" fontId="54" fillId="48" borderId="45" applyNumberFormat="0" applyAlignment="0" applyProtection="0"/>
    <xf numFmtId="0" fontId="54" fillId="48" borderId="45" applyNumberFormat="0" applyAlignment="0" applyProtection="0"/>
    <xf numFmtId="0" fontId="54" fillId="48" borderId="45" applyNumberFormat="0" applyAlignment="0" applyProtection="0"/>
    <xf numFmtId="0" fontId="54" fillId="48" borderId="45" applyNumberFormat="0" applyAlignment="0" applyProtection="0"/>
    <xf numFmtId="0" fontId="54" fillId="48" borderId="45" applyNumberFormat="0" applyAlignment="0" applyProtection="0"/>
    <xf numFmtId="0" fontId="54" fillId="48" borderId="45" applyNumberFormat="0" applyAlignment="0" applyProtection="0"/>
    <xf numFmtId="0" fontId="54" fillId="42" borderId="45" applyNumberFormat="0" applyAlignment="0" applyProtection="0"/>
    <xf numFmtId="0" fontId="54" fillId="42" borderId="45" applyNumberFormat="0" applyAlignment="0" applyProtection="0"/>
    <xf numFmtId="0" fontId="54" fillId="42" borderId="45" applyNumberFormat="0" applyAlignment="0" applyProtection="0"/>
    <xf numFmtId="0" fontId="54" fillId="42" borderId="45" applyNumberFormat="0" applyAlignment="0" applyProtection="0"/>
    <xf numFmtId="0" fontId="54" fillId="42" borderId="45" applyNumberFormat="0" applyAlignment="0" applyProtection="0"/>
    <xf numFmtId="0" fontId="54" fillId="42" borderId="45" applyNumberFormat="0" applyAlignment="0" applyProtection="0"/>
    <xf numFmtId="0" fontId="54" fillId="42" borderId="45" applyNumberFormat="0" applyAlignment="0" applyProtection="0"/>
    <xf numFmtId="0" fontId="54" fillId="42" borderId="45" applyNumberForma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51" fillId="57" borderId="45" applyNumberForma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30" fillId="45" borderId="46" applyNumberFormat="0" applyFont="0" applyAlignment="0" applyProtection="0"/>
    <xf numFmtId="0" fontId="30" fillId="45" borderId="46" applyNumberFormat="0" applyFont="0" applyAlignment="0" applyProtection="0"/>
    <xf numFmtId="0" fontId="30" fillId="45" borderId="46" applyNumberFormat="0" applyFont="0" applyAlignment="0" applyProtection="0"/>
    <xf numFmtId="0" fontId="30" fillId="45" borderId="46" applyNumberFormat="0" applyFont="0" applyAlignment="0" applyProtection="0"/>
    <xf numFmtId="0" fontId="30" fillId="45" borderId="46" applyNumberFormat="0" applyFont="0" applyAlignment="0" applyProtection="0"/>
    <xf numFmtId="0" fontId="57" fillId="57" borderId="47" applyNumberFormat="0" applyAlignment="0" applyProtection="0"/>
    <xf numFmtId="0" fontId="57" fillId="57" borderId="47" applyNumberFormat="0" applyAlignment="0" applyProtection="0"/>
    <xf numFmtId="0" fontId="57" fillId="57" borderId="47" applyNumberFormat="0" applyAlignment="0" applyProtection="0"/>
    <xf numFmtId="0" fontId="57" fillId="57" borderId="47" applyNumberFormat="0" applyAlignment="0" applyProtection="0"/>
    <xf numFmtId="0" fontId="57" fillId="57" borderId="47" applyNumberFormat="0" applyAlignment="0" applyProtection="0"/>
    <xf numFmtId="0" fontId="64" fillId="58" borderId="45" applyNumberFormat="0" applyAlignment="0" applyProtection="0"/>
    <xf numFmtId="0" fontId="54" fillId="42" borderId="45" applyNumberFormat="0" applyAlignment="0" applyProtection="0"/>
    <xf numFmtId="0" fontId="57" fillId="58" borderId="47" applyNumberFormat="0" applyAlignment="0" applyProtection="0"/>
    <xf numFmtId="0" fontId="57" fillId="58" borderId="47" applyNumberFormat="0" applyAlignment="0" applyProtection="0"/>
    <xf numFmtId="0" fontId="57" fillId="58" borderId="47" applyNumberFormat="0" applyAlignment="0" applyProtection="0"/>
    <xf numFmtId="0" fontId="57" fillId="58" borderId="47" applyNumberFormat="0" applyAlignment="0" applyProtection="0"/>
    <xf numFmtId="0" fontId="57" fillId="58" borderId="47" applyNumberFormat="0" applyAlignment="0" applyProtection="0"/>
    <xf numFmtId="0" fontId="57" fillId="58" borderId="47" applyNumberFormat="0" applyAlignment="0" applyProtection="0"/>
    <xf numFmtId="0" fontId="48" fillId="0" borderId="48" applyNumberFormat="0" applyFill="0" applyAlignment="0" applyProtection="0"/>
    <xf numFmtId="0" fontId="48" fillId="0" borderId="48" applyNumberFormat="0" applyFill="0" applyAlignment="0" applyProtection="0"/>
    <xf numFmtId="0" fontId="48" fillId="0" borderId="48" applyNumberFormat="0" applyFill="0" applyAlignment="0" applyProtection="0"/>
    <xf numFmtId="0" fontId="48" fillId="0" borderId="48" applyNumberFormat="0" applyFill="0" applyAlignment="0" applyProtection="0"/>
    <xf numFmtId="0" fontId="48" fillId="0" borderId="48" applyNumberFormat="0" applyFill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30" fillId="45" borderId="46" applyNumberFormat="0" applyFont="0" applyAlignment="0" applyProtection="0"/>
    <xf numFmtId="0" fontId="30" fillId="45" borderId="46" applyNumberFormat="0" applyFont="0" applyAlignment="0" applyProtection="0"/>
    <xf numFmtId="0" fontId="30" fillId="45" borderId="46" applyNumberFormat="0" applyFont="0" applyAlignment="0" applyProtection="0"/>
    <xf numFmtId="0" fontId="30" fillId="45" borderId="46" applyNumberFormat="0" applyFont="0" applyAlignment="0" applyProtection="0"/>
    <xf numFmtId="0" fontId="30" fillId="45" borderId="46" applyNumberFormat="0" applyFont="0" applyAlignment="0" applyProtection="0"/>
    <xf numFmtId="0" fontId="57" fillId="57" borderId="47" applyNumberFormat="0" applyAlignment="0" applyProtection="0"/>
    <xf numFmtId="0" fontId="57" fillId="57" borderId="47" applyNumberFormat="0" applyAlignment="0" applyProtection="0"/>
    <xf numFmtId="0" fontId="57" fillId="57" borderId="47" applyNumberFormat="0" applyAlignment="0" applyProtection="0"/>
    <xf numFmtId="0" fontId="57" fillId="57" borderId="47" applyNumberFormat="0" applyAlignment="0" applyProtection="0"/>
    <xf numFmtId="0" fontId="57" fillId="57" borderId="47" applyNumberFormat="0" applyAlignment="0" applyProtection="0"/>
    <xf numFmtId="0" fontId="57" fillId="58" borderId="47" applyNumberFormat="0" applyAlignment="0" applyProtection="0"/>
    <xf numFmtId="0" fontId="57" fillId="58" borderId="47" applyNumberFormat="0" applyAlignment="0" applyProtection="0"/>
    <xf numFmtId="0" fontId="57" fillId="58" borderId="47" applyNumberFormat="0" applyAlignment="0" applyProtection="0"/>
    <xf numFmtId="0" fontId="57" fillId="58" borderId="47" applyNumberFormat="0" applyAlignment="0" applyProtection="0"/>
    <xf numFmtId="0" fontId="57" fillId="58" borderId="47" applyNumberFormat="0" applyAlignment="0" applyProtection="0"/>
    <xf numFmtId="0" fontId="57" fillId="58" borderId="47" applyNumberFormat="0" applyAlignment="0" applyProtection="0"/>
    <xf numFmtId="0" fontId="48" fillId="0" borderId="48" applyNumberFormat="0" applyFill="0" applyAlignment="0" applyProtection="0"/>
    <xf numFmtId="0" fontId="48" fillId="0" borderId="48" applyNumberFormat="0" applyFill="0" applyAlignment="0" applyProtection="0"/>
    <xf numFmtId="0" fontId="48" fillId="0" borderId="48" applyNumberFormat="0" applyFill="0" applyAlignment="0" applyProtection="0"/>
    <xf numFmtId="0" fontId="48" fillId="0" borderId="48" applyNumberFormat="0" applyFill="0" applyAlignment="0" applyProtection="0"/>
    <xf numFmtId="0" fontId="48" fillId="0" borderId="48" applyNumberFormat="0" applyFill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30" fillId="45" borderId="46" applyNumberFormat="0" applyFont="0" applyAlignment="0" applyProtection="0"/>
    <xf numFmtId="0" fontId="30" fillId="45" borderId="46" applyNumberFormat="0" applyFont="0" applyAlignment="0" applyProtection="0"/>
    <xf numFmtId="0" fontId="30" fillId="45" borderId="46" applyNumberFormat="0" applyFont="0" applyAlignment="0" applyProtection="0"/>
    <xf numFmtId="0" fontId="30" fillId="45" borderId="46" applyNumberFormat="0" applyFont="0" applyAlignment="0" applyProtection="0"/>
    <xf numFmtId="0" fontId="30" fillId="45" borderId="46" applyNumberFormat="0" applyFont="0" applyAlignment="0" applyProtection="0"/>
    <xf numFmtId="0" fontId="57" fillId="57" borderId="47" applyNumberFormat="0" applyAlignment="0" applyProtection="0"/>
    <xf numFmtId="0" fontId="57" fillId="57" borderId="47" applyNumberFormat="0" applyAlignment="0" applyProtection="0"/>
    <xf numFmtId="0" fontId="57" fillId="57" borderId="47" applyNumberFormat="0" applyAlignment="0" applyProtection="0"/>
    <xf numFmtId="0" fontId="57" fillId="57" borderId="47" applyNumberFormat="0" applyAlignment="0" applyProtection="0"/>
    <xf numFmtId="0" fontId="57" fillId="57" borderId="47" applyNumberFormat="0" applyAlignment="0" applyProtection="0"/>
    <xf numFmtId="0" fontId="57" fillId="58" borderId="47" applyNumberFormat="0" applyAlignment="0" applyProtection="0"/>
    <xf numFmtId="0" fontId="57" fillId="58" borderId="47" applyNumberFormat="0" applyAlignment="0" applyProtection="0"/>
    <xf numFmtId="0" fontId="57" fillId="58" borderId="47" applyNumberFormat="0" applyAlignment="0" applyProtection="0"/>
    <xf numFmtId="0" fontId="57" fillId="58" borderId="47" applyNumberFormat="0" applyAlignment="0" applyProtection="0"/>
    <xf numFmtId="0" fontId="57" fillId="58" borderId="47" applyNumberFormat="0" applyAlignment="0" applyProtection="0"/>
    <xf numFmtId="0" fontId="57" fillId="58" borderId="47" applyNumberFormat="0" applyAlignment="0" applyProtection="0"/>
    <xf numFmtId="0" fontId="48" fillId="0" borderId="48" applyNumberFormat="0" applyFill="0" applyAlignment="0" applyProtection="0"/>
    <xf numFmtId="0" fontId="48" fillId="0" borderId="48" applyNumberFormat="0" applyFill="0" applyAlignment="0" applyProtection="0"/>
    <xf numFmtId="0" fontId="48" fillId="0" borderId="48" applyNumberFormat="0" applyFill="0" applyAlignment="0" applyProtection="0"/>
    <xf numFmtId="0" fontId="48" fillId="0" borderId="48" applyNumberFormat="0" applyFill="0" applyAlignment="0" applyProtection="0"/>
    <xf numFmtId="0" fontId="48" fillId="0" borderId="48" applyNumberFormat="0" applyFill="0" applyAlignment="0" applyProtection="0"/>
    <xf numFmtId="0" fontId="29" fillId="45" borderId="46" applyNumberFormat="0" applyFont="0" applyAlignment="0" applyProtection="0"/>
    <xf numFmtId="0" fontId="48" fillId="0" borderId="48" applyNumberFormat="0" applyFill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51" fillId="57" borderId="45" applyNumberFormat="0" applyAlignment="0" applyProtection="0"/>
    <xf numFmtId="0" fontId="51" fillId="57" borderId="45" applyNumberFormat="0" applyAlignment="0" applyProtection="0"/>
    <xf numFmtId="0" fontId="29" fillId="45" borderId="46" applyNumberFormat="0" applyFont="0" applyAlignment="0" applyProtection="0"/>
    <xf numFmtId="0" fontId="54" fillId="42" borderId="45" applyNumberFormat="0" applyAlignment="0" applyProtection="0"/>
    <xf numFmtId="0" fontId="57" fillId="57" borderId="47" applyNumberFormat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54" fillId="48" borderId="45" applyNumberFormat="0" applyAlignment="0" applyProtection="0"/>
    <xf numFmtId="0" fontId="3" fillId="29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0" borderId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40" borderId="0" applyNumberFormat="0" applyBorder="0" applyAlignment="0" applyProtection="0"/>
    <xf numFmtId="0" fontId="3" fillId="40" borderId="0" applyNumberFormat="0" applyBorder="0" applyAlignment="0" applyProtection="0"/>
    <xf numFmtId="0" fontId="3" fillId="40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46" borderId="0" applyNumberFormat="0" applyBorder="0" applyAlignment="0" applyProtection="0"/>
    <xf numFmtId="0" fontId="3" fillId="46" borderId="0" applyNumberFormat="0" applyBorder="0" applyAlignment="0" applyProtection="0"/>
    <xf numFmtId="0" fontId="3" fillId="46" borderId="0" applyNumberFormat="0" applyBorder="0" applyAlignment="0" applyProtection="0"/>
    <xf numFmtId="0" fontId="3" fillId="46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51" fillId="57" borderId="45" applyNumberFormat="0" applyAlignment="0" applyProtection="0"/>
    <xf numFmtId="0" fontId="51" fillId="57" borderId="45" applyNumberFormat="0" applyAlignment="0" applyProtection="0"/>
    <xf numFmtId="0" fontId="51" fillId="57" borderId="45" applyNumberFormat="0" applyAlignment="0" applyProtection="0"/>
    <xf numFmtId="0" fontId="64" fillId="58" borderId="45" applyNumberFormat="0" applyAlignment="0" applyProtection="0"/>
    <xf numFmtId="0" fontId="64" fillId="58" borderId="45" applyNumberFormat="0" applyAlignment="0" applyProtection="0"/>
    <xf numFmtId="0" fontId="64" fillId="58" borderId="45" applyNumberFormat="0" applyAlignment="0" applyProtection="0"/>
    <xf numFmtId="0" fontId="64" fillId="58" borderId="45" applyNumberFormat="0" applyAlignment="0" applyProtection="0"/>
    <xf numFmtId="0" fontId="64" fillId="58" borderId="45" applyNumberFormat="0" applyAlignment="0" applyProtection="0"/>
    <xf numFmtId="0" fontId="54" fillId="48" borderId="45" applyNumberFormat="0" applyAlignment="0" applyProtection="0"/>
    <xf numFmtId="0" fontId="54" fillId="48" borderId="45" applyNumberFormat="0" applyAlignment="0" applyProtection="0"/>
    <xf numFmtId="0" fontId="54" fillId="48" borderId="45" applyNumberFormat="0" applyAlignment="0" applyProtection="0"/>
    <xf numFmtId="0" fontId="54" fillId="48" borderId="45" applyNumberFormat="0" applyAlignment="0" applyProtection="0"/>
    <xf numFmtId="0" fontId="54" fillId="48" borderId="45" applyNumberFormat="0" applyAlignment="0" applyProtection="0"/>
    <xf numFmtId="0" fontId="54" fillId="42" borderId="45" applyNumberFormat="0" applyAlignment="0" applyProtection="0"/>
    <xf numFmtId="0" fontId="54" fillId="42" borderId="45" applyNumberFormat="0" applyAlignment="0" applyProtection="0"/>
    <xf numFmtId="0" fontId="54" fillId="42" borderId="45" applyNumberFormat="0" applyAlignment="0" applyProtection="0"/>
    <xf numFmtId="0" fontId="54" fillId="42" borderId="45" applyNumberForma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29" fillId="45" borderId="46" applyNumberFormat="0" applyFont="0" applyAlignment="0" applyProtection="0"/>
    <xf numFmtId="0" fontId="3" fillId="0" borderId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29" fillId="45" borderId="46" applyNumberFormat="0" applyFont="0" applyAlignment="0" applyProtection="0"/>
    <xf numFmtId="0" fontId="30" fillId="45" borderId="46" applyNumberFormat="0" applyFont="0" applyAlignment="0" applyProtection="0"/>
    <xf numFmtId="0" fontId="30" fillId="45" borderId="46" applyNumberFormat="0" applyFont="0" applyAlignment="0" applyProtection="0"/>
    <xf numFmtId="0" fontId="30" fillId="45" borderId="46" applyNumberFormat="0" applyFont="0" applyAlignment="0" applyProtection="0"/>
    <xf numFmtId="0" fontId="30" fillId="45" borderId="46" applyNumberFormat="0" applyFont="0" applyAlignment="0" applyProtection="0"/>
    <xf numFmtId="0" fontId="57" fillId="57" borderId="47" applyNumberFormat="0" applyAlignment="0" applyProtection="0"/>
    <xf numFmtId="0" fontId="57" fillId="57" borderId="47" applyNumberFormat="0" applyAlignment="0" applyProtection="0"/>
    <xf numFmtId="0" fontId="57" fillId="57" borderId="47" applyNumberFormat="0" applyAlignment="0" applyProtection="0"/>
    <xf numFmtId="0" fontId="57" fillId="57" borderId="47" applyNumberFormat="0" applyAlignment="0" applyProtection="0"/>
    <xf numFmtId="0" fontId="57" fillId="58" borderId="47" applyNumberFormat="0" applyAlignment="0" applyProtection="0"/>
    <xf numFmtId="0" fontId="57" fillId="58" borderId="47" applyNumberFormat="0" applyAlignment="0" applyProtection="0"/>
    <xf numFmtId="0" fontId="57" fillId="58" borderId="47" applyNumberFormat="0" applyAlignment="0" applyProtection="0"/>
    <xf numFmtId="0" fontId="57" fillId="58" borderId="47" applyNumberFormat="0" applyAlignment="0" applyProtection="0"/>
    <xf numFmtId="0" fontId="57" fillId="58" borderId="47" applyNumberFormat="0" applyAlignment="0" applyProtection="0"/>
    <xf numFmtId="0" fontId="57" fillId="58" borderId="47" applyNumberFormat="0" applyAlignment="0" applyProtection="0"/>
    <xf numFmtId="0" fontId="48" fillId="0" borderId="48" applyNumberFormat="0" applyFill="0" applyAlignment="0" applyProtection="0"/>
    <xf numFmtId="0" fontId="48" fillId="0" borderId="48" applyNumberFormat="0" applyFill="0" applyAlignment="0" applyProtection="0"/>
    <xf numFmtId="0" fontId="48" fillId="0" borderId="48" applyNumberFormat="0" applyFill="0" applyAlignment="0" applyProtection="0"/>
    <xf numFmtId="0" fontId="48" fillId="0" borderId="48" applyNumberFormat="0" applyFill="0" applyAlignment="0" applyProtection="0"/>
    <xf numFmtId="0" fontId="30" fillId="45" borderId="46" applyNumberFormat="0" applyFont="0" applyAlignment="0" applyProtection="0"/>
    <xf numFmtId="0" fontId="29" fillId="45" borderId="46" applyNumberFormat="0" applyFont="0" applyAlignment="0" applyProtection="0"/>
    <xf numFmtId="0" fontId="64" fillId="58" borderId="45" applyNumberFormat="0" applyAlignment="0" applyProtection="0"/>
    <xf numFmtId="0" fontId="54" fillId="42" borderId="49" applyNumberFormat="0" applyAlignment="0" applyProtection="0"/>
    <xf numFmtId="0" fontId="54" fillId="42" borderId="49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48" fillId="0" borderId="60" applyNumberFormat="0" applyFill="0" applyAlignment="0" applyProtection="0"/>
    <xf numFmtId="0" fontId="51" fillId="57" borderId="57" applyNumberFormat="0" applyAlignment="0" applyProtection="0"/>
    <xf numFmtId="0" fontId="54" fillId="48" borderId="57" applyNumberFormat="0" applyAlignment="0" applyProtection="0"/>
    <xf numFmtId="0" fontId="29" fillId="45" borderId="58" applyNumberFormat="0" applyFont="0" applyAlignment="0" applyProtection="0"/>
    <xf numFmtId="0" fontId="51" fillId="57" borderId="57" applyNumberFormat="0" applyAlignment="0" applyProtection="0"/>
    <xf numFmtId="0" fontId="51" fillId="57" borderId="57" applyNumberFormat="0" applyAlignment="0" applyProtection="0"/>
    <xf numFmtId="0" fontId="54" fillId="42" borderId="57" applyNumberFormat="0" applyAlignment="0" applyProtection="0"/>
    <xf numFmtId="0" fontId="29" fillId="45" borderId="58" applyNumberFormat="0" applyFont="0" applyAlignment="0" applyProtection="0"/>
    <xf numFmtId="0" fontId="57" fillId="57" borderId="59" applyNumberFormat="0" applyAlignment="0" applyProtection="0"/>
    <xf numFmtId="0" fontId="51" fillId="57" borderId="57" applyNumberForma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54" fillId="42" borderId="57" applyNumberFormat="0" applyAlignment="0" applyProtection="0"/>
    <xf numFmtId="0" fontId="51" fillId="57" borderId="57" applyNumberFormat="0" applyAlignment="0" applyProtection="0"/>
    <xf numFmtId="0" fontId="54" fillId="42" borderId="57" applyNumberFormat="0" applyAlignment="0" applyProtection="0"/>
    <xf numFmtId="0" fontId="29" fillId="45" borderId="50" applyNumberFormat="0" applyFont="0" applyAlignment="0" applyProtection="0"/>
    <xf numFmtId="0" fontId="64" fillId="58" borderId="57" applyNumberFormat="0" applyAlignment="0" applyProtection="0"/>
    <xf numFmtId="0" fontId="29" fillId="45" borderId="50" applyNumberFormat="0" applyFont="0" applyAlignment="0" applyProtection="0"/>
    <xf numFmtId="0" fontId="30" fillId="45" borderId="50" applyNumberFormat="0" applyFont="0" applyAlignment="0" applyProtection="0"/>
    <xf numFmtId="0" fontId="30" fillId="45" borderId="50" applyNumberFormat="0" applyFont="0" applyAlignment="0" applyProtection="0"/>
    <xf numFmtId="0" fontId="30" fillId="45" borderId="50" applyNumberFormat="0" applyFont="0" applyAlignment="0" applyProtection="0"/>
    <xf numFmtId="0" fontId="30" fillId="45" borderId="50" applyNumberFormat="0" applyFont="0" applyAlignment="0" applyProtection="0"/>
    <xf numFmtId="0" fontId="30" fillId="45" borderId="50" applyNumberFormat="0" applyFont="0" applyAlignment="0" applyProtection="0"/>
    <xf numFmtId="0" fontId="57" fillId="57" borderId="51" applyNumberFormat="0" applyAlignment="0" applyProtection="0"/>
    <xf numFmtId="0" fontId="57" fillId="57" borderId="51" applyNumberFormat="0" applyAlignment="0" applyProtection="0"/>
    <xf numFmtId="0" fontId="57" fillId="57" borderId="51" applyNumberFormat="0" applyAlignment="0" applyProtection="0"/>
    <xf numFmtId="0" fontId="57" fillId="57" borderId="51" applyNumberFormat="0" applyAlignment="0" applyProtection="0"/>
    <xf numFmtId="0" fontId="57" fillId="57" borderId="51" applyNumberFormat="0" applyAlignment="0" applyProtection="0"/>
    <xf numFmtId="0" fontId="29" fillId="45" borderId="58" applyNumberFormat="0" applyFont="0" applyAlignment="0" applyProtection="0"/>
    <xf numFmtId="0" fontId="54" fillId="48" borderId="57" applyNumberFormat="0" applyAlignment="0" applyProtection="0"/>
    <xf numFmtId="0" fontId="54" fillId="48" borderId="57" applyNumberFormat="0" applyAlignment="0" applyProtection="0"/>
    <xf numFmtId="0" fontId="64" fillId="58" borderId="57" applyNumberFormat="0" applyAlignment="0" applyProtection="0"/>
    <xf numFmtId="0" fontId="51" fillId="57" borderId="57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7" fillId="58" borderId="51" applyNumberFormat="0" applyAlignment="0" applyProtection="0"/>
    <xf numFmtId="0" fontId="57" fillId="58" borderId="51" applyNumberFormat="0" applyAlignment="0" applyProtection="0"/>
    <xf numFmtId="0" fontId="57" fillId="58" borderId="51" applyNumberFormat="0" applyAlignment="0" applyProtection="0"/>
    <xf numFmtId="0" fontId="57" fillId="58" borderId="51" applyNumberFormat="0" applyAlignment="0" applyProtection="0"/>
    <xf numFmtId="0" fontId="57" fillId="58" borderId="51" applyNumberFormat="0" applyAlignment="0" applyProtection="0"/>
    <xf numFmtId="0" fontId="57" fillId="58" borderId="51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7" fillId="57" borderId="59" applyNumberFormat="0" applyAlignment="0" applyProtection="0"/>
    <xf numFmtId="0" fontId="51" fillId="57" borderId="57" applyNumberFormat="0" applyAlignment="0" applyProtection="0"/>
    <xf numFmtId="0" fontId="29" fillId="45" borderId="58" applyNumberFormat="0" applyFont="0" applyAlignment="0" applyProtection="0"/>
    <xf numFmtId="0" fontId="48" fillId="0" borderId="52" applyNumberFormat="0" applyFill="0" applyAlignment="0" applyProtection="0"/>
    <xf numFmtId="0" fontId="48" fillId="0" borderId="52" applyNumberFormat="0" applyFill="0" applyAlignment="0" applyProtection="0"/>
    <xf numFmtId="0" fontId="48" fillId="0" borderId="52" applyNumberFormat="0" applyFill="0" applyAlignment="0" applyProtection="0"/>
    <xf numFmtId="0" fontId="48" fillId="0" borderId="52" applyNumberFormat="0" applyFill="0" applyAlignment="0" applyProtection="0"/>
    <xf numFmtId="0" fontId="48" fillId="0" borderId="52" applyNumberFormat="0" applyFill="0" applyAlignment="0" applyProtection="0"/>
    <xf numFmtId="0" fontId="29" fillId="45" borderId="58" applyNumberFormat="0" applyFont="0" applyAlignment="0" applyProtection="0"/>
    <xf numFmtId="0" fontId="51" fillId="57" borderId="57" applyNumberFormat="0" applyAlignment="0" applyProtection="0"/>
    <xf numFmtId="0" fontId="51" fillId="57" borderId="49" applyNumberFormat="0" applyAlignment="0" applyProtection="0"/>
    <xf numFmtId="0" fontId="64" fillId="58" borderId="49" applyNumberFormat="0" applyAlignment="0" applyProtection="0"/>
    <xf numFmtId="0" fontId="54" fillId="48" borderId="49" applyNumberFormat="0" applyAlignment="0" applyProtection="0"/>
    <xf numFmtId="0" fontId="54" fillId="42" borderId="49" applyNumberForma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30" fillId="45" borderId="50" applyNumberFormat="0" applyFont="0" applyAlignment="0" applyProtection="0"/>
    <xf numFmtId="0" fontId="57" fillId="57" borderId="51" applyNumberFormat="0" applyAlignment="0" applyProtection="0"/>
    <xf numFmtId="0" fontId="57" fillId="58" borderId="51" applyNumberFormat="0" applyAlignment="0" applyProtection="0"/>
    <xf numFmtId="0" fontId="48" fillId="0" borderId="52" applyNumberFormat="0" applyFill="0" applyAlignment="0" applyProtection="0"/>
    <xf numFmtId="0" fontId="29" fillId="45" borderId="58" applyNumberFormat="0" applyFont="0" applyAlignment="0" applyProtection="0"/>
    <xf numFmtId="0" fontId="54" fillId="48" borderId="53" applyNumberFormat="0" applyAlignment="0" applyProtection="0"/>
    <xf numFmtId="0" fontId="29" fillId="45" borderId="54" applyNumberFormat="0" applyFont="0" applyAlignment="0" applyProtection="0"/>
    <xf numFmtId="0" fontId="57" fillId="58" borderId="59" applyNumberFormat="0" applyAlignment="0" applyProtection="0"/>
    <xf numFmtId="0" fontId="29" fillId="45" borderId="54" applyNumberFormat="0" applyFont="0" applyAlignment="0" applyProtection="0"/>
    <xf numFmtId="0" fontId="57" fillId="57" borderId="59" applyNumberFormat="0" applyAlignment="0" applyProtection="0"/>
    <xf numFmtId="0" fontId="54" fillId="42" borderId="49" applyNumberFormat="0" applyAlignment="0" applyProtection="0"/>
    <xf numFmtId="0" fontId="29" fillId="45" borderId="50" applyNumberFormat="0" applyFont="0" applyAlignment="0" applyProtection="0"/>
    <xf numFmtId="0" fontId="54" fillId="48" borderId="49" applyNumberForma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57" fillId="58" borderId="59" applyNumberFormat="0" applyAlignment="0" applyProtection="0"/>
    <xf numFmtId="0" fontId="54" fillId="42" borderId="53" applyNumberFormat="0" applyAlignment="0" applyProtection="0"/>
    <xf numFmtId="0" fontId="57" fillId="58" borderId="59" applyNumberFormat="0" applyAlignment="0" applyProtection="0"/>
    <xf numFmtId="0" fontId="29" fillId="45" borderId="58" applyNumberFormat="0" applyFont="0" applyAlignment="0" applyProtection="0"/>
    <xf numFmtId="0" fontId="48" fillId="0" borderId="56" applyNumberFormat="0" applyFill="0" applyAlignment="0" applyProtection="0"/>
    <xf numFmtId="0" fontId="57" fillId="58" borderId="55" applyNumberFormat="0" applyAlignment="0" applyProtection="0"/>
    <xf numFmtId="0" fontId="57" fillId="58" borderId="55" applyNumberFormat="0" applyAlignment="0" applyProtection="0"/>
    <xf numFmtId="0" fontId="29" fillId="45" borderId="58" applyNumberFormat="0" applyFont="0" applyAlignment="0" applyProtection="0"/>
    <xf numFmtId="0" fontId="29" fillId="45" borderId="54" applyNumberFormat="0" applyFont="0" applyAlignment="0" applyProtection="0"/>
    <xf numFmtId="0" fontId="57" fillId="57" borderId="55" applyNumberFormat="0" applyAlignment="0" applyProtection="0"/>
    <xf numFmtId="0" fontId="57" fillId="57" borderId="55" applyNumberFormat="0" applyAlignment="0" applyProtection="0"/>
    <xf numFmtId="0" fontId="30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54" fillId="48" borderId="49" applyNumberFormat="0" applyAlignment="0" applyProtection="0"/>
    <xf numFmtId="0" fontId="54" fillId="48" borderId="49" applyNumberFormat="0" applyAlignment="0" applyProtection="0"/>
    <xf numFmtId="0" fontId="54" fillId="48" borderId="49" applyNumberFormat="0" applyAlignment="0" applyProtection="0"/>
    <xf numFmtId="0" fontId="54" fillId="48" borderId="49" applyNumberFormat="0" applyAlignment="0" applyProtection="0"/>
    <xf numFmtId="0" fontId="54" fillId="48" borderId="49" applyNumberFormat="0" applyAlignment="0" applyProtection="0"/>
    <xf numFmtId="0" fontId="29" fillId="45" borderId="58" applyNumberFormat="0" applyFont="0" applyAlignment="0" applyProtection="0"/>
    <xf numFmtId="0" fontId="54" fillId="42" borderId="53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7" fillId="58" borderId="59" applyNumberFormat="0" applyAlignment="0" applyProtection="0"/>
    <xf numFmtId="0" fontId="57" fillId="58" borderId="59" applyNumberFormat="0" applyAlignment="0" applyProtection="0"/>
    <xf numFmtId="0" fontId="54" fillId="42" borderId="49" applyNumberFormat="0" applyAlignment="0" applyProtection="0"/>
    <xf numFmtId="0" fontId="54" fillId="42" borderId="49" applyNumberFormat="0" applyAlignment="0" applyProtection="0"/>
    <xf numFmtId="0" fontId="54" fillId="42" borderId="49" applyNumberFormat="0" applyAlignment="0" applyProtection="0"/>
    <xf numFmtId="0" fontId="54" fillId="42" borderId="49" applyNumberFormat="0" applyAlignment="0" applyProtection="0"/>
    <xf numFmtId="0" fontId="51" fillId="57" borderId="49" applyNumberFormat="0" applyAlignment="0" applyProtection="0"/>
    <xf numFmtId="0" fontId="64" fillId="58" borderId="49" applyNumberForma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54" fillId="48" borderId="49" applyNumberFormat="0" applyAlignment="0" applyProtection="0"/>
    <xf numFmtId="0" fontId="51" fillId="57" borderId="49" applyNumberFormat="0" applyAlignment="0" applyProtection="0"/>
    <xf numFmtId="0" fontId="54" fillId="48" borderId="49" applyNumberFormat="0" applyAlignment="0" applyProtection="0"/>
    <xf numFmtId="0" fontId="64" fillId="58" borderId="49" applyNumberFormat="0" applyAlignment="0" applyProtection="0"/>
    <xf numFmtId="0" fontId="54" fillId="42" borderId="49" applyNumberFormat="0" applyAlignment="0" applyProtection="0"/>
    <xf numFmtId="0" fontId="64" fillId="58" borderId="49" applyNumberFormat="0" applyAlignment="0" applyProtection="0"/>
    <xf numFmtId="0" fontId="64" fillId="58" borderId="49" applyNumberFormat="0" applyAlignment="0" applyProtection="0"/>
    <xf numFmtId="0" fontId="29" fillId="45" borderId="58" applyNumberFormat="0" applyFont="0" applyAlignment="0" applyProtection="0"/>
    <xf numFmtId="0" fontId="57" fillId="57" borderId="59" applyNumberForma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30" fillId="45" borderId="50" applyNumberFormat="0" applyFont="0" applyAlignment="0" applyProtection="0"/>
    <xf numFmtId="0" fontId="57" fillId="57" borderId="51" applyNumberFormat="0" applyAlignment="0" applyProtection="0"/>
    <xf numFmtId="0" fontId="54" fillId="42" borderId="49" applyNumberFormat="0" applyAlignment="0" applyProtection="0"/>
    <xf numFmtId="0" fontId="51" fillId="57" borderId="49" applyNumberFormat="0" applyAlignment="0" applyProtection="0"/>
    <xf numFmtId="0" fontId="57" fillId="58" borderId="51" applyNumberFormat="0" applyAlignment="0" applyProtection="0"/>
    <xf numFmtId="0" fontId="48" fillId="0" borderId="52" applyNumberFormat="0" applyFill="0" applyAlignment="0" applyProtection="0"/>
    <xf numFmtId="0" fontId="64" fillId="58" borderId="49" applyNumberFormat="0" applyAlignment="0" applyProtection="0"/>
    <xf numFmtId="0" fontId="64" fillId="58" borderId="49" applyNumberFormat="0" applyAlignment="0" applyProtection="0"/>
    <xf numFmtId="0" fontId="64" fillId="58" borderId="49" applyNumberFormat="0" applyAlignment="0" applyProtection="0"/>
    <xf numFmtId="0" fontId="64" fillId="58" borderId="49" applyNumberFormat="0" applyAlignment="0" applyProtection="0"/>
    <xf numFmtId="0" fontId="64" fillId="58" borderId="49" applyNumberFormat="0" applyAlignment="0" applyProtection="0"/>
    <xf numFmtId="0" fontId="51" fillId="57" borderId="49" applyNumberFormat="0" applyAlignment="0" applyProtection="0"/>
    <xf numFmtId="0" fontId="51" fillId="57" borderId="49" applyNumberFormat="0" applyAlignment="0" applyProtection="0"/>
    <xf numFmtId="0" fontId="51" fillId="57" borderId="49" applyNumberFormat="0" applyAlignment="0" applyProtection="0"/>
    <xf numFmtId="0" fontId="51" fillId="57" borderId="49" applyNumberFormat="0" applyAlignment="0" applyProtection="0"/>
    <xf numFmtId="0" fontId="51" fillId="57" borderId="49" applyNumberFormat="0" applyAlignment="0" applyProtection="0"/>
    <xf numFmtId="0" fontId="51" fillId="57" borderId="49" applyNumberFormat="0" applyAlignment="0" applyProtection="0"/>
    <xf numFmtId="0" fontId="51" fillId="57" borderId="49" applyNumberFormat="0" applyAlignment="0" applyProtection="0"/>
    <xf numFmtId="0" fontId="51" fillId="57" borderId="49" applyNumberFormat="0" applyAlignment="0" applyProtection="0"/>
    <xf numFmtId="0" fontId="51" fillId="57" borderId="49" applyNumberFormat="0" applyAlignment="0" applyProtection="0"/>
    <xf numFmtId="0" fontId="51" fillId="57" borderId="49" applyNumberFormat="0" applyAlignment="0" applyProtection="0"/>
    <xf numFmtId="0" fontId="51" fillId="57" borderId="49" applyNumberFormat="0" applyAlignment="0" applyProtection="0"/>
    <xf numFmtId="0" fontId="51" fillId="57" borderId="49" applyNumberFormat="0" applyAlignment="0" applyProtection="0"/>
    <xf numFmtId="0" fontId="64" fillId="58" borderId="49" applyNumberFormat="0" applyAlignment="0" applyProtection="0"/>
    <xf numFmtId="0" fontId="64" fillId="58" borderId="49" applyNumberFormat="0" applyAlignment="0" applyProtection="0"/>
    <xf numFmtId="0" fontId="64" fillId="58" borderId="49" applyNumberFormat="0" applyAlignment="0" applyProtection="0"/>
    <xf numFmtId="0" fontId="64" fillId="58" borderId="49" applyNumberFormat="0" applyAlignment="0" applyProtection="0"/>
    <xf numFmtId="0" fontId="64" fillId="58" borderId="49" applyNumberFormat="0" applyAlignment="0" applyProtection="0"/>
    <xf numFmtId="0" fontId="64" fillId="58" borderId="49" applyNumberFormat="0" applyAlignment="0" applyProtection="0"/>
    <xf numFmtId="0" fontId="64" fillId="58" borderId="49" applyNumberFormat="0" applyAlignment="0" applyProtection="0"/>
    <xf numFmtId="0" fontId="64" fillId="58" borderId="49" applyNumberFormat="0" applyAlignment="0" applyProtection="0"/>
    <xf numFmtId="0" fontId="64" fillId="58" borderId="49" applyNumberFormat="0" applyAlignment="0" applyProtection="0"/>
    <xf numFmtId="0" fontId="54" fillId="48" borderId="49" applyNumberFormat="0" applyAlignment="0" applyProtection="0"/>
    <xf numFmtId="0" fontId="54" fillId="48" borderId="49" applyNumberFormat="0" applyAlignment="0" applyProtection="0"/>
    <xf numFmtId="0" fontId="54" fillId="48" borderId="49" applyNumberFormat="0" applyAlignment="0" applyProtection="0"/>
    <xf numFmtId="0" fontId="54" fillId="48" borderId="49" applyNumberFormat="0" applyAlignment="0" applyProtection="0"/>
    <xf numFmtId="0" fontId="54" fillId="48" borderId="49" applyNumberFormat="0" applyAlignment="0" applyProtection="0"/>
    <xf numFmtId="0" fontId="54" fillId="48" borderId="49" applyNumberFormat="0" applyAlignment="0" applyProtection="0"/>
    <xf numFmtId="0" fontId="54" fillId="48" borderId="49" applyNumberFormat="0" applyAlignment="0" applyProtection="0"/>
    <xf numFmtId="0" fontId="54" fillId="48" borderId="49" applyNumberFormat="0" applyAlignment="0" applyProtection="0"/>
    <xf numFmtId="0" fontId="54" fillId="48" borderId="49" applyNumberFormat="0" applyAlignment="0" applyProtection="0"/>
    <xf numFmtId="0" fontId="54" fillId="48" borderId="49" applyNumberFormat="0" applyAlignment="0" applyProtection="0"/>
    <xf numFmtId="0" fontId="54" fillId="48" borderId="49" applyNumberFormat="0" applyAlignment="0" applyProtection="0"/>
    <xf numFmtId="0" fontId="54" fillId="42" borderId="49" applyNumberFormat="0" applyAlignment="0" applyProtection="0"/>
    <xf numFmtId="0" fontId="54" fillId="42" borderId="49" applyNumberFormat="0" applyAlignment="0" applyProtection="0"/>
    <xf numFmtId="0" fontId="54" fillId="42" borderId="49" applyNumberFormat="0" applyAlignment="0" applyProtection="0"/>
    <xf numFmtId="0" fontId="54" fillId="42" borderId="49" applyNumberFormat="0" applyAlignment="0" applyProtection="0"/>
    <xf numFmtId="0" fontId="54" fillId="42" borderId="49" applyNumberFormat="0" applyAlignment="0" applyProtection="0"/>
    <xf numFmtId="0" fontId="54" fillId="42" borderId="49" applyNumberFormat="0" applyAlignment="0" applyProtection="0"/>
    <xf numFmtId="0" fontId="54" fillId="42" borderId="49" applyNumberFormat="0" applyAlignment="0" applyProtection="0"/>
    <xf numFmtId="0" fontId="54" fillId="42" borderId="49" applyNumberForma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51" fillId="57" borderId="49" applyNumberForma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30" fillId="45" borderId="50" applyNumberFormat="0" applyFont="0" applyAlignment="0" applyProtection="0"/>
    <xf numFmtId="0" fontId="30" fillId="45" borderId="50" applyNumberFormat="0" applyFont="0" applyAlignment="0" applyProtection="0"/>
    <xf numFmtId="0" fontId="30" fillId="45" borderId="50" applyNumberFormat="0" applyFont="0" applyAlignment="0" applyProtection="0"/>
    <xf numFmtId="0" fontId="30" fillId="45" borderId="50" applyNumberFormat="0" applyFont="0" applyAlignment="0" applyProtection="0"/>
    <xf numFmtId="0" fontId="30" fillId="45" borderId="50" applyNumberFormat="0" applyFont="0" applyAlignment="0" applyProtection="0"/>
    <xf numFmtId="0" fontId="57" fillId="57" borderId="51" applyNumberFormat="0" applyAlignment="0" applyProtection="0"/>
    <xf numFmtId="0" fontId="57" fillId="57" borderId="51" applyNumberFormat="0" applyAlignment="0" applyProtection="0"/>
    <xf numFmtId="0" fontId="57" fillId="57" borderId="51" applyNumberFormat="0" applyAlignment="0" applyProtection="0"/>
    <xf numFmtId="0" fontId="57" fillId="57" borderId="51" applyNumberFormat="0" applyAlignment="0" applyProtection="0"/>
    <xf numFmtId="0" fontId="57" fillId="57" borderId="51" applyNumberFormat="0" applyAlignment="0" applyProtection="0"/>
    <xf numFmtId="0" fontId="64" fillId="58" borderId="49" applyNumberFormat="0" applyAlignment="0" applyProtection="0"/>
    <xf numFmtId="0" fontId="54" fillId="42" borderId="49" applyNumberFormat="0" applyAlignment="0" applyProtection="0"/>
    <xf numFmtId="0" fontId="57" fillId="58" borderId="51" applyNumberFormat="0" applyAlignment="0" applyProtection="0"/>
    <xf numFmtId="0" fontId="57" fillId="58" borderId="51" applyNumberFormat="0" applyAlignment="0" applyProtection="0"/>
    <xf numFmtId="0" fontId="57" fillId="58" borderId="51" applyNumberFormat="0" applyAlignment="0" applyProtection="0"/>
    <xf numFmtId="0" fontId="57" fillId="58" borderId="51" applyNumberFormat="0" applyAlignment="0" applyProtection="0"/>
    <xf numFmtId="0" fontId="57" fillId="58" borderId="51" applyNumberFormat="0" applyAlignment="0" applyProtection="0"/>
    <xf numFmtId="0" fontId="57" fillId="58" borderId="51" applyNumberFormat="0" applyAlignment="0" applyProtection="0"/>
    <xf numFmtId="0" fontId="48" fillId="0" borderId="52" applyNumberFormat="0" applyFill="0" applyAlignment="0" applyProtection="0"/>
    <xf numFmtId="0" fontId="48" fillId="0" borderId="52" applyNumberFormat="0" applyFill="0" applyAlignment="0" applyProtection="0"/>
    <xf numFmtId="0" fontId="48" fillId="0" borderId="52" applyNumberFormat="0" applyFill="0" applyAlignment="0" applyProtection="0"/>
    <xf numFmtId="0" fontId="48" fillId="0" borderId="52" applyNumberFormat="0" applyFill="0" applyAlignment="0" applyProtection="0"/>
    <xf numFmtId="0" fontId="48" fillId="0" borderId="52" applyNumberFormat="0" applyFill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30" fillId="45" borderId="50" applyNumberFormat="0" applyFont="0" applyAlignment="0" applyProtection="0"/>
    <xf numFmtId="0" fontId="30" fillId="45" borderId="50" applyNumberFormat="0" applyFont="0" applyAlignment="0" applyProtection="0"/>
    <xf numFmtId="0" fontId="30" fillId="45" borderId="50" applyNumberFormat="0" applyFont="0" applyAlignment="0" applyProtection="0"/>
    <xf numFmtId="0" fontId="30" fillId="45" borderId="50" applyNumberFormat="0" applyFont="0" applyAlignment="0" applyProtection="0"/>
    <xf numFmtId="0" fontId="30" fillId="45" borderId="50" applyNumberFormat="0" applyFont="0" applyAlignment="0" applyProtection="0"/>
    <xf numFmtId="0" fontId="57" fillId="57" borderId="51" applyNumberFormat="0" applyAlignment="0" applyProtection="0"/>
    <xf numFmtId="0" fontId="57" fillId="57" borderId="51" applyNumberFormat="0" applyAlignment="0" applyProtection="0"/>
    <xf numFmtId="0" fontId="57" fillId="57" borderId="51" applyNumberFormat="0" applyAlignment="0" applyProtection="0"/>
    <xf numFmtId="0" fontId="57" fillId="57" borderId="51" applyNumberFormat="0" applyAlignment="0" applyProtection="0"/>
    <xf numFmtId="0" fontId="57" fillId="57" borderId="51" applyNumberFormat="0" applyAlignment="0" applyProtection="0"/>
    <xf numFmtId="0" fontId="57" fillId="58" borderId="51" applyNumberFormat="0" applyAlignment="0" applyProtection="0"/>
    <xf numFmtId="0" fontId="57" fillId="58" borderId="51" applyNumberFormat="0" applyAlignment="0" applyProtection="0"/>
    <xf numFmtId="0" fontId="57" fillId="58" borderId="51" applyNumberFormat="0" applyAlignment="0" applyProtection="0"/>
    <xf numFmtId="0" fontId="57" fillId="58" borderId="51" applyNumberFormat="0" applyAlignment="0" applyProtection="0"/>
    <xf numFmtId="0" fontId="57" fillId="58" borderId="51" applyNumberFormat="0" applyAlignment="0" applyProtection="0"/>
    <xf numFmtId="0" fontId="57" fillId="58" borderId="51" applyNumberFormat="0" applyAlignment="0" applyProtection="0"/>
    <xf numFmtId="0" fontId="48" fillId="0" borderId="52" applyNumberFormat="0" applyFill="0" applyAlignment="0" applyProtection="0"/>
    <xf numFmtId="0" fontId="48" fillId="0" borderId="52" applyNumberFormat="0" applyFill="0" applyAlignment="0" applyProtection="0"/>
    <xf numFmtId="0" fontId="48" fillId="0" borderId="52" applyNumberFormat="0" applyFill="0" applyAlignment="0" applyProtection="0"/>
    <xf numFmtId="0" fontId="48" fillId="0" borderId="52" applyNumberFormat="0" applyFill="0" applyAlignment="0" applyProtection="0"/>
    <xf numFmtId="0" fontId="48" fillId="0" borderId="52" applyNumberFormat="0" applyFill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30" fillId="45" borderId="50" applyNumberFormat="0" applyFont="0" applyAlignment="0" applyProtection="0"/>
    <xf numFmtId="0" fontId="30" fillId="45" borderId="50" applyNumberFormat="0" applyFont="0" applyAlignment="0" applyProtection="0"/>
    <xf numFmtId="0" fontId="30" fillId="45" borderId="50" applyNumberFormat="0" applyFont="0" applyAlignment="0" applyProtection="0"/>
    <xf numFmtId="0" fontId="30" fillId="45" borderId="50" applyNumberFormat="0" applyFont="0" applyAlignment="0" applyProtection="0"/>
    <xf numFmtId="0" fontId="30" fillId="45" borderId="50" applyNumberFormat="0" applyFont="0" applyAlignment="0" applyProtection="0"/>
    <xf numFmtId="0" fontId="57" fillId="57" borderId="51" applyNumberFormat="0" applyAlignment="0" applyProtection="0"/>
    <xf numFmtId="0" fontId="57" fillId="57" borderId="51" applyNumberFormat="0" applyAlignment="0" applyProtection="0"/>
    <xf numFmtId="0" fontId="57" fillId="57" borderId="51" applyNumberFormat="0" applyAlignment="0" applyProtection="0"/>
    <xf numFmtId="0" fontId="57" fillId="57" borderId="51" applyNumberFormat="0" applyAlignment="0" applyProtection="0"/>
    <xf numFmtId="0" fontId="57" fillId="57" borderId="51" applyNumberFormat="0" applyAlignment="0" applyProtection="0"/>
    <xf numFmtId="0" fontId="57" fillId="58" borderId="51" applyNumberFormat="0" applyAlignment="0" applyProtection="0"/>
    <xf numFmtId="0" fontId="57" fillId="58" borderId="51" applyNumberFormat="0" applyAlignment="0" applyProtection="0"/>
    <xf numFmtId="0" fontId="57" fillId="58" borderId="51" applyNumberFormat="0" applyAlignment="0" applyProtection="0"/>
    <xf numFmtId="0" fontId="57" fillId="58" borderId="51" applyNumberFormat="0" applyAlignment="0" applyProtection="0"/>
    <xf numFmtId="0" fontId="57" fillId="58" borderId="51" applyNumberFormat="0" applyAlignment="0" applyProtection="0"/>
    <xf numFmtId="0" fontId="57" fillId="58" borderId="51" applyNumberFormat="0" applyAlignment="0" applyProtection="0"/>
    <xf numFmtId="0" fontId="48" fillId="0" borderId="52" applyNumberFormat="0" applyFill="0" applyAlignment="0" applyProtection="0"/>
    <xf numFmtId="0" fontId="48" fillId="0" borderId="52" applyNumberFormat="0" applyFill="0" applyAlignment="0" applyProtection="0"/>
    <xf numFmtId="0" fontId="48" fillId="0" borderId="52" applyNumberFormat="0" applyFill="0" applyAlignment="0" applyProtection="0"/>
    <xf numFmtId="0" fontId="48" fillId="0" borderId="52" applyNumberFormat="0" applyFill="0" applyAlignment="0" applyProtection="0"/>
    <xf numFmtId="0" fontId="48" fillId="0" borderId="52" applyNumberFormat="0" applyFill="0" applyAlignment="0" applyProtection="0"/>
    <xf numFmtId="0" fontId="29" fillId="45" borderId="50" applyNumberFormat="0" applyFont="0" applyAlignment="0" applyProtection="0"/>
    <xf numFmtId="0" fontId="48" fillId="0" borderId="52" applyNumberFormat="0" applyFill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51" fillId="57" borderId="49" applyNumberFormat="0" applyAlignment="0" applyProtection="0"/>
    <xf numFmtId="0" fontId="51" fillId="57" borderId="49" applyNumberFormat="0" applyAlignment="0" applyProtection="0"/>
    <xf numFmtId="0" fontId="29" fillId="45" borderId="50" applyNumberFormat="0" applyFont="0" applyAlignment="0" applyProtection="0"/>
    <xf numFmtId="0" fontId="54" fillId="42" borderId="49" applyNumberFormat="0" applyAlignment="0" applyProtection="0"/>
    <xf numFmtId="0" fontId="57" fillId="57" borderId="51" applyNumberFormat="0" applyAlignment="0" applyProtection="0"/>
    <xf numFmtId="0" fontId="54" fillId="48" borderId="49" applyNumberFormat="0" applyAlignment="0" applyProtection="0"/>
    <xf numFmtId="0" fontId="54" fillId="48" borderId="53" applyNumberFormat="0" applyAlignment="0" applyProtection="0"/>
    <xf numFmtId="0" fontId="29" fillId="45" borderId="54" applyNumberFormat="0" applyFont="0" applyAlignment="0" applyProtection="0"/>
    <xf numFmtId="0" fontId="64" fillId="58" borderId="57" applyNumberFormat="0" applyAlignment="0" applyProtection="0"/>
    <xf numFmtId="0" fontId="29" fillId="45" borderId="54" applyNumberFormat="0" applyFont="0" applyAlignment="0" applyProtection="0"/>
    <xf numFmtId="0" fontId="30" fillId="45" borderId="58" applyNumberFormat="0" applyFont="0" applyAlignment="0" applyProtection="0"/>
    <xf numFmtId="0" fontId="57" fillId="57" borderId="59" applyNumberFormat="0" applyAlignment="0" applyProtection="0"/>
    <xf numFmtId="0" fontId="54" fillId="48" borderId="53" applyNumberFormat="0" applyAlignment="0" applyProtection="0"/>
    <xf numFmtId="0" fontId="48" fillId="0" borderId="60" applyNumberFormat="0" applyFill="0" applyAlignment="0" applyProtection="0"/>
    <xf numFmtId="0" fontId="54" fillId="42" borderId="57" applyNumberFormat="0" applyAlignment="0" applyProtection="0"/>
    <xf numFmtId="0" fontId="48" fillId="0" borderId="56" applyNumberFormat="0" applyFill="0" applyAlignment="0" applyProtection="0"/>
    <xf numFmtId="0" fontId="29" fillId="45" borderId="58" applyNumberFormat="0" applyFont="0" applyAlignment="0" applyProtection="0"/>
    <xf numFmtId="0" fontId="48" fillId="0" borderId="60" applyNumberFormat="0" applyFill="0" applyAlignment="0" applyProtection="0"/>
    <xf numFmtId="0" fontId="57" fillId="58" borderId="55" applyNumberFormat="0" applyAlignment="0" applyProtection="0"/>
    <xf numFmtId="0" fontId="57" fillId="57" borderId="55" applyNumberFormat="0" applyAlignment="0" applyProtection="0"/>
    <xf numFmtId="0" fontId="30" fillId="45" borderId="54" applyNumberFormat="0" applyFont="0" applyAlignment="0" applyProtection="0"/>
    <xf numFmtId="0" fontId="30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54" fillId="42" borderId="57" applyNumberFormat="0" applyAlignment="0" applyProtection="0"/>
    <xf numFmtId="0" fontId="48" fillId="0" borderId="60" applyNumberFormat="0" applyFill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4" fillId="42" borderId="53" applyNumberFormat="0" applyAlignment="0" applyProtection="0"/>
    <xf numFmtId="0" fontId="54" fillId="42" borderId="53" applyNumberFormat="0" applyAlignment="0" applyProtection="0"/>
    <xf numFmtId="0" fontId="54" fillId="48" borderId="53" applyNumberFormat="0" applyAlignment="0" applyProtection="0"/>
    <xf numFmtId="0" fontId="57" fillId="58" borderId="59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4" fillId="48" borderId="57" applyNumberFormat="0" applyAlignment="0" applyProtection="0"/>
    <xf numFmtId="0" fontId="51" fillId="57" borderId="49" applyNumberFormat="0" applyAlignment="0" applyProtection="0"/>
    <xf numFmtId="0" fontId="51" fillId="57" borderId="49" applyNumberFormat="0" applyAlignment="0" applyProtection="0"/>
    <xf numFmtId="0" fontId="51" fillId="57" borderId="49" applyNumberFormat="0" applyAlignment="0" applyProtection="0"/>
    <xf numFmtId="0" fontId="64" fillId="58" borderId="49" applyNumberFormat="0" applyAlignment="0" applyProtection="0"/>
    <xf numFmtId="0" fontId="64" fillId="58" borderId="49" applyNumberFormat="0" applyAlignment="0" applyProtection="0"/>
    <xf numFmtId="0" fontId="64" fillId="58" borderId="49" applyNumberFormat="0" applyAlignment="0" applyProtection="0"/>
    <xf numFmtId="0" fontId="64" fillId="58" borderId="49" applyNumberFormat="0" applyAlignment="0" applyProtection="0"/>
    <xf numFmtId="0" fontId="64" fillId="58" borderId="49" applyNumberFormat="0" applyAlignment="0" applyProtection="0"/>
    <xf numFmtId="0" fontId="54" fillId="48" borderId="49" applyNumberFormat="0" applyAlignment="0" applyProtection="0"/>
    <xf numFmtId="0" fontId="54" fillId="48" borderId="49" applyNumberFormat="0" applyAlignment="0" applyProtection="0"/>
    <xf numFmtId="0" fontId="54" fillId="48" borderId="49" applyNumberFormat="0" applyAlignment="0" applyProtection="0"/>
    <xf numFmtId="0" fontId="54" fillId="48" borderId="49" applyNumberFormat="0" applyAlignment="0" applyProtection="0"/>
    <xf numFmtId="0" fontId="54" fillId="48" borderId="49" applyNumberFormat="0" applyAlignment="0" applyProtection="0"/>
    <xf numFmtId="0" fontId="54" fillId="42" borderId="49" applyNumberFormat="0" applyAlignment="0" applyProtection="0"/>
    <xf numFmtId="0" fontId="54" fillId="42" borderId="49" applyNumberFormat="0" applyAlignment="0" applyProtection="0"/>
    <xf numFmtId="0" fontId="54" fillId="42" borderId="49" applyNumberFormat="0" applyAlignment="0" applyProtection="0"/>
    <xf numFmtId="0" fontId="54" fillId="42" borderId="49" applyNumberForma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8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29" fillId="45" borderId="50" applyNumberFormat="0" applyFont="0" applyAlignment="0" applyProtection="0"/>
    <xf numFmtId="0" fontId="30" fillId="45" borderId="50" applyNumberFormat="0" applyFont="0" applyAlignment="0" applyProtection="0"/>
    <xf numFmtId="0" fontId="30" fillId="45" borderId="50" applyNumberFormat="0" applyFont="0" applyAlignment="0" applyProtection="0"/>
    <xf numFmtId="0" fontId="30" fillId="45" borderId="50" applyNumberFormat="0" applyFont="0" applyAlignment="0" applyProtection="0"/>
    <xf numFmtId="0" fontId="30" fillId="45" borderId="50" applyNumberFormat="0" applyFont="0" applyAlignment="0" applyProtection="0"/>
    <xf numFmtId="0" fontId="57" fillId="57" borderId="51" applyNumberFormat="0" applyAlignment="0" applyProtection="0"/>
    <xf numFmtId="0" fontId="57" fillId="57" borderId="51" applyNumberFormat="0" applyAlignment="0" applyProtection="0"/>
    <xf numFmtId="0" fontId="57" fillId="57" borderId="51" applyNumberFormat="0" applyAlignment="0" applyProtection="0"/>
    <xf numFmtId="0" fontId="57" fillId="57" borderId="51" applyNumberFormat="0" applyAlignment="0" applyProtection="0"/>
    <xf numFmtId="0" fontId="57" fillId="58" borderId="51" applyNumberFormat="0" applyAlignment="0" applyProtection="0"/>
    <xf numFmtId="0" fontId="57" fillId="58" borderId="51" applyNumberFormat="0" applyAlignment="0" applyProtection="0"/>
    <xf numFmtId="0" fontId="57" fillId="58" borderId="51" applyNumberFormat="0" applyAlignment="0" applyProtection="0"/>
    <xf numFmtId="0" fontId="57" fillId="58" borderId="51" applyNumberFormat="0" applyAlignment="0" applyProtection="0"/>
    <xf numFmtId="0" fontId="57" fillId="58" borderId="51" applyNumberFormat="0" applyAlignment="0" applyProtection="0"/>
    <xf numFmtId="0" fontId="57" fillId="58" borderId="51" applyNumberFormat="0" applyAlignment="0" applyProtection="0"/>
    <xf numFmtId="0" fontId="48" fillId="0" borderId="52" applyNumberFormat="0" applyFill="0" applyAlignment="0" applyProtection="0"/>
    <xf numFmtId="0" fontId="48" fillId="0" borderId="52" applyNumberFormat="0" applyFill="0" applyAlignment="0" applyProtection="0"/>
    <xf numFmtId="0" fontId="48" fillId="0" borderId="52" applyNumberFormat="0" applyFill="0" applyAlignment="0" applyProtection="0"/>
    <xf numFmtId="0" fontId="48" fillId="0" borderId="52" applyNumberFormat="0" applyFill="0" applyAlignment="0" applyProtection="0"/>
    <xf numFmtId="0" fontId="30" fillId="45" borderId="50" applyNumberFormat="0" applyFont="0" applyAlignment="0" applyProtection="0"/>
    <xf numFmtId="0" fontId="29" fillId="45" borderId="50" applyNumberFormat="0" applyFont="0" applyAlignment="0" applyProtection="0"/>
    <xf numFmtId="0" fontId="64" fillId="58" borderId="49" applyNumberFormat="0" applyAlignment="0" applyProtection="0"/>
    <xf numFmtId="0" fontId="54" fillId="42" borderId="53" applyNumberFormat="0" applyAlignment="0" applyProtection="0"/>
    <xf numFmtId="0" fontId="29" fillId="45" borderId="54" applyNumberFormat="0" applyFont="0" applyAlignment="0" applyProtection="0"/>
    <xf numFmtId="0" fontId="54" fillId="48" borderId="53" applyNumberForma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57" fillId="57" borderId="59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64" fillId="58" borderId="57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4" fillId="48" borderId="53" applyNumberFormat="0" applyAlignment="0" applyProtection="0"/>
    <xf numFmtId="0" fontId="54" fillId="48" borderId="53" applyNumberFormat="0" applyAlignment="0" applyProtection="0"/>
    <xf numFmtId="0" fontId="54" fillId="48" borderId="53" applyNumberFormat="0" applyAlignment="0" applyProtection="0"/>
    <xf numFmtId="0" fontId="54" fillId="48" borderId="53" applyNumberFormat="0" applyAlignment="0" applyProtection="0"/>
    <xf numFmtId="0" fontId="54" fillId="48" borderId="53" applyNumberFormat="0" applyAlignment="0" applyProtection="0"/>
    <xf numFmtId="0" fontId="57" fillId="58" borderId="59" applyNumberFormat="0" applyAlignment="0" applyProtection="0"/>
    <xf numFmtId="0" fontId="48" fillId="0" borderId="60" applyNumberFormat="0" applyFill="0" applyAlignment="0" applyProtection="0"/>
    <xf numFmtId="0" fontId="29" fillId="45" borderId="58" applyNumberFormat="0" applyFont="0" applyAlignment="0" applyProtection="0"/>
    <xf numFmtId="0" fontId="64" fillId="58" borderId="57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7" fillId="58" borderId="59" applyNumberFormat="0" applyAlignment="0" applyProtection="0"/>
    <xf numFmtId="0" fontId="51" fillId="57" borderId="57" applyNumberFormat="0" applyAlignment="0" applyProtection="0"/>
    <xf numFmtId="0" fontId="54" fillId="42" borderId="53" applyNumberFormat="0" applyAlignment="0" applyProtection="0"/>
    <xf numFmtId="0" fontId="54" fillId="42" borderId="53" applyNumberFormat="0" applyAlignment="0" applyProtection="0"/>
    <xf numFmtId="0" fontId="54" fillId="42" borderId="53" applyNumberFormat="0" applyAlignment="0" applyProtection="0"/>
    <xf numFmtId="0" fontId="54" fillId="42" borderId="53" applyNumberFormat="0" applyAlignment="0" applyProtection="0"/>
    <xf numFmtId="0" fontId="51" fillId="57" borderId="53" applyNumberFormat="0" applyAlignment="0" applyProtection="0"/>
    <xf numFmtId="0" fontId="64" fillId="58" borderId="53" applyNumberForma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54" fillId="48" borderId="53" applyNumberFormat="0" applyAlignment="0" applyProtection="0"/>
    <xf numFmtId="0" fontId="51" fillId="57" borderId="53" applyNumberFormat="0" applyAlignment="0" applyProtection="0"/>
    <xf numFmtId="0" fontId="54" fillId="48" borderId="53" applyNumberFormat="0" applyAlignment="0" applyProtection="0"/>
    <xf numFmtId="0" fontId="64" fillId="58" borderId="53" applyNumberFormat="0" applyAlignment="0" applyProtection="0"/>
    <xf numFmtId="0" fontId="54" fillId="42" borderId="53" applyNumberFormat="0" applyAlignment="0" applyProtection="0"/>
    <xf numFmtId="0" fontId="64" fillId="58" borderId="53" applyNumberFormat="0" applyAlignment="0" applyProtection="0"/>
    <xf numFmtId="0" fontId="64" fillId="58" borderId="53" applyNumberFormat="0" applyAlignment="0" applyProtection="0"/>
    <xf numFmtId="0" fontId="51" fillId="57" borderId="57" applyNumberFormat="0" applyAlignment="0" applyProtection="0"/>
    <xf numFmtId="0" fontId="57" fillId="58" borderId="59" applyNumberFormat="0" applyAlignment="0" applyProtection="0"/>
    <xf numFmtId="0" fontId="29" fillId="45" borderId="58" applyNumberFormat="0" applyFont="0" applyAlignment="0" applyProtection="0"/>
    <xf numFmtId="0" fontId="57" fillId="57" borderId="59" applyNumberForma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30" fillId="45" borderId="54" applyNumberFormat="0" applyFont="0" applyAlignment="0" applyProtection="0"/>
    <xf numFmtId="0" fontId="57" fillId="57" borderId="55" applyNumberFormat="0" applyAlignment="0" applyProtection="0"/>
    <xf numFmtId="0" fontId="54" fillId="42" borderId="53" applyNumberFormat="0" applyAlignment="0" applyProtection="0"/>
    <xf numFmtId="0" fontId="51" fillId="57" borderId="53" applyNumberFormat="0" applyAlignment="0" applyProtection="0"/>
    <xf numFmtId="0" fontId="57" fillId="58" borderId="55" applyNumberFormat="0" applyAlignment="0" applyProtection="0"/>
    <xf numFmtId="0" fontId="48" fillId="0" borderId="56" applyNumberFormat="0" applyFill="0" applyAlignment="0" applyProtection="0"/>
    <xf numFmtId="0" fontId="64" fillId="58" borderId="53" applyNumberFormat="0" applyAlignment="0" applyProtection="0"/>
    <xf numFmtId="0" fontId="64" fillId="58" borderId="53" applyNumberFormat="0" applyAlignment="0" applyProtection="0"/>
    <xf numFmtId="0" fontId="64" fillId="58" borderId="53" applyNumberFormat="0" applyAlignment="0" applyProtection="0"/>
    <xf numFmtId="0" fontId="64" fillId="58" borderId="53" applyNumberFormat="0" applyAlignment="0" applyProtection="0"/>
    <xf numFmtId="0" fontId="64" fillId="58" borderId="53" applyNumberFormat="0" applyAlignment="0" applyProtection="0"/>
    <xf numFmtId="0" fontId="51" fillId="57" borderId="53" applyNumberFormat="0" applyAlignment="0" applyProtection="0"/>
    <xf numFmtId="0" fontId="51" fillId="57" borderId="53" applyNumberFormat="0" applyAlignment="0" applyProtection="0"/>
    <xf numFmtId="0" fontId="51" fillId="57" borderId="53" applyNumberFormat="0" applyAlignment="0" applyProtection="0"/>
    <xf numFmtId="0" fontId="51" fillId="57" borderId="53" applyNumberFormat="0" applyAlignment="0" applyProtection="0"/>
    <xf numFmtId="0" fontId="51" fillId="57" borderId="53" applyNumberFormat="0" applyAlignment="0" applyProtection="0"/>
    <xf numFmtId="0" fontId="51" fillId="57" borderId="53" applyNumberFormat="0" applyAlignment="0" applyProtection="0"/>
    <xf numFmtId="0" fontId="51" fillId="57" borderId="53" applyNumberFormat="0" applyAlignment="0" applyProtection="0"/>
    <xf numFmtId="0" fontId="51" fillId="57" borderId="53" applyNumberFormat="0" applyAlignment="0" applyProtection="0"/>
    <xf numFmtId="0" fontId="51" fillId="57" borderId="53" applyNumberFormat="0" applyAlignment="0" applyProtection="0"/>
    <xf numFmtId="0" fontId="51" fillId="57" borderId="53" applyNumberFormat="0" applyAlignment="0" applyProtection="0"/>
    <xf numFmtId="0" fontId="51" fillId="57" borderId="53" applyNumberFormat="0" applyAlignment="0" applyProtection="0"/>
    <xf numFmtId="0" fontId="51" fillId="57" borderId="53" applyNumberFormat="0" applyAlignment="0" applyProtection="0"/>
    <xf numFmtId="0" fontId="64" fillId="58" borderId="53" applyNumberFormat="0" applyAlignment="0" applyProtection="0"/>
    <xf numFmtId="0" fontId="64" fillId="58" borderId="53" applyNumberFormat="0" applyAlignment="0" applyProtection="0"/>
    <xf numFmtId="0" fontId="64" fillId="58" borderId="53" applyNumberFormat="0" applyAlignment="0" applyProtection="0"/>
    <xf numFmtId="0" fontId="64" fillId="58" borderId="53" applyNumberFormat="0" applyAlignment="0" applyProtection="0"/>
    <xf numFmtId="0" fontId="64" fillId="58" borderId="53" applyNumberFormat="0" applyAlignment="0" applyProtection="0"/>
    <xf numFmtId="0" fontId="64" fillId="58" borderId="53" applyNumberFormat="0" applyAlignment="0" applyProtection="0"/>
    <xf numFmtId="0" fontId="64" fillId="58" borderId="53" applyNumberFormat="0" applyAlignment="0" applyProtection="0"/>
    <xf numFmtId="0" fontId="64" fillId="58" borderId="53" applyNumberFormat="0" applyAlignment="0" applyProtection="0"/>
    <xf numFmtId="0" fontId="64" fillId="58" borderId="53" applyNumberFormat="0" applyAlignment="0" applyProtection="0"/>
    <xf numFmtId="0" fontId="54" fillId="48" borderId="53" applyNumberFormat="0" applyAlignment="0" applyProtection="0"/>
    <xf numFmtId="0" fontId="54" fillId="48" borderId="53" applyNumberFormat="0" applyAlignment="0" applyProtection="0"/>
    <xf numFmtId="0" fontId="54" fillId="48" borderId="53" applyNumberFormat="0" applyAlignment="0" applyProtection="0"/>
    <xf numFmtId="0" fontId="54" fillId="48" borderId="53" applyNumberFormat="0" applyAlignment="0" applyProtection="0"/>
    <xf numFmtId="0" fontId="54" fillId="48" borderId="53" applyNumberFormat="0" applyAlignment="0" applyProtection="0"/>
    <xf numFmtId="0" fontId="54" fillId="48" borderId="53" applyNumberFormat="0" applyAlignment="0" applyProtection="0"/>
    <xf numFmtId="0" fontId="54" fillId="48" borderId="53" applyNumberFormat="0" applyAlignment="0" applyProtection="0"/>
    <xf numFmtId="0" fontId="54" fillId="48" borderId="53" applyNumberFormat="0" applyAlignment="0" applyProtection="0"/>
    <xf numFmtId="0" fontId="54" fillId="48" borderId="53" applyNumberFormat="0" applyAlignment="0" applyProtection="0"/>
    <xf numFmtId="0" fontId="54" fillId="48" borderId="53" applyNumberFormat="0" applyAlignment="0" applyProtection="0"/>
    <xf numFmtId="0" fontId="54" fillId="48" borderId="53" applyNumberFormat="0" applyAlignment="0" applyProtection="0"/>
    <xf numFmtId="0" fontId="54" fillId="42" borderId="53" applyNumberFormat="0" applyAlignment="0" applyProtection="0"/>
    <xf numFmtId="0" fontId="54" fillId="42" borderId="53" applyNumberFormat="0" applyAlignment="0" applyProtection="0"/>
    <xf numFmtId="0" fontId="54" fillId="42" borderId="53" applyNumberFormat="0" applyAlignment="0" applyProtection="0"/>
    <xf numFmtId="0" fontId="54" fillId="42" borderId="53" applyNumberFormat="0" applyAlignment="0" applyProtection="0"/>
    <xf numFmtId="0" fontId="54" fillId="42" borderId="53" applyNumberFormat="0" applyAlignment="0" applyProtection="0"/>
    <xf numFmtId="0" fontId="54" fillId="42" borderId="53" applyNumberFormat="0" applyAlignment="0" applyProtection="0"/>
    <xf numFmtId="0" fontId="54" fillId="42" borderId="53" applyNumberFormat="0" applyAlignment="0" applyProtection="0"/>
    <xf numFmtId="0" fontId="54" fillId="42" borderId="53" applyNumberForma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51" fillId="57" borderId="53" applyNumberForma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30" fillId="45" borderId="54" applyNumberFormat="0" applyFont="0" applyAlignment="0" applyProtection="0"/>
    <xf numFmtId="0" fontId="30" fillId="45" borderId="54" applyNumberFormat="0" applyFont="0" applyAlignment="0" applyProtection="0"/>
    <xf numFmtId="0" fontId="30" fillId="45" borderId="54" applyNumberFormat="0" applyFont="0" applyAlignment="0" applyProtection="0"/>
    <xf numFmtId="0" fontId="30" fillId="45" borderId="54" applyNumberFormat="0" applyFont="0" applyAlignment="0" applyProtection="0"/>
    <xf numFmtId="0" fontId="30" fillId="45" borderId="54" applyNumberFormat="0" applyFont="0" applyAlignment="0" applyProtection="0"/>
    <xf numFmtId="0" fontId="57" fillId="57" borderId="55" applyNumberFormat="0" applyAlignment="0" applyProtection="0"/>
    <xf numFmtId="0" fontId="57" fillId="57" borderId="55" applyNumberFormat="0" applyAlignment="0" applyProtection="0"/>
    <xf numFmtId="0" fontId="57" fillId="57" borderId="55" applyNumberFormat="0" applyAlignment="0" applyProtection="0"/>
    <xf numFmtId="0" fontId="57" fillId="57" borderId="55" applyNumberFormat="0" applyAlignment="0" applyProtection="0"/>
    <xf numFmtId="0" fontId="57" fillId="57" borderId="55" applyNumberFormat="0" applyAlignment="0" applyProtection="0"/>
    <xf numFmtId="0" fontId="64" fillId="58" borderId="53" applyNumberFormat="0" applyAlignment="0" applyProtection="0"/>
    <xf numFmtId="0" fontId="54" fillId="42" borderId="53" applyNumberFormat="0" applyAlignment="0" applyProtection="0"/>
    <xf numFmtId="0" fontId="57" fillId="58" borderId="55" applyNumberFormat="0" applyAlignment="0" applyProtection="0"/>
    <xf numFmtId="0" fontId="57" fillId="58" borderId="55" applyNumberFormat="0" applyAlignment="0" applyProtection="0"/>
    <xf numFmtId="0" fontId="57" fillId="58" borderId="55" applyNumberFormat="0" applyAlignment="0" applyProtection="0"/>
    <xf numFmtId="0" fontId="57" fillId="58" borderId="55" applyNumberFormat="0" applyAlignment="0" applyProtection="0"/>
    <xf numFmtId="0" fontId="57" fillId="58" borderId="55" applyNumberFormat="0" applyAlignment="0" applyProtection="0"/>
    <xf numFmtId="0" fontId="57" fillId="58" borderId="55" applyNumberFormat="0" applyAlignment="0" applyProtection="0"/>
    <xf numFmtId="0" fontId="48" fillId="0" borderId="56" applyNumberFormat="0" applyFill="0" applyAlignment="0" applyProtection="0"/>
    <xf numFmtId="0" fontId="48" fillId="0" borderId="56" applyNumberFormat="0" applyFill="0" applyAlignment="0" applyProtection="0"/>
    <xf numFmtId="0" fontId="48" fillId="0" borderId="56" applyNumberFormat="0" applyFill="0" applyAlignment="0" applyProtection="0"/>
    <xf numFmtId="0" fontId="48" fillId="0" borderId="56" applyNumberFormat="0" applyFill="0" applyAlignment="0" applyProtection="0"/>
    <xf numFmtId="0" fontId="48" fillId="0" borderId="56" applyNumberFormat="0" applyFill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30" fillId="45" borderId="54" applyNumberFormat="0" applyFont="0" applyAlignment="0" applyProtection="0"/>
    <xf numFmtId="0" fontId="30" fillId="45" borderId="54" applyNumberFormat="0" applyFont="0" applyAlignment="0" applyProtection="0"/>
    <xf numFmtId="0" fontId="30" fillId="45" borderId="54" applyNumberFormat="0" applyFont="0" applyAlignment="0" applyProtection="0"/>
    <xf numFmtId="0" fontId="30" fillId="45" borderId="54" applyNumberFormat="0" applyFont="0" applyAlignment="0" applyProtection="0"/>
    <xf numFmtId="0" fontId="30" fillId="45" borderId="54" applyNumberFormat="0" applyFont="0" applyAlignment="0" applyProtection="0"/>
    <xf numFmtId="0" fontId="57" fillId="57" borderId="55" applyNumberFormat="0" applyAlignment="0" applyProtection="0"/>
    <xf numFmtId="0" fontId="57" fillId="57" borderId="55" applyNumberFormat="0" applyAlignment="0" applyProtection="0"/>
    <xf numFmtId="0" fontId="57" fillId="57" borderId="55" applyNumberFormat="0" applyAlignment="0" applyProtection="0"/>
    <xf numFmtId="0" fontId="57" fillId="57" borderId="55" applyNumberFormat="0" applyAlignment="0" applyProtection="0"/>
    <xf numFmtId="0" fontId="57" fillId="57" borderId="55" applyNumberFormat="0" applyAlignment="0" applyProtection="0"/>
    <xf numFmtId="0" fontId="57" fillId="58" borderId="55" applyNumberFormat="0" applyAlignment="0" applyProtection="0"/>
    <xf numFmtId="0" fontId="57" fillId="58" borderId="55" applyNumberFormat="0" applyAlignment="0" applyProtection="0"/>
    <xf numFmtId="0" fontId="57" fillId="58" borderId="55" applyNumberFormat="0" applyAlignment="0" applyProtection="0"/>
    <xf numFmtId="0" fontId="57" fillId="58" borderId="55" applyNumberFormat="0" applyAlignment="0" applyProtection="0"/>
    <xf numFmtId="0" fontId="57" fillId="58" borderId="55" applyNumberFormat="0" applyAlignment="0" applyProtection="0"/>
    <xf numFmtId="0" fontId="57" fillId="58" borderId="55" applyNumberFormat="0" applyAlignment="0" applyProtection="0"/>
    <xf numFmtId="0" fontId="48" fillId="0" borderId="56" applyNumberFormat="0" applyFill="0" applyAlignment="0" applyProtection="0"/>
    <xf numFmtId="0" fontId="48" fillId="0" borderId="56" applyNumberFormat="0" applyFill="0" applyAlignment="0" applyProtection="0"/>
    <xf numFmtId="0" fontId="48" fillId="0" borderId="56" applyNumberFormat="0" applyFill="0" applyAlignment="0" applyProtection="0"/>
    <xf numFmtId="0" fontId="48" fillId="0" borderId="56" applyNumberFormat="0" applyFill="0" applyAlignment="0" applyProtection="0"/>
    <xf numFmtId="0" fontId="48" fillId="0" borderId="56" applyNumberFormat="0" applyFill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30" fillId="45" borderId="54" applyNumberFormat="0" applyFont="0" applyAlignment="0" applyProtection="0"/>
    <xf numFmtId="0" fontId="30" fillId="45" borderId="54" applyNumberFormat="0" applyFont="0" applyAlignment="0" applyProtection="0"/>
    <xf numFmtId="0" fontId="30" fillId="45" borderId="54" applyNumberFormat="0" applyFont="0" applyAlignment="0" applyProtection="0"/>
    <xf numFmtId="0" fontId="30" fillId="45" borderId="54" applyNumberFormat="0" applyFont="0" applyAlignment="0" applyProtection="0"/>
    <xf numFmtId="0" fontId="30" fillId="45" borderId="54" applyNumberFormat="0" applyFont="0" applyAlignment="0" applyProtection="0"/>
    <xf numFmtId="0" fontId="57" fillId="57" borderId="55" applyNumberFormat="0" applyAlignment="0" applyProtection="0"/>
    <xf numFmtId="0" fontId="57" fillId="57" borderId="55" applyNumberFormat="0" applyAlignment="0" applyProtection="0"/>
    <xf numFmtId="0" fontId="57" fillId="57" borderId="55" applyNumberFormat="0" applyAlignment="0" applyProtection="0"/>
    <xf numFmtId="0" fontId="57" fillId="57" borderId="55" applyNumberFormat="0" applyAlignment="0" applyProtection="0"/>
    <xf numFmtId="0" fontId="57" fillId="57" borderId="55" applyNumberFormat="0" applyAlignment="0" applyProtection="0"/>
    <xf numFmtId="0" fontId="57" fillId="58" borderId="55" applyNumberFormat="0" applyAlignment="0" applyProtection="0"/>
    <xf numFmtId="0" fontId="57" fillId="58" borderId="55" applyNumberFormat="0" applyAlignment="0" applyProtection="0"/>
    <xf numFmtId="0" fontId="57" fillId="58" borderId="55" applyNumberFormat="0" applyAlignment="0" applyProtection="0"/>
    <xf numFmtId="0" fontId="57" fillId="58" borderId="55" applyNumberFormat="0" applyAlignment="0" applyProtection="0"/>
    <xf numFmtId="0" fontId="57" fillId="58" borderId="55" applyNumberFormat="0" applyAlignment="0" applyProtection="0"/>
    <xf numFmtId="0" fontId="57" fillId="58" borderId="55" applyNumberFormat="0" applyAlignment="0" applyProtection="0"/>
    <xf numFmtId="0" fontId="48" fillId="0" borderId="56" applyNumberFormat="0" applyFill="0" applyAlignment="0" applyProtection="0"/>
    <xf numFmtId="0" fontId="48" fillId="0" borderId="56" applyNumberFormat="0" applyFill="0" applyAlignment="0" applyProtection="0"/>
    <xf numFmtId="0" fontId="48" fillId="0" borderId="56" applyNumberFormat="0" applyFill="0" applyAlignment="0" applyProtection="0"/>
    <xf numFmtId="0" fontId="48" fillId="0" borderId="56" applyNumberFormat="0" applyFill="0" applyAlignment="0" applyProtection="0"/>
    <xf numFmtId="0" fontId="48" fillId="0" borderId="56" applyNumberFormat="0" applyFill="0" applyAlignment="0" applyProtection="0"/>
    <xf numFmtId="0" fontId="29" fillId="45" borderId="54" applyNumberFormat="0" applyFont="0" applyAlignment="0" applyProtection="0"/>
    <xf numFmtId="0" fontId="48" fillId="0" borderId="56" applyNumberFormat="0" applyFill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51" fillId="57" borderId="53" applyNumberFormat="0" applyAlignment="0" applyProtection="0"/>
    <xf numFmtId="0" fontId="51" fillId="57" borderId="53" applyNumberFormat="0" applyAlignment="0" applyProtection="0"/>
    <xf numFmtId="0" fontId="29" fillId="45" borderId="54" applyNumberFormat="0" applyFont="0" applyAlignment="0" applyProtection="0"/>
    <xf numFmtId="0" fontId="54" fillId="42" borderId="53" applyNumberFormat="0" applyAlignment="0" applyProtection="0"/>
    <xf numFmtId="0" fontId="57" fillId="57" borderId="55" applyNumberFormat="0" applyAlignment="0" applyProtection="0"/>
    <xf numFmtId="0" fontId="54" fillId="48" borderId="57" applyNumberFormat="0" applyAlignment="0" applyProtection="0"/>
    <xf numFmtId="0" fontId="54" fillId="48" borderId="53" applyNumberFormat="0" applyAlignment="0" applyProtection="0"/>
    <xf numFmtId="0" fontId="57" fillId="58" borderId="59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7" fillId="57" borderId="59" applyNumberFormat="0" applyAlignment="0" applyProtection="0"/>
    <xf numFmtId="0" fontId="64" fillId="58" borderId="57" applyNumberFormat="0" applyAlignment="0" applyProtection="0"/>
    <xf numFmtId="0" fontId="48" fillId="0" borderId="60" applyNumberFormat="0" applyFill="0" applyAlignment="0" applyProtection="0"/>
    <xf numFmtId="0" fontId="54" fillId="42" borderId="57" applyNumberFormat="0" applyAlignment="0" applyProtection="0"/>
    <xf numFmtId="0" fontId="30" fillId="45" borderId="58" applyNumberFormat="0" applyFont="0" applyAlignment="0" applyProtection="0"/>
    <xf numFmtId="0" fontId="57" fillId="58" borderId="59" applyNumberFormat="0" applyAlignment="0" applyProtection="0"/>
    <xf numFmtId="0" fontId="30" fillId="45" borderId="58" applyNumberFormat="0" applyFont="0" applyAlignment="0" applyProtection="0"/>
    <xf numFmtId="0" fontId="54" fillId="42" borderId="57" applyNumberFormat="0" applyAlignment="0" applyProtection="0"/>
    <xf numFmtId="0" fontId="29" fillId="45" borderId="58" applyNumberFormat="0" applyFont="0" applyAlignment="0" applyProtection="0"/>
    <xf numFmtId="0" fontId="54" fillId="42" borderId="57" applyNumberFormat="0" applyAlignment="0" applyProtection="0"/>
    <xf numFmtId="0" fontId="64" fillId="58" borderId="57" applyNumberFormat="0" applyAlignment="0" applyProtection="0"/>
    <xf numFmtId="0" fontId="51" fillId="57" borderId="53" applyNumberFormat="0" applyAlignment="0" applyProtection="0"/>
    <xf numFmtId="0" fontId="51" fillId="57" borderId="53" applyNumberFormat="0" applyAlignment="0" applyProtection="0"/>
    <xf numFmtId="0" fontId="51" fillId="57" borderId="53" applyNumberFormat="0" applyAlignment="0" applyProtection="0"/>
    <xf numFmtId="0" fontId="64" fillId="58" borderId="53" applyNumberFormat="0" applyAlignment="0" applyProtection="0"/>
    <xf numFmtId="0" fontId="64" fillId="58" borderId="53" applyNumberFormat="0" applyAlignment="0" applyProtection="0"/>
    <xf numFmtId="0" fontId="64" fillId="58" borderId="53" applyNumberFormat="0" applyAlignment="0" applyProtection="0"/>
    <xf numFmtId="0" fontId="64" fillId="58" borderId="53" applyNumberFormat="0" applyAlignment="0" applyProtection="0"/>
    <xf numFmtId="0" fontId="64" fillId="58" borderId="53" applyNumberFormat="0" applyAlignment="0" applyProtection="0"/>
    <xf numFmtId="0" fontId="54" fillId="48" borderId="53" applyNumberFormat="0" applyAlignment="0" applyProtection="0"/>
    <xf numFmtId="0" fontId="54" fillId="48" borderId="53" applyNumberFormat="0" applyAlignment="0" applyProtection="0"/>
    <xf numFmtId="0" fontId="54" fillId="48" borderId="53" applyNumberFormat="0" applyAlignment="0" applyProtection="0"/>
    <xf numFmtId="0" fontId="54" fillId="48" borderId="53" applyNumberFormat="0" applyAlignment="0" applyProtection="0"/>
    <xf numFmtId="0" fontId="54" fillId="48" borderId="53" applyNumberFormat="0" applyAlignment="0" applyProtection="0"/>
    <xf numFmtId="0" fontId="54" fillId="42" borderId="53" applyNumberFormat="0" applyAlignment="0" applyProtection="0"/>
    <xf numFmtId="0" fontId="54" fillId="42" borderId="53" applyNumberFormat="0" applyAlignment="0" applyProtection="0"/>
    <xf numFmtId="0" fontId="54" fillId="42" borderId="53" applyNumberFormat="0" applyAlignment="0" applyProtection="0"/>
    <xf numFmtId="0" fontId="54" fillId="42" borderId="53" applyNumberForma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64" fillId="58" borderId="57" applyNumberFormat="0" applyAlignment="0" applyProtection="0"/>
    <xf numFmtId="0" fontId="29" fillId="45" borderId="58" applyNumberFormat="0" applyFont="0" applyAlignment="0" applyProtection="0"/>
    <xf numFmtId="0" fontId="57" fillId="57" borderId="59" applyNumberFormat="0" applyAlignment="0" applyProtection="0"/>
    <xf numFmtId="0" fontId="29" fillId="45" borderId="58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29" fillId="45" borderId="54" applyNumberFormat="0" applyFont="0" applyAlignment="0" applyProtection="0"/>
    <xf numFmtId="0" fontId="30" fillId="45" borderId="54" applyNumberFormat="0" applyFont="0" applyAlignment="0" applyProtection="0"/>
    <xf numFmtId="0" fontId="30" fillId="45" borderId="54" applyNumberFormat="0" applyFont="0" applyAlignment="0" applyProtection="0"/>
    <xf numFmtId="0" fontId="30" fillId="45" borderId="54" applyNumberFormat="0" applyFont="0" applyAlignment="0" applyProtection="0"/>
    <xf numFmtId="0" fontId="30" fillId="45" borderId="54" applyNumberFormat="0" applyFont="0" applyAlignment="0" applyProtection="0"/>
    <xf numFmtId="0" fontId="57" fillId="57" borderId="55" applyNumberFormat="0" applyAlignment="0" applyProtection="0"/>
    <xf numFmtId="0" fontId="57" fillId="57" borderId="55" applyNumberFormat="0" applyAlignment="0" applyProtection="0"/>
    <xf numFmtId="0" fontId="57" fillId="57" borderId="55" applyNumberFormat="0" applyAlignment="0" applyProtection="0"/>
    <xf numFmtId="0" fontId="57" fillId="57" borderId="55" applyNumberFormat="0" applyAlignment="0" applyProtection="0"/>
    <xf numFmtId="0" fontId="57" fillId="58" borderId="55" applyNumberFormat="0" applyAlignment="0" applyProtection="0"/>
    <xf numFmtId="0" fontId="57" fillId="58" borderId="55" applyNumberFormat="0" applyAlignment="0" applyProtection="0"/>
    <xf numFmtId="0" fontId="57" fillId="58" borderId="55" applyNumberFormat="0" applyAlignment="0" applyProtection="0"/>
    <xf numFmtId="0" fontId="57" fillId="58" borderId="55" applyNumberFormat="0" applyAlignment="0" applyProtection="0"/>
    <xf numFmtId="0" fontId="57" fillId="58" borderId="55" applyNumberFormat="0" applyAlignment="0" applyProtection="0"/>
    <xf numFmtId="0" fontId="57" fillId="58" borderId="55" applyNumberFormat="0" applyAlignment="0" applyProtection="0"/>
    <xf numFmtId="0" fontId="48" fillId="0" borderId="56" applyNumberFormat="0" applyFill="0" applyAlignment="0" applyProtection="0"/>
    <xf numFmtId="0" fontId="48" fillId="0" borderId="56" applyNumberFormat="0" applyFill="0" applyAlignment="0" applyProtection="0"/>
    <xf numFmtId="0" fontId="48" fillId="0" borderId="56" applyNumberFormat="0" applyFill="0" applyAlignment="0" applyProtection="0"/>
    <xf numFmtId="0" fontId="48" fillId="0" borderId="56" applyNumberFormat="0" applyFill="0" applyAlignment="0" applyProtection="0"/>
    <xf numFmtId="0" fontId="30" fillId="45" borderId="54" applyNumberFormat="0" applyFont="0" applyAlignment="0" applyProtection="0"/>
    <xf numFmtId="0" fontId="29" fillId="45" borderId="54" applyNumberFormat="0" applyFont="0" applyAlignment="0" applyProtection="0"/>
    <xf numFmtId="0" fontId="64" fillId="58" borderId="53" applyNumberFormat="0" applyAlignment="0" applyProtection="0"/>
    <xf numFmtId="0" fontId="51" fillId="57" borderId="57" applyNumberFormat="0" applyAlignment="0" applyProtection="0"/>
    <xf numFmtId="0" fontId="29" fillId="45" borderId="58" applyNumberFormat="0" applyFont="0" applyAlignment="0" applyProtection="0"/>
    <xf numFmtId="0" fontId="57" fillId="58" borderId="59" applyNumberFormat="0" applyAlignment="0" applyProtection="0"/>
    <xf numFmtId="0" fontId="54" fillId="48" borderId="57" applyNumberFormat="0" applyAlignment="0" applyProtection="0"/>
    <xf numFmtId="0" fontId="29" fillId="45" borderId="58" applyNumberFormat="0" applyFont="0" applyAlignment="0" applyProtection="0"/>
    <xf numFmtId="0" fontId="30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30" fillId="45" borderId="58" applyNumberFormat="0" applyFont="0" applyAlignment="0" applyProtection="0"/>
    <xf numFmtId="0" fontId="48" fillId="0" borderId="60" applyNumberFormat="0" applyFill="0" applyAlignment="0" applyProtection="0"/>
    <xf numFmtId="0" fontId="51" fillId="57" borderId="57" applyNumberFormat="0" applyAlignment="0" applyProtection="0"/>
    <xf numFmtId="0" fontId="29" fillId="45" borderId="58" applyNumberFormat="0" applyFont="0" applyAlignment="0" applyProtection="0"/>
    <xf numFmtId="0" fontId="57" fillId="58" borderId="59" applyNumberFormat="0" applyAlignment="0" applyProtection="0"/>
    <xf numFmtId="0" fontId="64" fillId="58" borderId="57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64" fillId="58" borderId="57" applyNumberFormat="0" applyAlignment="0" applyProtection="0"/>
    <xf numFmtId="0" fontId="57" fillId="57" borderId="59" applyNumberFormat="0" applyAlignment="0" applyProtection="0"/>
    <xf numFmtId="0" fontId="30" fillId="45" borderId="58" applyNumberFormat="0" applyFont="0" applyAlignment="0" applyProtection="0"/>
    <xf numFmtId="0" fontId="29" fillId="45" borderId="58" applyNumberFormat="0" applyFont="0" applyAlignment="0" applyProtection="0"/>
    <xf numFmtId="0" fontId="64" fillId="58" borderId="57" applyNumberFormat="0" applyAlignment="0" applyProtection="0"/>
    <xf numFmtId="0" fontId="29" fillId="45" borderId="58" applyNumberFormat="0" applyFont="0" applyAlignment="0" applyProtection="0"/>
    <xf numFmtId="0" fontId="54" fillId="48" borderId="57" applyNumberFormat="0" applyAlignment="0" applyProtection="0"/>
    <xf numFmtId="0" fontId="57" fillId="58" borderId="59" applyNumberFormat="0" applyAlignment="0" applyProtection="0"/>
    <xf numFmtId="0" fontId="54" fillId="48" borderId="57" applyNumberFormat="0" applyAlignment="0" applyProtection="0"/>
    <xf numFmtId="0" fontId="64" fillId="58" borderId="57" applyNumberFormat="0" applyAlignment="0" applyProtection="0"/>
    <xf numFmtId="0" fontId="30" fillId="45" borderId="58" applyNumberFormat="0" applyFont="0" applyAlignment="0" applyProtection="0"/>
    <xf numFmtId="0" fontId="57" fillId="58" borderId="59" applyNumberFormat="0" applyAlignment="0" applyProtection="0"/>
    <xf numFmtId="0" fontId="57" fillId="57" borderId="59" applyNumberFormat="0" applyAlignment="0" applyProtection="0"/>
    <xf numFmtId="0" fontId="57" fillId="58" borderId="59" applyNumberFormat="0" applyAlignment="0" applyProtection="0"/>
    <xf numFmtId="0" fontId="64" fillId="58" borderId="57" applyNumberFormat="0" applyAlignment="0" applyProtection="0"/>
    <xf numFmtId="0" fontId="30" fillId="45" borderId="58" applyNumberFormat="0" applyFont="0" applyAlignment="0" applyProtection="0"/>
    <xf numFmtId="0" fontId="30" fillId="45" borderId="58" applyNumberFormat="0" applyFont="0" applyAlignment="0" applyProtection="0"/>
    <xf numFmtId="0" fontId="29" fillId="45" borderId="58" applyNumberFormat="0" applyFont="0" applyAlignment="0" applyProtection="0"/>
    <xf numFmtId="0" fontId="48" fillId="0" borderId="60" applyNumberFormat="0" applyFill="0" applyAlignment="0" applyProtection="0"/>
    <xf numFmtId="0" fontId="29" fillId="45" borderId="58" applyNumberFormat="0" applyFont="0" applyAlignment="0" applyProtection="0"/>
    <xf numFmtId="0" fontId="57" fillId="58" borderId="59" applyNumberFormat="0" applyAlignment="0" applyProtection="0"/>
    <xf numFmtId="0" fontId="29" fillId="45" borderId="58" applyNumberFormat="0" applyFont="0" applyAlignment="0" applyProtection="0"/>
    <xf numFmtId="0" fontId="54" fillId="48" borderId="57" applyNumberFormat="0" applyAlignment="0" applyProtection="0"/>
    <xf numFmtId="0" fontId="54" fillId="42" borderId="57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4" fillId="48" borderId="57" applyNumberFormat="0" applyAlignment="0" applyProtection="0"/>
    <xf numFmtId="0" fontId="57" fillId="57" borderId="59" applyNumberFormat="0" applyAlignment="0" applyProtection="0"/>
    <xf numFmtId="0" fontId="48" fillId="0" borderId="60" applyNumberFormat="0" applyFill="0" applyAlignment="0" applyProtection="0"/>
    <xf numFmtId="0" fontId="54" fillId="48" borderId="57" applyNumberFormat="0" applyAlignment="0" applyProtection="0"/>
    <xf numFmtId="0" fontId="51" fillId="57" borderId="57" applyNumberFormat="0" applyAlignment="0" applyProtection="0"/>
    <xf numFmtId="0" fontId="30" fillId="45" borderId="58" applyNumberFormat="0" applyFont="0" applyAlignment="0" applyProtection="0"/>
    <xf numFmtId="0" fontId="64" fillId="58" borderId="57" applyNumberFormat="0" applyAlignment="0" applyProtection="0"/>
    <xf numFmtId="0" fontId="29" fillId="45" borderId="58" applyNumberFormat="0" applyFont="0" applyAlignment="0" applyProtection="0"/>
    <xf numFmtId="0" fontId="57" fillId="57" borderId="59" applyNumberFormat="0" applyAlignment="0" applyProtection="0"/>
    <xf numFmtId="0" fontId="51" fillId="57" borderId="57" applyNumberFormat="0" applyAlignment="0" applyProtection="0"/>
    <xf numFmtId="0" fontId="51" fillId="57" borderId="57" applyNumberFormat="0" applyAlignment="0" applyProtection="0"/>
    <xf numFmtId="0" fontId="30" fillId="45" borderId="58" applyNumberFormat="0" applyFont="0" applyAlignment="0" applyProtection="0"/>
    <xf numFmtId="0" fontId="64" fillId="58" borderId="57" applyNumberFormat="0" applyAlignment="0" applyProtection="0"/>
    <xf numFmtId="0" fontId="54" fillId="48" borderId="57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4" fillId="42" borderId="57" applyNumberFormat="0" applyAlignment="0" applyProtection="0"/>
    <xf numFmtId="0" fontId="54" fillId="42" borderId="57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30" fillId="45" borderId="58" applyNumberFormat="0" applyFont="0" applyAlignment="0" applyProtection="0"/>
    <xf numFmtId="0" fontId="51" fillId="57" borderId="57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4" fillId="48" borderId="57" applyNumberFormat="0" applyAlignment="0" applyProtection="0"/>
    <xf numFmtId="0" fontId="29" fillId="45" borderId="58" applyNumberFormat="0" applyFont="0" applyAlignment="0" applyProtection="0"/>
    <xf numFmtId="0" fontId="48" fillId="0" borderId="60" applyNumberFormat="0" applyFill="0" applyAlignment="0" applyProtection="0"/>
    <xf numFmtId="0" fontId="30" fillId="45" borderId="58" applyNumberFormat="0" applyFont="0" applyAlignment="0" applyProtection="0"/>
    <xf numFmtId="0" fontId="29" fillId="45" borderId="58" applyNumberFormat="0" applyFont="0" applyAlignment="0" applyProtection="0"/>
    <xf numFmtId="0" fontId="48" fillId="0" borderId="60" applyNumberFormat="0" applyFill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1" fillId="57" borderId="57" applyNumberFormat="0" applyAlignment="0" applyProtection="0"/>
    <xf numFmtId="0" fontId="29" fillId="45" borderId="58" applyNumberFormat="0" applyFont="0" applyAlignment="0" applyProtection="0"/>
    <xf numFmtId="0" fontId="64" fillId="58" borderId="57" applyNumberFormat="0" applyAlignment="0" applyProtection="0"/>
    <xf numFmtId="0" fontId="64" fillId="58" borderId="57" applyNumberFormat="0" applyAlignment="0" applyProtection="0"/>
    <xf numFmtId="0" fontId="48" fillId="0" borderId="60" applyNumberFormat="0" applyFill="0" applyAlignment="0" applyProtection="0"/>
    <xf numFmtId="0" fontId="54" fillId="48" borderId="57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7" fillId="57" borderId="59" applyNumberFormat="0" applyAlignment="0" applyProtection="0"/>
    <xf numFmtId="0" fontId="29" fillId="45" borderId="58" applyNumberFormat="0" applyFont="0" applyAlignment="0" applyProtection="0"/>
    <xf numFmtId="0" fontId="48" fillId="0" borderId="60" applyNumberFormat="0" applyFill="0" applyAlignment="0" applyProtection="0"/>
    <xf numFmtId="0" fontId="57" fillId="57" borderId="59" applyNumberFormat="0" applyAlignment="0" applyProtection="0"/>
    <xf numFmtId="0" fontId="57" fillId="58" borderId="59" applyNumberFormat="0" applyAlignment="0" applyProtection="0"/>
    <xf numFmtId="0" fontId="54" fillId="42" borderId="57" applyNumberFormat="0" applyAlignment="0" applyProtection="0"/>
    <xf numFmtId="0" fontId="54" fillId="48" borderId="57" applyNumberFormat="0" applyAlignment="0" applyProtection="0"/>
    <xf numFmtId="0" fontId="51" fillId="57" borderId="57" applyNumberFormat="0" applyAlignment="0" applyProtection="0"/>
    <xf numFmtId="0" fontId="57" fillId="58" borderId="59" applyNumberFormat="0" applyAlignment="0" applyProtection="0"/>
    <xf numFmtId="0" fontId="54" fillId="48" borderId="57" applyNumberFormat="0" applyAlignment="0" applyProtection="0"/>
    <xf numFmtId="0" fontId="57" fillId="58" borderId="59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64" fillId="58" borderId="57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64" fillId="58" borderId="57" applyNumberFormat="0" applyAlignment="0" applyProtection="0"/>
    <xf numFmtId="0" fontId="48" fillId="0" borderId="60" applyNumberFormat="0" applyFill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7" fillId="58" borderId="59" applyNumberFormat="0" applyAlignment="0" applyProtection="0"/>
    <xf numFmtId="0" fontId="54" fillId="42" borderId="57" applyNumberFormat="0" applyAlignment="0" applyProtection="0"/>
    <xf numFmtId="0" fontId="54" fillId="42" borderId="57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64" fillId="58" borderId="57" applyNumberFormat="0" applyAlignment="0" applyProtection="0"/>
    <xf numFmtId="0" fontId="54" fillId="48" borderId="57" applyNumberFormat="0" applyAlignment="0" applyProtection="0"/>
    <xf numFmtId="0" fontId="30" fillId="45" borderId="58" applyNumberFormat="0" applyFont="0" applyAlignment="0" applyProtection="0"/>
    <xf numFmtId="0" fontId="54" fillId="42" borderId="57" applyNumberFormat="0" applyAlignment="0" applyProtection="0"/>
    <xf numFmtId="0" fontId="57" fillId="57" borderId="59" applyNumberFormat="0" applyAlignment="0" applyProtection="0"/>
    <xf numFmtId="0" fontId="64" fillId="58" borderId="57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64" fillId="58" borderId="57" applyNumberFormat="0" applyAlignment="0" applyProtection="0"/>
    <xf numFmtId="0" fontId="29" fillId="45" borderId="58" applyNumberFormat="0" applyFont="0" applyAlignment="0" applyProtection="0"/>
    <xf numFmtId="0" fontId="54" fillId="42" borderId="57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4" fillId="48" borderId="57" applyNumberFormat="0" applyAlignment="0" applyProtection="0"/>
    <xf numFmtId="0" fontId="29" fillId="45" borderId="58" applyNumberFormat="0" applyFont="0" applyAlignment="0" applyProtection="0"/>
    <xf numFmtId="0" fontId="54" fillId="48" borderId="57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4" fillId="48" borderId="57" applyNumberFormat="0" applyAlignment="0" applyProtection="0"/>
    <xf numFmtId="0" fontId="57" fillId="57" borderId="59" applyNumberFormat="0" applyAlignment="0" applyProtection="0"/>
    <xf numFmtId="0" fontId="29" fillId="45" borderId="58" applyNumberFormat="0" applyFont="0" applyAlignment="0" applyProtection="0"/>
    <xf numFmtId="0" fontId="30" fillId="45" borderId="58" applyNumberFormat="0" applyFont="0" applyAlignment="0" applyProtection="0"/>
    <xf numFmtId="0" fontId="30" fillId="45" borderId="58" applyNumberFormat="0" applyFont="0" applyAlignment="0" applyProtection="0"/>
    <xf numFmtId="0" fontId="48" fillId="0" borderId="60" applyNumberFormat="0" applyFill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7" fillId="57" borderId="59" applyNumberFormat="0" applyAlignment="0" applyProtection="0"/>
    <xf numFmtId="0" fontId="30" fillId="45" borderId="58" applyNumberFormat="0" applyFont="0" applyAlignment="0" applyProtection="0"/>
    <xf numFmtId="0" fontId="54" fillId="48" borderId="57" applyNumberFormat="0" applyAlignment="0" applyProtection="0"/>
    <xf numFmtId="0" fontId="29" fillId="45" borderId="58" applyNumberFormat="0" applyFont="0" applyAlignment="0" applyProtection="0"/>
    <xf numFmtId="0" fontId="30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4" fillId="42" borderId="57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4" fillId="42" borderId="57" applyNumberFormat="0" applyAlignment="0" applyProtection="0"/>
    <xf numFmtId="0" fontId="30" fillId="45" borderId="58" applyNumberFormat="0" applyFont="0" applyAlignment="0" applyProtection="0"/>
    <xf numFmtId="0" fontId="64" fillId="58" borderId="57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1" fillId="57" borderId="57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7" fillId="57" borderId="59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1" fillId="57" borderId="57" applyNumberFormat="0" applyAlignment="0" applyProtection="0"/>
    <xf numFmtId="0" fontId="54" fillId="48" borderId="57" applyNumberFormat="0" applyAlignment="0" applyProtection="0"/>
    <xf numFmtId="0" fontId="29" fillId="45" borderId="58" applyNumberFormat="0" applyFont="0" applyAlignment="0" applyProtection="0"/>
    <xf numFmtId="0" fontId="64" fillId="58" borderId="57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7" fillId="58" borderId="59" applyNumberFormat="0" applyAlignment="0" applyProtection="0"/>
    <xf numFmtId="0" fontId="29" fillId="45" borderId="58" applyNumberFormat="0" applyFont="0" applyAlignment="0" applyProtection="0"/>
    <xf numFmtId="0" fontId="54" fillId="42" borderId="57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7" fillId="57" borderId="59" applyNumberFormat="0" applyAlignment="0" applyProtection="0"/>
    <xf numFmtId="0" fontId="54" fillId="42" borderId="57" applyNumberFormat="0" applyAlignment="0" applyProtection="0"/>
    <xf numFmtId="0" fontId="29" fillId="45" borderId="58" applyNumberFormat="0" applyFont="0" applyAlignment="0" applyProtection="0"/>
    <xf numFmtId="0" fontId="57" fillId="58" borderId="59" applyNumberFormat="0" applyAlignment="0" applyProtection="0"/>
    <xf numFmtId="0" fontId="48" fillId="0" borderId="60" applyNumberFormat="0" applyFill="0" applyAlignment="0" applyProtection="0"/>
    <xf numFmtId="0" fontId="57" fillId="57" borderId="59" applyNumberFormat="0" applyAlignment="0" applyProtection="0"/>
    <xf numFmtId="0" fontId="57" fillId="58" borderId="59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54" fillId="48" borderId="57" applyNumberFormat="0" applyAlignment="0" applyProtection="0"/>
    <xf numFmtId="0" fontId="29" fillId="45" borderId="58" applyNumberFormat="0" applyFont="0" applyAlignment="0" applyProtection="0"/>
    <xf numFmtId="0" fontId="29" fillId="45" borderId="58" applyNumberFormat="0" applyFont="0" applyAlignment="0" applyProtection="0"/>
    <xf numFmtId="0" fontId="64" fillId="58" borderId="57" applyNumberFormat="0" applyAlignment="0" applyProtection="0"/>
    <xf numFmtId="0" fontId="29" fillId="45" borderId="58" applyNumberFormat="0" applyFont="0" applyAlignment="0" applyProtection="0"/>
    <xf numFmtId="0" fontId="54" fillId="42" borderId="57" applyNumberFormat="0" applyAlignment="0" applyProtection="0"/>
    <xf numFmtId="0" fontId="64" fillId="58" borderId="57" applyNumberFormat="0" applyAlignment="0" applyProtection="0"/>
    <xf numFmtId="0" fontId="54" fillId="48" borderId="57" applyNumberFormat="0" applyAlignment="0" applyProtection="0"/>
    <xf numFmtId="0" fontId="48" fillId="0" borderId="60" applyNumberFormat="0" applyFill="0" applyAlignment="0" applyProtection="0"/>
    <xf numFmtId="0" fontId="57" fillId="58" borderId="59" applyNumberFormat="0" applyAlignment="0" applyProtection="0"/>
    <xf numFmtId="0" fontId="74" fillId="0" borderId="0"/>
    <xf numFmtId="44" fontId="2" fillId="0" borderId="0" applyFont="0" applyFill="0" applyBorder="0"/>
    <xf numFmtId="0" fontId="2" fillId="0" borderId="0"/>
    <xf numFmtId="0" fontId="2" fillId="0" borderId="0"/>
    <xf numFmtId="9" fontId="75" fillId="0" borderId="0" applyFont="0" applyFill="0" applyBorder="0"/>
    <xf numFmtId="43" fontId="2" fillId="0" borderId="0" applyFont="0" applyFill="0" applyBorder="0"/>
    <xf numFmtId="9" fontId="2" fillId="0" borderId="0" applyFont="0" applyFill="0" applyBorder="0" applyAlignment="0" applyProtection="0"/>
    <xf numFmtId="0" fontId="2" fillId="0" borderId="0"/>
    <xf numFmtId="0" fontId="76" fillId="0" borderId="0"/>
    <xf numFmtId="44" fontId="2" fillId="0" borderId="0" applyFont="0" applyFill="0" applyBorder="0"/>
    <xf numFmtId="0" fontId="2" fillId="0" borderId="0"/>
    <xf numFmtId="0" fontId="2" fillId="0" borderId="0"/>
    <xf numFmtId="43" fontId="2" fillId="0" borderId="0" applyFont="0" applyFill="0" applyBorder="0"/>
    <xf numFmtId="9" fontId="2" fillId="0" borderId="0" applyFont="0" applyFill="0" applyBorder="0" applyAlignment="0" applyProtection="0"/>
  </cellStyleXfs>
  <cellXfs count="279">
    <xf numFmtId="0" fontId="0" fillId="0" borderId="0" xfId="0"/>
    <xf numFmtId="0" fontId="7" fillId="0" borderId="0" xfId="0" applyFont="1" applyAlignment="1"/>
    <xf numFmtId="0" fontId="8" fillId="8" borderId="2" xfId="0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8" fillId="8" borderId="0" xfId="0" applyFont="1" applyFill="1" applyBorder="1" applyAlignment="1">
      <alignment horizontal="center"/>
    </xf>
    <xf numFmtId="0" fontId="8" fillId="8" borderId="0" xfId="0" applyFont="1" applyFill="1" applyBorder="1" applyAlignment="1">
      <alignment horizontal="left"/>
    </xf>
    <xf numFmtId="0" fontId="9" fillId="8" borderId="0" xfId="0" applyFont="1" applyFill="1" applyBorder="1" applyAlignment="1">
      <alignment horizontal="right" wrapText="1"/>
    </xf>
    <xf numFmtId="4" fontId="9" fillId="8" borderId="0" xfId="0" applyNumberFormat="1" applyFont="1" applyFill="1" applyBorder="1" applyAlignment="1"/>
    <xf numFmtId="0" fontId="9" fillId="8" borderId="0" xfId="0" applyFont="1" applyFill="1" applyBorder="1" applyAlignment="1"/>
    <xf numFmtId="0" fontId="8" fillId="8" borderId="0" xfId="0" applyFont="1" applyFill="1" applyBorder="1" applyAlignment="1">
      <alignment horizontal="right"/>
    </xf>
    <xf numFmtId="166" fontId="9" fillId="8" borderId="0" xfId="0" applyNumberFormat="1" applyFont="1" applyFill="1" applyBorder="1" applyAlignment="1">
      <alignment horizontal="left"/>
    </xf>
    <xf numFmtId="166" fontId="9" fillId="8" borderId="3" xfId="0" applyNumberFormat="1" applyFont="1" applyFill="1" applyBorder="1" applyAlignment="1">
      <alignment horizontal="left"/>
    </xf>
    <xf numFmtId="0" fontId="9" fillId="0" borderId="0" xfId="0" applyFont="1" applyAlignment="1"/>
    <xf numFmtId="0" fontId="9" fillId="8" borderId="0" xfId="0" applyFont="1" applyFill="1" applyBorder="1" applyAlignment="1">
      <alignment horizontal="left"/>
    </xf>
    <xf numFmtId="10" fontId="9" fillId="8" borderId="3" xfId="0" applyNumberFormat="1" applyFont="1" applyFill="1" applyBorder="1" applyAlignment="1">
      <alignment horizontal="left" vertical="center" wrapText="1"/>
    </xf>
    <xf numFmtId="0" fontId="8" fillId="8" borderId="0" xfId="0" applyFont="1" applyFill="1" applyBorder="1" applyAlignment="1">
      <alignment horizontal="center" vertical="center" wrapText="1"/>
    </xf>
    <xf numFmtId="2" fontId="8" fillId="8" borderId="0" xfId="0" applyNumberFormat="1" applyFont="1" applyFill="1" applyBorder="1" applyAlignment="1">
      <alignment horizontal="center" vertical="center" wrapText="1"/>
    </xf>
    <xf numFmtId="4" fontId="9" fillId="8" borderId="0" xfId="0" applyNumberFormat="1" applyFont="1" applyFill="1" applyBorder="1" applyAlignment="1">
      <alignment horizontal="left"/>
    </xf>
    <xf numFmtId="10" fontId="9" fillId="8" borderId="3" xfId="0" applyNumberFormat="1" applyFont="1" applyFill="1" applyBorder="1" applyAlignment="1">
      <alignment horizontal="left"/>
    </xf>
    <xf numFmtId="0" fontId="9" fillId="0" borderId="0" xfId="0" applyFont="1" applyBorder="1" applyAlignment="1"/>
    <xf numFmtId="0" fontId="8" fillId="8" borderId="0" xfId="0" applyFont="1" applyFill="1" applyBorder="1" applyAlignment="1">
      <alignment horizontal="right" wrapText="1"/>
    </xf>
    <xf numFmtId="0" fontId="10" fillId="8" borderId="0" xfId="0" applyFont="1" applyFill="1" applyBorder="1" applyAlignment="1">
      <alignment horizontal="center"/>
    </xf>
    <xf numFmtId="0" fontId="10" fillId="8" borderId="0" xfId="0" applyFont="1" applyFill="1" applyBorder="1" applyAlignment="1">
      <alignment horizontal="center" vertical="center" wrapText="1"/>
    </xf>
    <xf numFmtId="2" fontId="10" fillId="8" borderId="0" xfId="0" applyNumberFormat="1" applyFont="1" applyFill="1" applyBorder="1" applyAlignment="1">
      <alignment horizontal="center" vertical="center" wrapText="1"/>
    </xf>
    <xf numFmtId="4" fontId="11" fillId="8" borderId="0" xfId="0" applyNumberFormat="1" applyFont="1" applyFill="1" applyBorder="1" applyAlignment="1"/>
    <xf numFmtId="0" fontId="7" fillId="8" borderId="0" xfId="0" applyFont="1" applyFill="1" applyBorder="1" applyAlignment="1"/>
    <xf numFmtId="0" fontId="10" fillId="8" borderId="0" xfId="0" applyFont="1" applyFill="1" applyBorder="1" applyAlignment="1">
      <alignment horizontal="right"/>
    </xf>
    <xf numFmtId="10" fontId="11" fillId="8" borderId="0" xfId="0" applyNumberFormat="1" applyFont="1" applyFill="1" applyBorder="1" applyAlignment="1">
      <alignment horizontal="left"/>
    </xf>
    <xf numFmtId="0" fontId="7" fillId="0" borderId="0" xfId="0" applyFont="1" applyBorder="1" applyAlignment="1"/>
    <xf numFmtId="0" fontId="14" fillId="0" borderId="0" xfId="0" applyFont="1" applyAlignment="1"/>
    <xf numFmtId="0" fontId="15" fillId="3" borderId="13" xfId="0" applyFont="1" applyFill="1" applyBorder="1" applyAlignment="1">
      <alignment horizontal="left" vertical="top" wrapText="1"/>
    </xf>
    <xf numFmtId="0" fontId="16" fillId="3" borderId="14" xfId="0" applyFont="1" applyFill="1" applyBorder="1" applyAlignment="1">
      <alignment horizontal="center" vertical="top" wrapText="1"/>
    </xf>
    <xf numFmtId="0" fontId="15" fillId="3" borderId="14" xfId="0" applyFont="1" applyFill="1" applyBorder="1" applyAlignment="1">
      <alignment vertical="top" wrapText="1"/>
    </xf>
    <xf numFmtId="165" fontId="16" fillId="3" borderId="14" xfId="0" applyNumberFormat="1" applyFont="1" applyFill="1" applyBorder="1" applyAlignment="1">
      <alignment vertical="top" wrapText="1"/>
    </xf>
    <xf numFmtId="165" fontId="16" fillId="3" borderId="15" xfId="0" applyNumberFormat="1" applyFont="1" applyFill="1" applyBorder="1" applyAlignment="1">
      <alignment vertical="top" wrapText="1"/>
    </xf>
    <xf numFmtId="0" fontId="17" fillId="7" borderId="17" xfId="0" applyFont="1" applyFill="1" applyBorder="1" applyAlignment="1">
      <alignment horizontal="center" vertical="center" wrapText="1"/>
    </xf>
    <xf numFmtId="0" fontId="17" fillId="8" borderId="16" xfId="0" applyFont="1" applyFill="1" applyBorder="1" applyAlignment="1">
      <alignment vertical="center" wrapText="1"/>
    </xf>
    <xf numFmtId="0" fontId="17" fillId="8" borderId="18" xfId="0" applyFont="1" applyFill="1" applyBorder="1" applyAlignment="1">
      <alignment vertical="center" wrapText="1"/>
    </xf>
    <xf numFmtId="165" fontId="17" fillId="8" borderId="7" xfId="1" applyFont="1" applyFill="1" applyBorder="1" applyAlignment="1" applyProtection="1">
      <alignment vertical="center" wrapText="1"/>
    </xf>
    <xf numFmtId="165" fontId="17" fillId="8" borderId="8" xfId="1" applyFont="1" applyFill="1" applyBorder="1" applyAlignment="1" applyProtection="1">
      <alignment vertical="center" wrapText="1"/>
    </xf>
    <xf numFmtId="165" fontId="17" fillId="8" borderId="9" xfId="1" applyFont="1" applyFill="1" applyBorder="1" applyAlignment="1" applyProtection="1">
      <alignment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8" borderId="17" xfId="0" applyFont="1" applyFill="1" applyBorder="1" applyAlignment="1">
      <alignment horizontal="left" vertical="center" wrapText="1"/>
    </xf>
    <xf numFmtId="0" fontId="17" fillId="8" borderId="16" xfId="0" applyFont="1" applyFill="1" applyBorder="1" applyAlignment="1">
      <alignment vertical="top" wrapText="1"/>
    </xf>
    <xf numFmtId="0" fontId="18" fillId="0" borderId="17" xfId="0" applyFont="1" applyBorder="1" applyAlignment="1">
      <alignment horizontal="center" vertical="top" wrapText="1"/>
    </xf>
    <xf numFmtId="0" fontId="18" fillId="0" borderId="18" xfId="0" applyFont="1" applyBorder="1" applyAlignment="1">
      <alignment horizontal="center" vertical="top" wrapText="1"/>
    </xf>
    <xf numFmtId="0" fontId="17" fillId="8" borderId="17" xfId="0" applyFont="1" applyFill="1" applyBorder="1" applyAlignment="1">
      <alignment vertical="top" wrapText="1"/>
    </xf>
    <xf numFmtId="0" fontId="17" fillId="8" borderId="18" xfId="0" applyFont="1" applyFill="1" applyBorder="1" applyAlignment="1">
      <alignment vertical="top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2" fontId="9" fillId="0" borderId="17" xfId="0" applyNumberFormat="1" applyFont="1" applyBorder="1" applyAlignment="1">
      <alignment horizontal="right" vertical="center" wrapText="1"/>
    </xf>
    <xf numFmtId="0" fontId="17" fillId="0" borderId="17" xfId="0" applyFont="1" applyBorder="1" applyAlignment="1">
      <alignment horizontal="left" vertical="center" wrapText="1"/>
    </xf>
    <xf numFmtId="0" fontId="18" fillId="2" borderId="16" xfId="0" applyFont="1" applyFill="1" applyBorder="1" applyAlignment="1">
      <alignment horizontal="left" vertical="top" wrapText="1"/>
    </xf>
    <xf numFmtId="0" fontId="18" fillId="2" borderId="17" xfId="0" applyFont="1" applyFill="1" applyBorder="1" applyAlignment="1">
      <alignment horizontal="center" vertical="top" wrapText="1"/>
    </xf>
    <xf numFmtId="0" fontId="18" fillId="2" borderId="18" xfId="0" applyFont="1" applyFill="1" applyBorder="1" applyAlignment="1">
      <alignment horizontal="center" vertical="top" wrapText="1"/>
    </xf>
    <xf numFmtId="0" fontId="19" fillId="2" borderId="17" xfId="0" applyFont="1" applyFill="1" applyBorder="1" applyAlignment="1">
      <alignment horizontal="left" vertical="top" wrapText="1"/>
    </xf>
    <xf numFmtId="0" fontId="8" fillId="4" borderId="0" xfId="0" applyFont="1" applyFill="1" applyAlignment="1"/>
    <xf numFmtId="0" fontId="0" fillId="0" borderId="0" xfId="0" applyAlignment="1">
      <alignment vertical="center"/>
    </xf>
    <xf numFmtId="2" fontId="17" fillId="8" borderId="17" xfId="1" applyNumberFormat="1" applyFont="1" applyFill="1" applyBorder="1" applyAlignment="1" applyProtection="1">
      <alignment horizontal="center" vertical="center" wrapText="1"/>
    </xf>
    <xf numFmtId="0" fontId="18" fillId="2" borderId="16" xfId="0" applyFont="1" applyFill="1" applyBorder="1" applyAlignment="1">
      <alignment horizontal="left" vertical="center" wrapText="1"/>
    </xf>
    <xf numFmtId="0" fontId="18" fillId="2" borderId="17" xfId="0" applyFont="1" applyFill="1" applyBorder="1" applyAlignment="1">
      <alignment horizontal="center" vertical="center" wrapText="1"/>
    </xf>
    <xf numFmtId="0" fontId="18" fillId="2" borderId="18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vertical="center"/>
    </xf>
    <xf numFmtId="0" fontId="20" fillId="5" borderId="0" xfId="0" applyFont="1" applyFill="1" applyAlignment="1"/>
    <xf numFmtId="0" fontId="9" fillId="0" borderId="0" xfId="0" applyFont="1" applyAlignment="1">
      <alignment vertical="center"/>
    </xf>
    <xf numFmtId="0" fontId="20" fillId="5" borderId="0" xfId="0" applyFont="1" applyFill="1" applyAlignment="1">
      <alignment vertical="center"/>
    </xf>
    <xf numFmtId="165" fontId="17" fillId="8" borderId="9" xfId="1" applyFont="1" applyFill="1" applyBorder="1" applyAlignment="1" applyProtection="1">
      <alignment horizontal="center" vertical="center" wrapText="1"/>
    </xf>
    <xf numFmtId="0" fontId="15" fillId="3" borderId="13" xfId="0" applyFont="1" applyFill="1" applyBorder="1" applyAlignment="1">
      <alignment vertical="top" wrapText="1"/>
    </xf>
    <xf numFmtId="0" fontId="5" fillId="8" borderId="0" xfId="0" applyFont="1" applyFill="1" applyBorder="1" applyAlignment="1">
      <alignment horizontal="left" vertical="center" wrapText="1"/>
    </xf>
    <xf numFmtId="0" fontId="22" fillId="8" borderId="16" xfId="0" applyFont="1" applyFill="1" applyBorder="1" applyAlignment="1">
      <alignment vertical="top" wrapText="1"/>
    </xf>
    <xf numFmtId="0" fontId="8" fillId="0" borderId="17" xfId="0" applyFont="1" applyBorder="1" applyAlignment="1">
      <alignment horizontal="center" vertical="top" wrapText="1"/>
    </xf>
    <xf numFmtId="0" fontId="8" fillId="0" borderId="18" xfId="0" applyFont="1" applyBorder="1" applyAlignment="1">
      <alignment horizontal="center" vertical="top" wrapText="1"/>
    </xf>
    <xf numFmtId="0" fontId="22" fillId="8" borderId="17" xfId="0" applyFont="1" applyFill="1" applyBorder="1" applyAlignment="1">
      <alignment vertical="top" wrapText="1"/>
    </xf>
    <xf numFmtId="0" fontId="22" fillId="8" borderId="18" xfId="0" applyFont="1" applyFill="1" applyBorder="1" applyAlignment="1">
      <alignment vertical="top" wrapText="1"/>
    </xf>
    <xf numFmtId="165" fontId="22" fillId="8" borderId="18" xfId="1" applyFont="1" applyFill="1" applyBorder="1" applyAlignment="1" applyProtection="1">
      <alignment vertical="top" wrapText="1"/>
    </xf>
    <xf numFmtId="165" fontId="22" fillId="8" borderId="16" xfId="1" applyFont="1" applyFill="1" applyBorder="1" applyAlignment="1" applyProtection="1">
      <alignment vertical="top" wrapText="1"/>
    </xf>
    <xf numFmtId="165" fontId="22" fillId="8" borderId="19" xfId="1" applyFont="1" applyFill="1" applyBorder="1" applyAlignment="1" applyProtection="1">
      <alignment vertical="top" wrapText="1"/>
    </xf>
    <xf numFmtId="2" fontId="23" fillId="0" borderId="17" xfId="0" applyNumberFormat="1" applyFont="1" applyBorder="1" applyAlignment="1">
      <alignment horizontal="right" vertical="top" wrapText="1"/>
    </xf>
    <xf numFmtId="0" fontId="22" fillId="8" borderId="16" xfId="0" applyFont="1" applyFill="1" applyBorder="1" applyAlignment="1">
      <alignment vertical="center" wrapText="1"/>
    </xf>
    <xf numFmtId="0" fontId="8" fillId="0" borderId="17" xfId="0" applyFont="1" applyBorder="1" applyAlignment="1">
      <alignment horizontal="center" vertical="center" wrapText="1"/>
    </xf>
    <xf numFmtId="0" fontId="22" fillId="8" borderId="17" xfId="0" applyFont="1" applyFill="1" applyBorder="1" applyAlignment="1">
      <alignment vertical="center" wrapText="1"/>
    </xf>
    <xf numFmtId="0" fontId="22" fillId="8" borderId="18" xfId="0" applyFont="1" applyFill="1" applyBorder="1" applyAlignment="1">
      <alignment vertical="center" wrapText="1"/>
    </xf>
    <xf numFmtId="0" fontId="8" fillId="0" borderId="18" xfId="0" applyFont="1" applyBorder="1" applyAlignment="1">
      <alignment horizontal="center" vertical="center" wrapText="1"/>
    </xf>
    <xf numFmtId="0" fontId="24" fillId="2" borderId="11" xfId="0" applyFont="1" applyFill="1" applyBorder="1" applyAlignment="1">
      <alignment horizontal="center" vertical="center" wrapText="1"/>
    </xf>
    <xf numFmtId="0" fontId="25" fillId="2" borderId="12" xfId="0" applyFont="1" applyFill="1" applyBorder="1" applyAlignment="1">
      <alignment horizontal="center" vertical="center"/>
    </xf>
    <xf numFmtId="0" fontId="25" fillId="2" borderId="21" xfId="0" applyFont="1" applyFill="1" applyBorder="1" applyAlignment="1">
      <alignment horizontal="center" vertical="center"/>
    </xf>
    <xf numFmtId="165" fontId="22" fillId="2" borderId="10" xfId="1" applyFont="1" applyFill="1" applyBorder="1" applyAlignment="1" applyProtection="1">
      <alignment horizontal="center" vertical="top" wrapText="1"/>
    </xf>
    <xf numFmtId="0" fontId="0" fillId="2" borderId="10" xfId="0" applyFont="1" applyFill="1" applyBorder="1" applyAlignment="1">
      <alignment horizontal="center" wrapText="1"/>
    </xf>
    <xf numFmtId="0" fontId="25" fillId="2" borderId="4" xfId="0" applyFont="1" applyFill="1" applyBorder="1" applyAlignment="1">
      <alignment horizontal="center" vertical="center"/>
    </xf>
    <xf numFmtId="0" fontId="25" fillId="2" borderId="5" xfId="0" applyFont="1" applyFill="1" applyBorder="1" applyAlignment="1">
      <alignment horizontal="center" vertical="center"/>
    </xf>
    <xf numFmtId="0" fontId="25" fillId="2" borderId="6" xfId="0" applyFont="1" applyFill="1" applyBorder="1" applyAlignment="1">
      <alignment horizontal="center" vertical="center"/>
    </xf>
    <xf numFmtId="4" fontId="0" fillId="2" borderId="10" xfId="0" applyNumberFormat="1" applyFont="1" applyFill="1" applyBorder="1" applyAlignment="1"/>
    <xf numFmtId="0" fontId="15" fillId="0" borderId="0" xfId="0" applyFont="1"/>
    <xf numFmtId="0" fontId="5" fillId="0" borderId="2" xfId="0" applyFont="1" applyBorder="1"/>
    <xf numFmtId="0" fontId="5" fillId="0" borderId="0" xfId="0" applyFont="1" applyBorder="1"/>
    <xf numFmtId="0" fontId="5" fillId="0" borderId="3" xfId="0" applyFont="1" applyBorder="1"/>
    <xf numFmtId="0" fontId="0" fillId="10" borderId="0" xfId="0" applyFill="1" applyAlignment="1"/>
    <xf numFmtId="0" fontId="7" fillId="10" borderId="0" xfId="0" applyFont="1" applyFill="1" applyAlignment="1"/>
    <xf numFmtId="0" fontId="9" fillId="10" borderId="0" xfId="0" applyFont="1" applyFill="1" applyAlignment="1"/>
    <xf numFmtId="0" fontId="9" fillId="10" borderId="0" xfId="0" applyFont="1" applyFill="1" applyBorder="1" applyAlignment="1"/>
    <xf numFmtId="0" fontId="7" fillId="10" borderId="0" xfId="0" applyFont="1" applyFill="1" applyBorder="1" applyAlignment="1"/>
    <xf numFmtId="0" fontId="14" fillId="10" borderId="0" xfId="0" applyFont="1" applyFill="1" applyAlignment="1"/>
    <xf numFmtId="0" fontId="8" fillId="12" borderId="0" xfId="0" applyFont="1" applyFill="1" applyAlignment="1"/>
    <xf numFmtId="0" fontId="0" fillId="10" borderId="0" xfId="0" applyFill="1" applyAlignment="1">
      <alignment vertical="center"/>
    </xf>
    <xf numFmtId="0" fontId="8" fillId="12" borderId="0" xfId="0" applyFont="1" applyFill="1" applyAlignment="1">
      <alignment vertical="center"/>
    </xf>
    <xf numFmtId="0" fontId="20" fillId="13" borderId="0" xfId="0" applyFont="1" applyFill="1" applyAlignment="1"/>
    <xf numFmtId="0" fontId="9" fillId="10" borderId="0" xfId="0" applyFont="1" applyFill="1" applyAlignment="1">
      <alignment vertical="center"/>
    </xf>
    <xf numFmtId="0" fontId="20" fillId="13" borderId="0" xfId="0" applyFont="1" applyFill="1" applyAlignment="1">
      <alignment vertical="center"/>
    </xf>
    <xf numFmtId="0" fontId="5" fillId="9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17" fillId="7" borderId="16" xfId="0" applyFont="1" applyFill="1" applyBorder="1" applyAlignment="1">
      <alignment horizontal="center" vertical="center" wrapText="1"/>
    </xf>
    <xf numFmtId="0" fontId="17" fillId="7" borderId="18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7" fillId="8" borderId="17" xfId="0" applyFont="1" applyFill="1" applyBorder="1" applyAlignment="1">
      <alignment horizontal="center" vertical="center" wrapText="1"/>
    </xf>
    <xf numFmtId="0" fontId="17" fillId="8" borderId="18" xfId="0" applyFont="1" applyFill="1" applyBorder="1" applyAlignment="1">
      <alignment horizontal="center" vertical="center" wrapText="1"/>
    </xf>
    <xf numFmtId="0" fontId="17" fillId="8" borderId="17" xfId="0" applyFont="1" applyFill="1" applyBorder="1" applyAlignment="1">
      <alignment vertical="center" wrapText="1"/>
    </xf>
    <xf numFmtId="0" fontId="7" fillId="8" borderId="0" xfId="0" applyFont="1" applyFill="1" applyAlignment="1">
      <alignment vertical="center"/>
    </xf>
    <xf numFmtId="0" fontId="17" fillId="7" borderId="17" xfId="0" applyFont="1" applyFill="1" applyBorder="1" applyAlignment="1">
      <alignment horizontal="left" vertical="center" wrapText="1"/>
    </xf>
    <xf numFmtId="0" fontId="17" fillId="8" borderId="16" xfId="0" applyFont="1" applyFill="1" applyBorder="1" applyAlignment="1">
      <alignment horizontal="center" vertical="center" wrapText="1"/>
    </xf>
    <xf numFmtId="0" fontId="19" fillId="2" borderId="17" xfId="0" applyFont="1" applyFill="1" applyBorder="1" applyAlignment="1">
      <alignment horizontal="left" vertical="center" wrapText="1"/>
    </xf>
    <xf numFmtId="0" fontId="0" fillId="10" borderId="0" xfId="0" applyFill="1"/>
    <xf numFmtId="0" fontId="7" fillId="10" borderId="0" xfId="0" applyFont="1" applyFill="1" applyAlignment="1">
      <alignment vertical="center"/>
    </xf>
    <xf numFmtId="0" fontId="7" fillId="9" borderId="0" xfId="0" applyFont="1" applyFill="1" applyAlignment="1">
      <alignment vertical="center"/>
    </xf>
    <xf numFmtId="4" fontId="9" fillId="9" borderId="0" xfId="0" applyNumberFormat="1" applyFont="1" applyFill="1" applyBorder="1" applyAlignment="1">
      <alignment horizontal="left"/>
    </xf>
    <xf numFmtId="0" fontId="15" fillId="3" borderId="14" xfId="0" applyFont="1" applyFill="1" applyBorder="1" applyAlignment="1">
      <alignment horizontal="center" vertical="center" wrapText="1"/>
    </xf>
    <xf numFmtId="2" fontId="9" fillId="8" borderId="0" xfId="0" applyNumberFormat="1" applyFont="1" applyFill="1" applyBorder="1" applyAlignment="1">
      <alignment horizontal="center" vertical="center" wrapText="1"/>
    </xf>
    <xf numFmtId="0" fontId="9" fillId="8" borderId="0" xfId="0" applyFont="1" applyFill="1" applyBorder="1" applyAlignment="1">
      <alignment horizontal="center" vertical="center"/>
    </xf>
    <xf numFmtId="0" fontId="11" fillId="8" borderId="0" xfId="0" applyFont="1" applyFill="1" applyBorder="1" applyAlignment="1">
      <alignment horizontal="center" vertical="center"/>
    </xf>
    <xf numFmtId="2" fontId="15" fillId="3" borderId="14" xfId="0" applyNumberFormat="1" applyFont="1" applyFill="1" applyBorder="1" applyAlignment="1">
      <alignment horizontal="center" vertical="center" wrapText="1"/>
    </xf>
    <xf numFmtId="2" fontId="22" fillId="8" borderId="17" xfId="1" applyNumberFormat="1" applyFont="1" applyFill="1" applyBorder="1" applyAlignment="1" applyProtection="1">
      <alignment horizontal="center" vertical="center" wrapText="1"/>
    </xf>
    <xf numFmtId="165" fontId="22" fillId="8" borderId="19" xfId="1" applyFont="1" applyFill="1" applyBorder="1" applyAlignment="1" applyProtection="1">
      <alignment horizontal="center" vertical="center" wrapText="1"/>
    </xf>
    <xf numFmtId="2" fontId="0" fillId="0" borderId="0" xfId="0" applyNumberFormat="1" applyAlignment="1">
      <alignment horizontal="center" vertical="center"/>
    </xf>
    <xf numFmtId="10" fontId="9" fillId="9" borderId="0" xfId="0" applyNumberFormat="1" applyFont="1" applyFill="1" applyBorder="1" applyAlignment="1">
      <alignment horizontal="left" vertical="center" wrapText="1"/>
    </xf>
    <xf numFmtId="166" fontId="9" fillId="9" borderId="0" xfId="0" applyNumberFormat="1" applyFont="1" applyFill="1" applyBorder="1" applyAlignment="1">
      <alignment horizontal="left"/>
    </xf>
    <xf numFmtId="166" fontId="11" fillId="9" borderId="0" xfId="0" applyNumberFormat="1" applyFont="1" applyFill="1" applyBorder="1" applyAlignment="1">
      <alignment horizontal="left"/>
    </xf>
    <xf numFmtId="2" fontId="17" fillId="8" borderId="7" xfId="1" applyNumberFormat="1" applyFont="1" applyFill="1" applyBorder="1" applyAlignment="1" applyProtection="1">
      <alignment horizontal="center" vertical="center" wrapText="1"/>
    </xf>
    <xf numFmtId="2" fontId="17" fillId="8" borderId="8" xfId="1" applyNumberFormat="1" applyFont="1" applyFill="1" applyBorder="1" applyAlignment="1" applyProtection="1">
      <alignment horizontal="center" vertical="center" wrapText="1"/>
    </xf>
    <xf numFmtId="2" fontId="9" fillId="8" borderId="0" xfId="0" applyNumberFormat="1" applyFont="1" applyFill="1" applyBorder="1" applyAlignment="1">
      <alignment horizontal="center" vertical="center"/>
    </xf>
    <xf numFmtId="2" fontId="11" fillId="8" borderId="0" xfId="0" applyNumberFormat="1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 wrapText="1"/>
    </xf>
    <xf numFmtId="2" fontId="22" fillId="8" borderId="16" xfId="1" applyNumberFormat="1" applyFont="1" applyFill="1" applyBorder="1" applyAlignment="1" applyProtection="1">
      <alignment horizontal="center" vertical="center" wrapText="1"/>
    </xf>
    <xf numFmtId="2" fontId="25" fillId="2" borderId="12" xfId="0" applyNumberFormat="1" applyFont="1" applyFill="1" applyBorder="1" applyAlignment="1">
      <alignment horizontal="center" vertical="center"/>
    </xf>
    <xf numFmtId="2" fontId="25" fillId="2" borderId="5" xfId="0" applyNumberFormat="1" applyFont="1" applyFill="1" applyBorder="1" applyAlignment="1">
      <alignment horizontal="center" vertical="center"/>
    </xf>
    <xf numFmtId="2" fontId="13" fillId="2" borderId="1" xfId="0" applyNumberFormat="1" applyFont="1" applyFill="1" applyBorder="1" applyAlignment="1">
      <alignment horizontal="center" vertical="center" wrapText="1"/>
    </xf>
    <xf numFmtId="2" fontId="17" fillId="8" borderId="18" xfId="1" applyNumberFormat="1" applyFont="1" applyFill="1" applyBorder="1" applyAlignment="1" applyProtection="1">
      <alignment horizontal="center" vertical="center" wrapText="1"/>
    </xf>
    <xf numFmtId="2" fontId="22" fillId="8" borderId="18" xfId="1" applyNumberFormat="1" applyFont="1" applyFill="1" applyBorder="1" applyAlignment="1" applyProtection="1">
      <alignment horizontal="center" vertical="center" wrapText="1"/>
    </xf>
    <xf numFmtId="0" fontId="28" fillId="0" borderId="0" xfId="0" quotePrefix="1" applyFont="1" applyAlignment="1">
      <alignment wrapText="1"/>
    </xf>
    <xf numFmtId="0" fontId="28" fillId="0" borderId="0" xfId="0" quotePrefix="1" applyFont="1" applyAlignment="1">
      <alignment horizontal="center" vertical="top"/>
    </xf>
    <xf numFmtId="0" fontId="12" fillId="2" borderId="1" xfId="0" applyFont="1" applyFill="1" applyBorder="1" applyAlignment="1">
      <alignment horizontal="center" vertical="center" wrapText="1"/>
    </xf>
    <xf numFmtId="2" fontId="12" fillId="2" borderId="10" xfId="0" applyNumberFormat="1" applyFont="1" applyFill="1" applyBorder="1" applyAlignment="1">
      <alignment horizontal="center" vertical="center" wrapText="1"/>
    </xf>
    <xf numFmtId="4" fontId="17" fillId="8" borderId="18" xfId="1" applyNumberFormat="1" applyFont="1" applyFill="1" applyBorder="1" applyAlignment="1" applyProtection="1">
      <alignment horizontal="center" vertical="center" wrapText="1"/>
    </xf>
    <xf numFmtId="4" fontId="73" fillId="62" borderId="17" xfId="1" applyNumberFormat="1" applyFont="1" applyFill="1" applyBorder="1" applyAlignment="1" applyProtection="1">
      <alignment horizontal="center" vertical="center" wrapText="1"/>
    </xf>
    <xf numFmtId="4" fontId="17" fillId="7" borderId="18" xfId="1" applyNumberFormat="1" applyFont="1" applyFill="1" applyBorder="1" applyAlignment="1" applyProtection="1">
      <alignment horizontal="center" vertical="center" wrapText="1"/>
    </xf>
    <xf numFmtId="4" fontId="17" fillId="7" borderId="7" xfId="1" applyNumberFormat="1" applyFont="1" applyFill="1" applyBorder="1" applyAlignment="1" applyProtection="1">
      <alignment horizontal="center" vertical="center" wrapText="1"/>
    </xf>
    <xf numFmtId="4" fontId="17" fillId="7" borderId="9" xfId="1" applyNumberFormat="1" applyFont="1" applyFill="1" applyBorder="1" applyAlignment="1" applyProtection="1">
      <alignment horizontal="center" vertical="center" wrapText="1"/>
    </xf>
    <xf numFmtId="4" fontId="17" fillId="7" borderId="7" xfId="1" applyNumberFormat="1" applyFont="1" applyFill="1" applyBorder="1" applyAlignment="1" applyProtection="1">
      <alignment horizontal="right" vertical="center" wrapText="1"/>
    </xf>
    <xf numFmtId="4" fontId="17" fillId="7" borderId="8" xfId="1" applyNumberFormat="1" applyFont="1" applyFill="1" applyBorder="1" applyAlignment="1" applyProtection="1">
      <alignment horizontal="right" vertical="center" wrapText="1"/>
    </xf>
    <xf numFmtId="4" fontId="17" fillId="7" borderId="9" xfId="1" applyNumberFormat="1" applyFont="1" applyFill="1" applyBorder="1" applyAlignment="1" applyProtection="1">
      <alignment horizontal="right" vertical="center" wrapText="1"/>
    </xf>
    <xf numFmtId="4" fontId="17" fillId="7" borderId="17" xfId="1" applyNumberFormat="1" applyFont="1" applyFill="1" applyBorder="1" applyAlignment="1" applyProtection="1">
      <alignment horizontal="right" vertical="center" wrapText="1"/>
    </xf>
    <xf numFmtId="4" fontId="17" fillId="8" borderId="17" xfId="1" applyNumberFormat="1" applyFont="1" applyFill="1" applyBorder="1" applyAlignment="1" applyProtection="1">
      <alignment horizontal="center" vertical="center" wrapText="1"/>
    </xf>
    <xf numFmtId="4" fontId="17" fillId="8" borderId="7" xfId="1" applyNumberFormat="1" applyFont="1" applyFill="1" applyBorder="1" applyAlignment="1" applyProtection="1">
      <alignment horizontal="center" vertical="center" wrapText="1"/>
    </xf>
    <xf numFmtId="4" fontId="17" fillId="8" borderId="8" xfId="1" applyNumberFormat="1" applyFont="1" applyFill="1" applyBorder="1" applyAlignment="1" applyProtection="1">
      <alignment horizontal="center" vertical="center" wrapText="1"/>
    </xf>
    <xf numFmtId="4" fontId="17" fillId="8" borderId="9" xfId="1" applyNumberFormat="1" applyFont="1" applyFill="1" applyBorder="1" applyAlignment="1" applyProtection="1">
      <alignment horizontal="center" vertical="center" wrapText="1"/>
    </xf>
    <xf numFmtId="4" fontId="17" fillId="8" borderId="7" xfId="1" applyNumberFormat="1" applyFont="1" applyFill="1" applyBorder="1" applyAlignment="1" applyProtection="1">
      <alignment horizontal="right" vertical="center" wrapText="1"/>
    </xf>
    <xf numFmtId="4" fontId="17" fillId="8" borderId="8" xfId="1" applyNumberFormat="1" applyFont="1" applyFill="1" applyBorder="1" applyAlignment="1" applyProtection="1">
      <alignment horizontal="right" vertical="center" wrapText="1"/>
    </xf>
    <xf numFmtId="4" fontId="17" fillId="8" borderId="9" xfId="1" applyNumberFormat="1" applyFont="1" applyFill="1" applyBorder="1" applyAlignment="1" applyProtection="1">
      <alignment horizontal="right" vertical="center" wrapText="1"/>
    </xf>
    <xf numFmtId="4" fontId="17" fillId="8" borderId="17" xfId="1" applyNumberFormat="1" applyFont="1" applyFill="1" applyBorder="1" applyAlignment="1" applyProtection="1">
      <alignment horizontal="right" vertical="center" wrapText="1"/>
    </xf>
    <xf numFmtId="4" fontId="17" fillId="8" borderId="17" xfId="0" applyNumberFormat="1" applyFont="1" applyFill="1" applyBorder="1" applyAlignment="1">
      <alignment horizontal="center" vertical="center" wrapText="1"/>
    </xf>
    <xf numFmtId="4" fontId="9" fillId="8" borderId="17" xfId="0" applyNumberFormat="1" applyFont="1" applyFill="1" applyBorder="1" applyAlignment="1">
      <alignment vertical="center" wrapText="1"/>
    </xf>
    <xf numFmtId="4" fontId="9" fillId="0" borderId="17" xfId="0" applyNumberFormat="1" applyFont="1" applyBorder="1" applyAlignment="1">
      <alignment horizontal="right" vertical="top" wrapText="1"/>
    </xf>
    <xf numFmtId="4" fontId="15" fillId="3" borderId="14" xfId="0" applyNumberFormat="1" applyFont="1" applyFill="1" applyBorder="1" applyAlignment="1">
      <alignment horizontal="center" vertical="center" wrapText="1"/>
    </xf>
    <xf numFmtId="4" fontId="16" fillId="3" borderId="14" xfId="0" applyNumberFormat="1" applyFont="1" applyFill="1" applyBorder="1" applyAlignment="1">
      <alignment vertical="top" wrapText="1"/>
    </xf>
    <xf numFmtId="4" fontId="16" fillId="3" borderId="15" xfId="0" applyNumberFormat="1" applyFont="1" applyFill="1" applyBorder="1" applyAlignment="1">
      <alignment vertical="top" wrapText="1"/>
    </xf>
    <xf numFmtId="4" fontId="22" fillId="8" borderId="17" xfId="1" applyNumberFormat="1" applyFont="1" applyFill="1" applyBorder="1" applyAlignment="1" applyProtection="1">
      <alignment horizontal="center" vertical="center" wrapText="1"/>
    </xf>
    <xf numFmtId="4" fontId="22" fillId="8" borderId="18" xfId="1" applyNumberFormat="1" applyFont="1" applyFill="1" applyBorder="1" applyAlignment="1" applyProtection="1">
      <alignment horizontal="center" vertical="center" wrapText="1"/>
    </xf>
    <xf numFmtId="4" fontId="22" fillId="8" borderId="16" xfId="1" applyNumberFormat="1" applyFont="1" applyFill="1" applyBorder="1" applyAlignment="1" applyProtection="1">
      <alignment horizontal="center" vertical="center" wrapText="1"/>
    </xf>
    <xf numFmtId="4" fontId="22" fillId="8" borderId="19" xfId="1" applyNumberFormat="1" applyFont="1" applyFill="1" applyBorder="1" applyAlignment="1" applyProtection="1">
      <alignment horizontal="center" vertical="center" wrapText="1"/>
    </xf>
    <xf numFmtId="4" fontId="22" fillId="8" borderId="16" xfId="1" applyNumberFormat="1" applyFont="1" applyFill="1" applyBorder="1" applyAlignment="1" applyProtection="1">
      <alignment vertical="top" wrapText="1"/>
    </xf>
    <xf numFmtId="4" fontId="22" fillId="8" borderId="18" xfId="1" applyNumberFormat="1" applyFont="1" applyFill="1" applyBorder="1" applyAlignment="1" applyProtection="1">
      <alignment vertical="top" wrapText="1"/>
    </xf>
    <xf numFmtId="4" fontId="22" fillId="8" borderId="19" xfId="1" applyNumberFormat="1" applyFont="1" applyFill="1" applyBorder="1" applyAlignment="1" applyProtection="1">
      <alignment vertical="top" wrapText="1"/>
    </xf>
    <xf numFmtId="4" fontId="23" fillId="0" borderId="17" xfId="0" applyNumberFormat="1" applyFont="1" applyBorder="1" applyAlignment="1">
      <alignment horizontal="right" vertical="top" wrapText="1"/>
    </xf>
    <xf numFmtId="4" fontId="18" fillId="2" borderId="17" xfId="1" applyNumberFormat="1" applyFont="1" applyFill="1" applyBorder="1" applyAlignment="1" applyProtection="1">
      <alignment horizontal="center" vertical="center" wrapText="1"/>
    </xf>
    <xf numFmtId="4" fontId="18" fillId="2" borderId="18" xfId="1" applyNumberFormat="1" applyFont="1" applyFill="1" applyBorder="1" applyAlignment="1" applyProtection="1">
      <alignment horizontal="center" vertical="center" wrapText="1"/>
    </xf>
    <xf numFmtId="4" fontId="18" fillId="2" borderId="7" xfId="1" applyNumberFormat="1" applyFont="1" applyFill="1" applyBorder="1" applyAlignment="1" applyProtection="1">
      <alignment horizontal="center" vertical="center" wrapText="1"/>
    </xf>
    <xf numFmtId="4" fontId="18" fillId="2" borderId="8" xfId="1" applyNumberFormat="1" applyFont="1" applyFill="1" applyBorder="1" applyAlignment="1" applyProtection="1">
      <alignment horizontal="center" vertical="center" wrapText="1"/>
    </xf>
    <xf numFmtId="4" fontId="18" fillId="2" borderId="9" xfId="1" applyNumberFormat="1" applyFont="1" applyFill="1" applyBorder="1" applyAlignment="1" applyProtection="1">
      <alignment horizontal="center" vertical="center" wrapText="1"/>
    </xf>
    <xf numFmtId="4" fontId="18" fillId="2" borderId="20" xfId="1" applyNumberFormat="1" applyFont="1" applyFill="1" applyBorder="1" applyAlignment="1" applyProtection="1">
      <alignment horizontal="right" vertical="center" wrapText="1"/>
    </xf>
    <xf numFmtId="4" fontId="18" fillId="2" borderId="8" xfId="1" applyNumberFormat="1" applyFont="1" applyFill="1" applyBorder="1" applyAlignment="1" applyProtection="1">
      <alignment horizontal="right" vertical="center" wrapText="1"/>
    </xf>
    <xf numFmtId="4" fontId="18" fillId="2" borderId="9" xfId="1" applyNumberFormat="1" applyFont="1" applyFill="1" applyBorder="1" applyAlignment="1" applyProtection="1">
      <alignment horizontal="right" vertical="center" wrapText="1"/>
    </xf>
    <xf numFmtId="4" fontId="18" fillId="2" borderId="17" xfId="1" applyNumberFormat="1" applyFont="1" applyFill="1" applyBorder="1" applyAlignment="1" applyProtection="1">
      <alignment horizontal="right" vertical="center" wrapText="1"/>
    </xf>
    <xf numFmtId="4" fontId="17" fillId="8" borderId="20" xfId="1" applyNumberFormat="1" applyFont="1" applyFill="1" applyBorder="1" applyAlignment="1" applyProtection="1">
      <alignment horizontal="right" vertical="center" wrapText="1"/>
    </xf>
    <xf numFmtId="4" fontId="22" fillId="8" borderId="16" xfId="1" applyNumberFormat="1" applyFont="1" applyFill="1" applyBorder="1" applyAlignment="1" applyProtection="1">
      <alignment vertical="center" wrapText="1"/>
    </xf>
    <xf numFmtId="4" fontId="22" fillId="8" borderId="18" xfId="1" applyNumberFormat="1" applyFont="1" applyFill="1" applyBorder="1" applyAlignment="1" applyProtection="1">
      <alignment vertical="center" wrapText="1"/>
    </xf>
    <xf numFmtId="4" fontId="22" fillId="8" borderId="19" xfId="1" applyNumberFormat="1" applyFont="1" applyFill="1" applyBorder="1" applyAlignment="1" applyProtection="1">
      <alignment vertical="center" wrapText="1"/>
    </xf>
    <xf numFmtId="4" fontId="23" fillId="0" borderId="17" xfId="0" applyNumberFormat="1" applyFont="1" applyBorder="1" applyAlignment="1">
      <alignment horizontal="right" vertical="center" wrapText="1"/>
    </xf>
    <xf numFmtId="4" fontId="17" fillId="8" borderId="20" xfId="1" applyNumberFormat="1" applyFont="1" applyFill="1" applyBorder="1" applyAlignment="1" applyProtection="1">
      <alignment vertical="center" wrapText="1"/>
    </xf>
    <xf numFmtId="4" fontId="17" fillId="8" borderId="8" xfId="1" applyNumberFormat="1" applyFont="1" applyFill="1" applyBorder="1" applyAlignment="1" applyProtection="1">
      <alignment vertical="center" wrapText="1"/>
    </xf>
    <xf numFmtId="4" fontId="17" fillId="8" borderId="9" xfId="1" applyNumberFormat="1" applyFont="1" applyFill="1" applyBorder="1" applyAlignment="1" applyProtection="1">
      <alignment vertical="center" wrapText="1"/>
    </xf>
    <xf numFmtId="4" fontId="8" fillId="8" borderId="17" xfId="0" applyNumberFormat="1" applyFont="1" applyFill="1" applyBorder="1" applyAlignment="1">
      <alignment horizontal="right" vertical="center" wrapText="1"/>
    </xf>
    <xf numFmtId="4" fontId="18" fillId="2" borderId="20" xfId="1" applyNumberFormat="1" applyFont="1" applyFill="1" applyBorder="1" applyAlignment="1" applyProtection="1">
      <alignment horizontal="right" vertical="top" wrapText="1"/>
    </xf>
    <xf numFmtId="4" fontId="18" fillId="2" borderId="8" xfId="1" applyNumberFormat="1" applyFont="1" applyFill="1" applyBorder="1" applyAlignment="1" applyProtection="1">
      <alignment horizontal="right" vertical="top" wrapText="1"/>
    </xf>
    <xf numFmtId="4" fontId="18" fillId="2" borderId="9" xfId="1" applyNumberFormat="1" applyFont="1" applyFill="1" applyBorder="1" applyAlignment="1" applyProtection="1">
      <alignment horizontal="right" vertical="top" wrapText="1"/>
    </xf>
    <xf numFmtId="4" fontId="18" fillId="2" borderId="17" xfId="1" applyNumberFormat="1" applyFont="1" applyFill="1" applyBorder="1" applyAlignment="1" applyProtection="1">
      <alignment horizontal="right" vertical="top" wrapText="1"/>
    </xf>
    <xf numFmtId="4" fontId="28" fillId="0" borderId="0" xfId="0" applyNumberFormat="1" applyFont="1"/>
    <xf numFmtId="4" fontId="28" fillId="0" borderId="0" xfId="0" applyNumberFormat="1" applyFont="1" applyAlignment="1">
      <alignment horizontal="right" vertical="top"/>
    </xf>
    <xf numFmtId="4" fontId="17" fillId="8" borderId="16" xfId="1" applyNumberFormat="1" applyFont="1" applyFill="1" applyBorder="1" applyAlignment="1" applyProtection="1">
      <alignment horizontal="center" vertical="center" wrapText="1"/>
    </xf>
    <xf numFmtId="4" fontId="17" fillId="8" borderId="19" xfId="1" applyNumberFormat="1" applyFont="1" applyFill="1" applyBorder="1" applyAlignment="1" applyProtection="1">
      <alignment horizontal="center" vertical="center" wrapText="1"/>
    </xf>
    <xf numFmtId="4" fontId="17" fillId="8" borderId="16" xfId="1" applyNumberFormat="1" applyFont="1" applyFill="1" applyBorder="1" applyAlignment="1" applyProtection="1">
      <alignment horizontal="right" vertical="center" wrapText="1"/>
    </xf>
    <xf numFmtId="4" fontId="17" fillId="8" borderId="18" xfId="1" applyNumberFormat="1" applyFont="1" applyFill="1" applyBorder="1" applyAlignment="1" applyProtection="1">
      <alignment horizontal="right" vertical="center" wrapText="1"/>
    </xf>
    <xf numFmtId="4" fontId="17" fillId="8" borderId="19" xfId="1" applyNumberFormat="1" applyFont="1" applyFill="1" applyBorder="1" applyAlignment="1" applyProtection="1">
      <alignment horizontal="right" vertical="center" wrapText="1"/>
    </xf>
    <xf numFmtId="0" fontId="17" fillId="63" borderId="16" xfId="0" applyFont="1" applyFill="1" applyBorder="1" applyAlignment="1">
      <alignment horizontal="center" vertical="center" wrapText="1"/>
    </xf>
    <xf numFmtId="0" fontId="17" fillId="63" borderId="17" xfId="0" applyFont="1" applyFill="1" applyBorder="1" applyAlignment="1">
      <alignment horizontal="center" vertical="center" wrapText="1"/>
    </xf>
    <xf numFmtId="0" fontId="17" fillId="63" borderId="18" xfId="0" applyFont="1" applyFill="1" applyBorder="1" applyAlignment="1">
      <alignment horizontal="center" vertical="center" wrapText="1"/>
    </xf>
    <xf numFmtId="0" fontId="18" fillId="63" borderId="17" xfId="0" applyFont="1" applyFill="1" applyBorder="1" applyAlignment="1">
      <alignment horizontal="left" vertical="center" wrapText="1"/>
    </xf>
    <xf numFmtId="2" fontId="17" fillId="63" borderId="17" xfId="1" applyNumberFormat="1" applyFont="1" applyFill="1" applyBorder="1" applyAlignment="1" applyProtection="1">
      <alignment horizontal="center" vertical="center" wrapText="1"/>
    </xf>
    <xf numFmtId="2" fontId="17" fillId="63" borderId="18" xfId="1" applyNumberFormat="1" applyFont="1" applyFill="1" applyBorder="1" applyAlignment="1" applyProtection="1">
      <alignment horizontal="center" vertical="center" wrapText="1"/>
    </xf>
    <xf numFmtId="2" fontId="17" fillId="63" borderId="7" xfId="1" applyNumberFormat="1" applyFont="1" applyFill="1" applyBorder="1" applyAlignment="1" applyProtection="1">
      <alignment horizontal="center" vertical="center" wrapText="1"/>
    </xf>
    <xf numFmtId="2" fontId="17" fillId="63" borderId="8" xfId="1" applyNumberFormat="1" applyFont="1" applyFill="1" applyBorder="1" applyAlignment="1" applyProtection="1">
      <alignment horizontal="center" vertical="center" wrapText="1"/>
    </xf>
    <xf numFmtId="165" fontId="17" fillId="63" borderId="9" xfId="1" applyFont="1" applyFill="1" applyBorder="1" applyAlignment="1" applyProtection="1">
      <alignment horizontal="center" vertical="center" wrapText="1"/>
    </xf>
    <xf numFmtId="165" fontId="17" fillId="63" borderId="7" xfId="1" applyFont="1" applyFill="1" applyBorder="1" applyAlignment="1" applyProtection="1">
      <alignment horizontal="right" vertical="center" wrapText="1"/>
    </xf>
    <xf numFmtId="165" fontId="17" fillId="63" borderId="8" xfId="1" applyFont="1" applyFill="1" applyBorder="1" applyAlignment="1" applyProtection="1">
      <alignment horizontal="right" vertical="center" wrapText="1"/>
    </xf>
    <xf numFmtId="165" fontId="17" fillId="63" borderId="9" xfId="1" applyFont="1" applyFill="1" applyBorder="1" applyAlignment="1" applyProtection="1">
      <alignment horizontal="right" vertical="center" wrapText="1"/>
    </xf>
    <xf numFmtId="165" fontId="17" fillId="63" borderId="17" xfId="1" applyFont="1" applyFill="1" applyBorder="1" applyAlignment="1" applyProtection="1">
      <alignment horizontal="right" vertical="center" wrapText="1"/>
    </xf>
    <xf numFmtId="167" fontId="28" fillId="10" borderId="17" xfId="4" applyFont="1" applyFill="1" applyBorder="1" applyAlignment="1">
      <alignment horizontal="right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left" vertical="center" wrapText="1"/>
    </xf>
    <xf numFmtId="0" fontId="74" fillId="0" borderId="0" xfId="2116"/>
    <xf numFmtId="0" fontId="74" fillId="0" borderId="62" xfId="2116" applyBorder="1" applyAlignment="1">
      <alignment horizontal="center" vertical="center" wrapText="1"/>
    </xf>
    <xf numFmtId="0" fontId="74" fillId="0" borderId="63" xfId="2116" applyBorder="1" applyAlignment="1">
      <alignment horizontal="center" vertical="center"/>
    </xf>
    <xf numFmtId="0" fontId="74" fillId="0" borderId="64" xfId="2116" applyBorder="1" applyAlignment="1">
      <alignment horizontal="center" vertical="center"/>
    </xf>
    <xf numFmtId="0" fontId="74" fillId="65" borderId="64" xfId="2116" applyFill="1" applyBorder="1" applyAlignment="1">
      <alignment horizontal="center" vertical="center"/>
    </xf>
    <xf numFmtId="0" fontId="74" fillId="66" borderId="64" xfId="2116" applyFill="1" applyBorder="1" applyAlignment="1">
      <alignment horizontal="center" vertical="center"/>
    </xf>
    <xf numFmtId="0" fontId="74" fillId="64" borderId="64" xfId="2116" applyFill="1" applyBorder="1" applyAlignment="1">
      <alignment horizontal="center" vertical="center"/>
    </xf>
    <xf numFmtId="0" fontId="74" fillId="0" borderId="65" xfId="2116" applyBorder="1" applyAlignment="1">
      <alignment horizontal="center" vertical="center"/>
    </xf>
    <xf numFmtId="0" fontId="1" fillId="0" borderId="22" xfId="2116" applyFont="1" applyBorder="1" applyAlignment="1">
      <alignment horizontal="center" vertical="center"/>
    </xf>
    <xf numFmtId="0" fontId="74" fillId="0" borderId="61" xfId="2116" applyBorder="1"/>
    <xf numFmtId="0" fontId="1" fillId="0" borderId="68" xfId="2116" applyFont="1" applyBorder="1" applyAlignment="1">
      <alignment horizontal="center" vertical="center"/>
    </xf>
    <xf numFmtId="0" fontId="1" fillId="0" borderId="69" xfId="2116" applyFont="1" applyBorder="1" applyAlignment="1">
      <alignment horizontal="left" vertical="center"/>
    </xf>
    <xf numFmtId="0" fontId="1" fillId="64" borderId="70" xfId="2116" applyFont="1" applyFill="1" applyBorder="1" applyAlignment="1">
      <alignment horizontal="center" vertical="center" wrapText="1"/>
    </xf>
    <xf numFmtId="4" fontId="74" fillId="64" borderId="70" xfId="2116" applyNumberFormat="1" applyFill="1" applyBorder="1" applyAlignment="1">
      <alignment horizontal="center" vertical="center"/>
    </xf>
    <xf numFmtId="0" fontId="1" fillId="66" borderId="70" xfId="2116" applyFont="1" applyFill="1" applyBorder="1" applyAlignment="1">
      <alignment horizontal="center" vertical="center"/>
    </xf>
    <xf numFmtId="4" fontId="74" fillId="66" borderId="70" xfId="2116" applyNumberFormat="1" applyFill="1" applyBorder="1" applyAlignment="1">
      <alignment horizontal="center" vertical="center"/>
    </xf>
    <xf numFmtId="0" fontId="1" fillId="65" borderId="70" xfId="2116" applyFont="1" applyFill="1" applyBorder="1" applyAlignment="1">
      <alignment horizontal="center" vertical="center" wrapText="1"/>
    </xf>
    <xf numFmtId="4" fontId="74" fillId="65" borderId="70" xfId="2116" applyNumberFormat="1" applyFill="1" applyBorder="1" applyAlignment="1">
      <alignment horizontal="center" vertical="center"/>
    </xf>
    <xf numFmtId="4" fontId="74" fillId="0" borderId="70" xfId="2116" applyNumberFormat="1" applyFill="1" applyBorder="1" applyAlignment="1">
      <alignment horizontal="center" vertical="center"/>
    </xf>
    <xf numFmtId="4" fontId="74" fillId="0" borderId="71" xfId="2116" applyNumberFormat="1" applyFill="1" applyBorder="1" applyAlignment="1">
      <alignment horizontal="center" vertical="center"/>
    </xf>
    <xf numFmtId="4" fontId="74" fillId="0" borderId="68" xfId="2116" applyNumberFormat="1" applyBorder="1" applyAlignment="1">
      <alignment horizontal="center" vertical="center"/>
    </xf>
    <xf numFmtId="0" fontId="0" fillId="0" borderId="0" xfId="0" applyAlignment="1"/>
    <xf numFmtId="0" fontId="22" fillId="0" borderId="16" xfId="0" applyFont="1" applyFill="1" applyBorder="1" applyAlignment="1">
      <alignment vertical="top" wrapText="1"/>
    </xf>
    <xf numFmtId="0" fontId="78" fillId="9" borderId="0" xfId="0" applyFont="1" applyFill="1" applyBorder="1" applyAlignment="1">
      <alignment horizontal="left"/>
    </xf>
    <xf numFmtId="0" fontId="12" fillId="2" borderId="10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left" vertical="center" wrapText="1"/>
    </xf>
    <xf numFmtId="2" fontId="12" fillId="2" borderId="10" xfId="0" applyNumberFormat="1" applyFont="1" applyFill="1" applyBorder="1" applyAlignment="1">
      <alignment horizontal="center" vertical="center" wrapText="1"/>
    </xf>
    <xf numFmtId="0" fontId="77" fillId="0" borderId="67" xfId="2116" applyFont="1" applyBorder="1" applyAlignment="1">
      <alignment horizontal="center" vertical="center"/>
    </xf>
    <xf numFmtId="0" fontId="77" fillId="0" borderId="66" xfId="2116" applyFont="1" applyBorder="1" applyAlignment="1">
      <alignment horizontal="center" vertical="center"/>
    </xf>
    <xf numFmtId="0" fontId="13" fillId="0" borderId="10" xfId="0" applyFont="1" applyBorder="1" applyAlignment="1">
      <alignment horizontal="justify" vertical="top" wrapText="1"/>
    </xf>
    <xf numFmtId="10" fontId="13" fillId="0" borderId="10" xfId="0" applyNumberFormat="1" applyFont="1" applyBorder="1" applyAlignment="1">
      <alignment horizontal="center" vertical="top" wrapText="1"/>
    </xf>
    <xf numFmtId="0" fontId="13" fillId="0" borderId="10" xfId="0" applyFont="1" applyBorder="1" applyAlignment="1">
      <alignment horizontal="justify" vertical="top" wrapText="1"/>
    </xf>
    <xf numFmtId="10" fontId="79" fillId="11" borderId="10" xfId="5" applyNumberFormat="1" applyFont="1" applyFill="1" applyBorder="1" applyAlignment="1">
      <alignment horizontal="center" vertical="center"/>
    </xf>
    <xf numFmtId="0" fontId="13" fillId="0" borderId="10" xfId="0" applyFont="1" applyBorder="1" applyAlignment="1">
      <alignment horizontal="left" vertical="center" wrapText="1"/>
    </xf>
    <xf numFmtId="10" fontId="13" fillId="0" borderId="10" xfId="0" applyNumberFormat="1" applyFont="1" applyBorder="1" applyAlignment="1">
      <alignment horizontal="center"/>
    </xf>
    <xf numFmtId="0" fontId="80" fillId="0" borderId="10" xfId="0" applyFont="1" applyBorder="1" applyAlignment="1">
      <alignment horizontal="left" vertical="center"/>
    </xf>
    <xf numFmtId="10" fontId="80" fillId="2" borderId="10" xfId="2" applyNumberFormat="1" applyFont="1" applyFill="1" applyBorder="1" applyAlignment="1" applyProtection="1">
      <alignment horizontal="center" vertical="center"/>
    </xf>
    <xf numFmtId="0" fontId="79" fillId="0" borderId="13" xfId="5" applyFont="1" applyBorder="1" applyAlignment="1">
      <alignment horizontal="center"/>
    </xf>
    <xf numFmtId="0" fontId="80" fillId="0" borderId="15" xfId="5" applyFont="1" applyBorder="1" applyAlignment="1">
      <alignment horizontal="center"/>
    </xf>
    <xf numFmtId="0" fontId="80" fillId="0" borderId="10" xfId="5" applyFont="1" applyBorder="1" applyAlignment="1">
      <alignment horizontal="center"/>
    </xf>
    <xf numFmtId="7" fontId="79" fillId="10" borderId="15" xfId="5" applyNumberFormat="1" applyFont="1" applyFill="1" applyBorder="1" applyAlignment="1">
      <alignment horizontal="center"/>
    </xf>
    <xf numFmtId="7" fontId="79" fillId="10" borderId="1" xfId="5" applyNumberFormat="1" applyFont="1" applyFill="1" applyBorder="1" applyAlignment="1">
      <alignment horizontal="center"/>
    </xf>
    <xf numFmtId="0" fontId="79" fillId="0" borderId="10" xfId="5" applyFont="1" applyBorder="1" applyAlignment="1">
      <alignment horizontal="center" vertical="center" wrapText="1"/>
    </xf>
    <xf numFmtId="7" fontId="79" fillId="10" borderId="10" xfId="5" applyNumberFormat="1" applyFont="1" applyFill="1" applyBorder="1" applyAlignment="1">
      <alignment horizontal="center" vertical="center"/>
    </xf>
    <xf numFmtId="0" fontId="13" fillId="0" borderId="10" xfId="0" applyFont="1" applyBorder="1" applyAlignment="1">
      <alignment horizontal="justify" vertical="center" wrapText="1"/>
    </xf>
    <xf numFmtId="10" fontId="13" fillId="0" borderId="10" xfId="0" applyNumberFormat="1" applyFont="1" applyBorder="1" applyAlignment="1">
      <alignment horizontal="center" vertical="center" wrapText="1"/>
    </xf>
    <xf numFmtId="0" fontId="29" fillId="10" borderId="7" xfId="5" applyFont="1" applyFill="1" applyBorder="1" applyAlignment="1">
      <alignment horizontal="center"/>
    </xf>
    <xf numFmtId="0" fontId="15" fillId="9" borderId="10" xfId="0" applyFont="1" applyFill="1" applyBorder="1" applyAlignment="1">
      <alignment horizontal="center" vertical="center"/>
    </xf>
  </cellXfs>
  <cellStyles count="2130">
    <cellStyle name="20% - Accent1" xfId="38" xr:uid="{00000000-0005-0000-0000-000000000000}"/>
    <cellStyle name="20% - Accent1 2" xfId="39" xr:uid="{00000000-0005-0000-0000-000001000000}"/>
    <cellStyle name="20% - Accent2" xfId="40" xr:uid="{00000000-0005-0000-0000-000002000000}"/>
    <cellStyle name="20% - Accent2 2" xfId="41" xr:uid="{00000000-0005-0000-0000-000003000000}"/>
    <cellStyle name="20% - Accent3" xfId="42" xr:uid="{00000000-0005-0000-0000-000004000000}"/>
    <cellStyle name="20% - Accent3 2" xfId="43" xr:uid="{00000000-0005-0000-0000-000005000000}"/>
    <cellStyle name="20% - Accent4" xfId="44" xr:uid="{00000000-0005-0000-0000-000006000000}"/>
    <cellStyle name="20% - Accent4 2" xfId="45" xr:uid="{00000000-0005-0000-0000-000007000000}"/>
    <cellStyle name="20% - Accent5" xfId="46" xr:uid="{00000000-0005-0000-0000-000008000000}"/>
    <cellStyle name="20% - Accent5 2" xfId="47" xr:uid="{00000000-0005-0000-0000-000009000000}"/>
    <cellStyle name="20% - Accent6" xfId="48" xr:uid="{00000000-0005-0000-0000-00000A000000}"/>
    <cellStyle name="20% - Accent6 2" xfId="49" xr:uid="{00000000-0005-0000-0000-00000B000000}"/>
    <cellStyle name="20% - Ênfase1 2" xfId="51" xr:uid="{00000000-0005-0000-0000-00000C000000}"/>
    <cellStyle name="20% - Ênfase1 2 2" xfId="52" xr:uid="{00000000-0005-0000-0000-00000D000000}"/>
    <cellStyle name="20% - Ênfase1 3" xfId="53" xr:uid="{00000000-0005-0000-0000-00000E000000}"/>
    <cellStyle name="20% - Ênfase1 3 2" xfId="687" xr:uid="{00000000-0005-0000-0000-00000F000000}"/>
    <cellStyle name="20% - Ênfase1 3 3" xfId="979" xr:uid="{00000000-0005-0000-0000-000010000000}"/>
    <cellStyle name="20% - Ênfase1 3 4" xfId="396" xr:uid="{00000000-0005-0000-0000-000011000000}"/>
    <cellStyle name="20% - Ênfase1 4" xfId="54" xr:uid="{00000000-0005-0000-0000-000012000000}"/>
    <cellStyle name="20% - Ênfase1 4 2" xfId="55" xr:uid="{00000000-0005-0000-0000-000013000000}"/>
    <cellStyle name="20% - Ênfase1 4 2 2" xfId="688" xr:uid="{00000000-0005-0000-0000-000014000000}"/>
    <cellStyle name="20% - Ênfase1 4 2 3" xfId="980" xr:uid="{00000000-0005-0000-0000-000015000000}"/>
    <cellStyle name="20% - Ênfase1 4 2 4" xfId="398" xr:uid="{00000000-0005-0000-0000-000016000000}"/>
    <cellStyle name="20% - Ênfase1 5" xfId="56" xr:uid="{00000000-0005-0000-0000-000017000000}"/>
    <cellStyle name="20% - Ênfase1 5 2" xfId="689" xr:uid="{00000000-0005-0000-0000-000018000000}"/>
    <cellStyle name="20% - Ênfase1 5 3" xfId="981" xr:uid="{00000000-0005-0000-0000-000019000000}"/>
    <cellStyle name="20% - Ênfase1 5 4" xfId="399" xr:uid="{00000000-0005-0000-0000-00001A000000}"/>
    <cellStyle name="20% - Ênfase1 6" xfId="50" xr:uid="{00000000-0005-0000-0000-00001B000000}"/>
    <cellStyle name="20% - Ênfase1 6 2" xfId="686" xr:uid="{00000000-0005-0000-0000-00001C000000}"/>
    <cellStyle name="20% - Ênfase1 6 3" xfId="978" xr:uid="{00000000-0005-0000-0000-00001D000000}"/>
    <cellStyle name="20% - Ênfase1 6 4" xfId="395" xr:uid="{00000000-0005-0000-0000-00001E000000}"/>
    <cellStyle name="20% - Ênfase2 2" xfId="58" xr:uid="{00000000-0005-0000-0000-00001F000000}"/>
    <cellStyle name="20% - Ênfase2 2 2" xfId="59" xr:uid="{00000000-0005-0000-0000-000020000000}"/>
    <cellStyle name="20% - Ênfase2 3" xfId="60" xr:uid="{00000000-0005-0000-0000-000021000000}"/>
    <cellStyle name="20% - Ênfase2 3 2" xfId="691" xr:uid="{00000000-0005-0000-0000-000022000000}"/>
    <cellStyle name="20% - Ênfase2 3 3" xfId="983" xr:uid="{00000000-0005-0000-0000-000023000000}"/>
    <cellStyle name="20% - Ênfase2 3 4" xfId="403" xr:uid="{00000000-0005-0000-0000-000024000000}"/>
    <cellStyle name="20% - Ênfase2 4" xfId="61" xr:uid="{00000000-0005-0000-0000-000025000000}"/>
    <cellStyle name="20% - Ênfase2 4 2" xfId="62" xr:uid="{00000000-0005-0000-0000-000026000000}"/>
    <cellStyle name="20% - Ênfase2 4 2 2" xfId="692" xr:uid="{00000000-0005-0000-0000-000027000000}"/>
    <cellStyle name="20% - Ênfase2 4 2 3" xfId="984" xr:uid="{00000000-0005-0000-0000-000028000000}"/>
    <cellStyle name="20% - Ênfase2 4 2 4" xfId="405" xr:uid="{00000000-0005-0000-0000-000029000000}"/>
    <cellStyle name="20% - Ênfase2 5" xfId="63" xr:uid="{00000000-0005-0000-0000-00002A000000}"/>
    <cellStyle name="20% - Ênfase2 5 2" xfId="693" xr:uid="{00000000-0005-0000-0000-00002B000000}"/>
    <cellStyle name="20% - Ênfase2 5 3" xfId="985" xr:uid="{00000000-0005-0000-0000-00002C000000}"/>
    <cellStyle name="20% - Ênfase2 5 4" xfId="406" xr:uid="{00000000-0005-0000-0000-00002D000000}"/>
    <cellStyle name="20% - Ênfase2 6" xfId="57" xr:uid="{00000000-0005-0000-0000-00002E000000}"/>
    <cellStyle name="20% - Ênfase2 6 2" xfId="690" xr:uid="{00000000-0005-0000-0000-00002F000000}"/>
    <cellStyle name="20% - Ênfase2 6 3" xfId="982" xr:uid="{00000000-0005-0000-0000-000030000000}"/>
    <cellStyle name="20% - Ênfase2 6 4" xfId="400" xr:uid="{00000000-0005-0000-0000-000031000000}"/>
    <cellStyle name="20% - Ênfase3 2" xfId="65" xr:uid="{00000000-0005-0000-0000-000032000000}"/>
    <cellStyle name="20% - Ênfase3 2 2" xfId="66" xr:uid="{00000000-0005-0000-0000-000033000000}"/>
    <cellStyle name="20% - Ênfase3 3" xfId="67" xr:uid="{00000000-0005-0000-0000-000034000000}"/>
    <cellStyle name="20% - Ênfase3 3 2" xfId="695" xr:uid="{00000000-0005-0000-0000-000035000000}"/>
    <cellStyle name="20% - Ênfase3 3 3" xfId="987" xr:uid="{00000000-0005-0000-0000-000036000000}"/>
    <cellStyle name="20% - Ênfase3 3 4" xfId="410" xr:uid="{00000000-0005-0000-0000-000037000000}"/>
    <cellStyle name="20% - Ênfase3 4" xfId="68" xr:uid="{00000000-0005-0000-0000-000038000000}"/>
    <cellStyle name="20% - Ênfase3 4 2" xfId="69" xr:uid="{00000000-0005-0000-0000-000039000000}"/>
    <cellStyle name="20% - Ênfase3 4 2 2" xfId="696" xr:uid="{00000000-0005-0000-0000-00003A000000}"/>
    <cellStyle name="20% - Ênfase3 4 2 3" xfId="988" xr:uid="{00000000-0005-0000-0000-00003B000000}"/>
    <cellStyle name="20% - Ênfase3 4 2 4" xfId="411" xr:uid="{00000000-0005-0000-0000-00003C000000}"/>
    <cellStyle name="20% - Ênfase3 5" xfId="70" xr:uid="{00000000-0005-0000-0000-00003D000000}"/>
    <cellStyle name="20% - Ênfase3 5 2" xfId="697" xr:uid="{00000000-0005-0000-0000-00003E000000}"/>
    <cellStyle name="20% - Ênfase3 5 3" xfId="989" xr:uid="{00000000-0005-0000-0000-00003F000000}"/>
    <cellStyle name="20% - Ênfase3 5 4" xfId="412" xr:uid="{00000000-0005-0000-0000-000040000000}"/>
    <cellStyle name="20% - Ênfase3 6" xfId="64" xr:uid="{00000000-0005-0000-0000-000041000000}"/>
    <cellStyle name="20% - Ênfase3 6 2" xfId="694" xr:uid="{00000000-0005-0000-0000-000042000000}"/>
    <cellStyle name="20% - Ênfase3 6 3" xfId="986" xr:uid="{00000000-0005-0000-0000-000043000000}"/>
    <cellStyle name="20% - Ênfase3 6 4" xfId="407" xr:uid="{00000000-0005-0000-0000-000044000000}"/>
    <cellStyle name="20% - Ênfase4 2" xfId="72" xr:uid="{00000000-0005-0000-0000-000045000000}"/>
    <cellStyle name="20% - Ênfase4 2 2" xfId="73" xr:uid="{00000000-0005-0000-0000-000046000000}"/>
    <cellStyle name="20% - Ênfase4 3" xfId="74" xr:uid="{00000000-0005-0000-0000-000047000000}"/>
    <cellStyle name="20% - Ênfase4 3 2" xfId="699" xr:uid="{00000000-0005-0000-0000-000048000000}"/>
    <cellStyle name="20% - Ênfase4 3 3" xfId="991" xr:uid="{00000000-0005-0000-0000-000049000000}"/>
    <cellStyle name="20% - Ênfase4 3 4" xfId="416" xr:uid="{00000000-0005-0000-0000-00004A000000}"/>
    <cellStyle name="20% - Ênfase4 4" xfId="75" xr:uid="{00000000-0005-0000-0000-00004B000000}"/>
    <cellStyle name="20% - Ênfase4 4 2" xfId="76" xr:uid="{00000000-0005-0000-0000-00004C000000}"/>
    <cellStyle name="20% - Ênfase4 4 2 2" xfId="700" xr:uid="{00000000-0005-0000-0000-00004D000000}"/>
    <cellStyle name="20% - Ênfase4 4 2 3" xfId="992" xr:uid="{00000000-0005-0000-0000-00004E000000}"/>
    <cellStyle name="20% - Ênfase4 4 2 4" xfId="417" xr:uid="{00000000-0005-0000-0000-00004F000000}"/>
    <cellStyle name="20% - Ênfase4 5" xfId="77" xr:uid="{00000000-0005-0000-0000-000050000000}"/>
    <cellStyle name="20% - Ênfase4 5 2" xfId="701" xr:uid="{00000000-0005-0000-0000-000051000000}"/>
    <cellStyle name="20% - Ênfase4 5 3" xfId="993" xr:uid="{00000000-0005-0000-0000-000052000000}"/>
    <cellStyle name="20% - Ênfase4 5 4" xfId="418" xr:uid="{00000000-0005-0000-0000-000053000000}"/>
    <cellStyle name="20% - Ênfase4 6" xfId="71" xr:uid="{00000000-0005-0000-0000-000054000000}"/>
    <cellStyle name="20% - Ênfase4 6 2" xfId="698" xr:uid="{00000000-0005-0000-0000-000055000000}"/>
    <cellStyle name="20% - Ênfase4 6 3" xfId="990" xr:uid="{00000000-0005-0000-0000-000056000000}"/>
    <cellStyle name="20% - Ênfase4 6 4" xfId="413" xr:uid="{00000000-0005-0000-0000-000057000000}"/>
    <cellStyle name="20% - Ênfase5" xfId="31" builtinId="46" customBuiltin="1"/>
    <cellStyle name="20% - Ênfase5 2" xfId="78" xr:uid="{00000000-0005-0000-0000-000059000000}"/>
    <cellStyle name="20% - Ênfase5 2 2" xfId="79" xr:uid="{00000000-0005-0000-0000-00005A000000}"/>
    <cellStyle name="20% - Ênfase5 3" xfId="80" xr:uid="{00000000-0005-0000-0000-00005B000000}"/>
    <cellStyle name="20% - Ênfase5 3 2" xfId="81" xr:uid="{00000000-0005-0000-0000-00005C000000}"/>
    <cellStyle name="20% - Ênfase5 3 2 2" xfId="702" xr:uid="{00000000-0005-0000-0000-00005D000000}"/>
    <cellStyle name="20% - Ênfase5 3 2 3" xfId="994" xr:uid="{00000000-0005-0000-0000-00005E000000}"/>
    <cellStyle name="20% - Ênfase5 3 2 4" xfId="421" xr:uid="{00000000-0005-0000-0000-00005F000000}"/>
    <cellStyle name="20% - Ênfase5 4" xfId="82" xr:uid="{00000000-0005-0000-0000-000060000000}"/>
    <cellStyle name="20% - Ênfase5 4 2" xfId="703" xr:uid="{00000000-0005-0000-0000-000061000000}"/>
    <cellStyle name="20% - Ênfase5 4 3" xfId="995" xr:uid="{00000000-0005-0000-0000-000062000000}"/>
    <cellStyle name="20% - Ênfase5 4 4" xfId="422" xr:uid="{00000000-0005-0000-0000-000063000000}"/>
    <cellStyle name="20% - Ênfase5 5" xfId="676" xr:uid="{00000000-0005-0000-0000-000064000000}"/>
    <cellStyle name="20% - Ênfase5 6" xfId="973" xr:uid="{00000000-0005-0000-0000-000065000000}"/>
    <cellStyle name="20% - Ênfase5 7" xfId="383" xr:uid="{00000000-0005-0000-0000-000066000000}"/>
    <cellStyle name="20% - Ênfase6" xfId="35" builtinId="50" customBuiltin="1"/>
    <cellStyle name="20% - Ênfase6 2" xfId="83" xr:uid="{00000000-0005-0000-0000-000068000000}"/>
    <cellStyle name="20% - Ênfase6 2 2" xfId="84" xr:uid="{00000000-0005-0000-0000-000069000000}"/>
    <cellStyle name="20% - Ênfase6 3" xfId="85" xr:uid="{00000000-0005-0000-0000-00006A000000}"/>
    <cellStyle name="20% - Ênfase6 3 2" xfId="86" xr:uid="{00000000-0005-0000-0000-00006B000000}"/>
    <cellStyle name="20% - Ênfase6 3 2 2" xfId="704" xr:uid="{00000000-0005-0000-0000-00006C000000}"/>
    <cellStyle name="20% - Ênfase6 3 2 3" xfId="996" xr:uid="{00000000-0005-0000-0000-00006D000000}"/>
    <cellStyle name="20% - Ênfase6 3 2 4" xfId="424" xr:uid="{00000000-0005-0000-0000-00006E000000}"/>
    <cellStyle name="20% - Ênfase6 4" xfId="87" xr:uid="{00000000-0005-0000-0000-00006F000000}"/>
    <cellStyle name="20% - Ênfase6 4 2" xfId="705" xr:uid="{00000000-0005-0000-0000-000070000000}"/>
    <cellStyle name="20% - Ênfase6 4 3" xfId="997" xr:uid="{00000000-0005-0000-0000-000071000000}"/>
    <cellStyle name="20% - Ênfase6 4 4" xfId="425" xr:uid="{00000000-0005-0000-0000-000072000000}"/>
    <cellStyle name="20% - Ênfase6 5" xfId="678" xr:uid="{00000000-0005-0000-0000-000073000000}"/>
    <cellStyle name="20% - Ênfase6 6" xfId="975" xr:uid="{00000000-0005-0000-0000-000074000000}"/>
    <cellStyle name="20% - Ênfase6 7" xfId="387" xr:uid="{00000000-0005-0000-0000-000075000000}"/>
    <cellStyle name="40% - Accent1" xfId="88" xr:uid="{00000000-0005-0000-0000-000076000000}"/>
    <cellStyle name="40% - Accent1 2" xfId="89" xr:uid="{00000000-0005-0000-0000-000077000000}"/>
    <cellStyle name="40% - Accent2" xfId="90" xr:uid="{00000000-0005-0000-0000-000078000000}"/>
    <cellStyle name="40% - Accent2 2" xfId="91" xr:uid="{00000000-0005-0000-0000-000079000000}"/>
    <cellStyle name="40% - Accent3" xfId="92" xr:uid="{00000000-0005-0000-0000-00007A000000}"/>
    <cellStyle name="40% - Accent3 2" xfId="93" xr:uid="{00000000-0005-0000-0000-00007B000000}"/>
    <cellStyle name="40% - Accent4" xfId="94" xr:uid="{00000000-0005-0000-0000-00007C000000}"/>
    <cellStyle name="40% - Accent4 2" xfId="95" xr:uid="{00000000-0005-0000-0000-00007D000000}"/>
    <cellStyle name="40% - Accent5" xfId="96" xr:uid="{00000000-0005-0000-0000-00007E000000}"/>
    <cellStyle name="40% - Accent5 2" xfId="97" xr:uid="{00000000-0005-0000-0000-00007F000000}"/>
    <cellStyle name="40% - Accent6" xfId="98" xr:uid="{00000000-0005-0000-0000-000080000000}"/>
    <cellStyle name="40% - Accent6 2" xfId="99" xr:uid="{00000000-0005-0000-0000-000081000000}"/>
    <cellStyle name="40% - Ênfase1" xfId="22" builtinId="31" customBuiltin="1"/>
    <cellStyle name="40% - Ênfase1 2" xfId="100" xr:uid="{00000000-0005-0000-0000-000083000000}"/>
    <cellStyle name="40% - Ênfase1 2 2" xfId="101" xr:uid="{00000000-0005-0000-0000-000084000000}"/>
    <cellStyle name="40% - Ênfase1 3" xfId="102" xr:uid="{00000000-0005-0000-0000-000085000000}"/>
    <cellStyle name="40% - Ênfase1 3 2" xfId="103" xr:uid="{00000000-0005-0000-0000-000086000000}"/>
    <cellStyle name="40% - Ênfase1 3 2 2" xfId="711" xr:uid="{00000000-0005-0000-0000-000087000000}"/>
    <cellStyle name="40% - Ênfase1 3 2 3" xfId="998" xr:uid="{00000000-0005-0000-0000-000088000000}"/>
    <cellStyle name="40% - Ênfase1 3 2 4" xfId="434" xr:uid="{00000000-0005-0000-0000-000089000000}"/>
    <cellStyle name="40% - Ênfase1 4" xfId="104" xr:uid="{00000000-0005-0000-0000-00008A000000}"/>
    <cellStyle name="40% - Ênfase1 4 2" xfId="712" xr:uid="{00000000-0005-0000-0000-00008B000000}"/>
    <cellStyle name="40% - Ênfase1 4 3" xfId="999" xr:uid="{00000000-0005-0000-0000-00008C000000}"/>
    <cellStyle name="40% - Ênfase1 4 4" xfId="435" xr:uid="{00000000-0005-0000-0000-00008D000000}"/>
    <cellStyle name="40% - Ênfase1 5" xfId="673" xr:uid="{00000000-0005-0000-0000-00008E000000}"/>
    <cellStyle name="40% - Ênfase1 6" xfId="969" xr:uid="{00000000-0005-0000-0000-00008F000000}"/>
    <cellStyle name="40% - Ênfase1 7" xfId="377" xr:uid="{00000000-0005-0000-0000-000090000000}"/>
    <cellStyle name="40% - Ênfase2" xfId="25" builtinId="35" customBuiltin="1"/>
    <cellStyle name="40% - Ênfase2 2" xfId="105" xr:uid="{00000000-0005-0000-0000-000092000000}"/>
    <cellStyle name="40% - Ênfase2 2 2" xfId="106" xr:uid="{00000000-0005-0000-0000-000093000000}"/>
    <cellStyle name="40% - Ênfase2 3" xfId="107" xr:uid="{00000000-0005-0000-0000-000094000000}"/>
    <cellStyle name="40% - Ênfase2 3 2" xfId="108" xr:uid="{00000000-0005-0000-0000-000095000000}"/>
    <cellStyle name="40% - Ênfase2 3 2 2" xfId="713" xr:uid="{00000000-0005-0000-0000-000096000000}"/>
    <cellStyle name="40% - Ênfase2 3 2 3" xfId="1000" xr:uid="{00000000-0005-0000-0000-000097000000}"/>
    <cellStyle name="40% - Ênfase2 3 2 4" xfId="439" xr:uid="{00000000-0005-0000-0000-000098000000}"/>
    <cellStyle name="40% - Ênfase2 4" xfId="109" xr:uid="{00000000-0005-0000-0000-000099000000}"/>
    <cellStyle name="40% - Ênfase2 4 2" xfId="714" xr:uid="{00000000-0005-0000-0000-00009A000000}"/>
    <cellStyle name="40% - Ênfase2 4 3" xfId="1001" xr:uid="{00000000-0005-0000-0000-00009B000000}"/>
    <cellStyle name="40% - Ênfase2 4 4" xfId="440" xr:uid="{00000000-0005-0000-0000-00009C000000}"/>
    <cellStyle name="40% - Ênfase2 5" xfId="674" xr:uid="{00000000-0005-0000-0000-00009D000000}"/>
    <cellStyle name="40% - Ênfase2 6" xfId="970" xr:uid="{00000000-0005-0000-0000-00009E000000}"/>
    <cellStyle name="40% - Ênfase2 7" xfId="378" xr:uid="{00000000-0005-0000-0000-00009F000000}"/>
    <cellStyle name="40% - Ênfase3 2" xfId="111" xr:uid="{00000000-0005-0000-0000-0000A0000000}"/>
    <cellStyle name="40% - Ênfase3 2 2" xfId="112" xr:uid="{00000000-0005-0000-0000-0000A1000000}"/>
    <cellStyle name="40% - Ênfase3 3" xfId="113" xr:uid="{00000000-0005-0000-0000-0000A2000000}"/>
    <cellStyle name="40% - Ênfase3 3 2" xfId="716" xr:uid="{00000000-0005-0000-0000-0000A3000000}"/>
    <cellStyle name="40% - Ênfase3 3 3" xfId="1003" xr:uid="{00000000-0005-0000-0000-0000A4000000}"/>
    <cellStyle name="40% - Ênfase3 3 4" xfId="444" xr:uid="{00000000-0005-0000-0000-0000A5000000}"/>
    <cellStyle name="40% - Ênfase3 4" xfId="114" xr:uid="{00000000-0005-0000-0000-0000A6000000}"/>
    <cellStyle name="40% - Ênfase3 4 2" xfId="115" xr:uid="{00000000-0005-0000-0000-0000A7000000}"/>
    <cellStyle name="40% - Ênfase3 4 2 2" xfId="717" xr:uid="{00000000-0005-0000-0000-0000A8000000}"/>
    <cellStyle name="40% - Ênfase3 4 2 3" xfId="1004" xr:uid="{00000000-0005-0000-0000-0000A9000000}"/>
    <cellStyle name="40% - Ênfase3 4 2 4" xfId="446" xr:uid="{00000000-0005-0000-0000-0000AA000000}"/>
    <cellStyle name="40% - Ênfase3 5" xfId="116" xr:uid="{00000000-0005-0000-0000-0000AB000000}"/>
    <cellStyle name="40% - Ênfase3 5 2" xfId="718" xr:uid="{00000000-0005-0000-0000-0000AC000000}"/>
    <cellStyle name="40% - Ênfase3 5 3" xfId="1005" xr:uid="{00000000-0005-0000-0000-0000AD000000}"/>
    <cellStyle name="40% - Ênfase3 5 4" xfId="447" xr:uid="{00000000-0005-0000-0000-0000AE000000}"/>
    <cellStyle name="40% - Ênfase3 6" xfId="110" xr:uid="{00000000-0005-0000-0000-0000AF000000}"/>
    <cellStyle name="40% - Ênfase3 6 2" xfId="715" xr:uid="{00000000-0005-0000-0000-0000B0000000}"/>
    <cellStyle name="40% - Ênfase3 6 3" xfId="1002" xr:uid="{00000000-0005-0000-0000-0000B1000000}"/>
    <cellStyle name="40% - Ênfase3 6 4" xfId="441" xr:uid="{00000000-0005-0000-0000-0000B2000000}"/>
    <cellStyle name="40% - Ênfase4" xfId="29" builtinId="43" customBuiltin="1"/>
    <cellStyle name="40% - Ênfase4 2" xfId="117" xr:uid="{00000000-0005-0000-0000-0000B4000000}"/>
    <cellStyle name="40% - Ênfase4 2 2" xfId="118" xr:uid="{00000000-0005-0000-0000-0000B5000000}"/>
    <cellStyle name="40% - Ênfase4 3" xfId="119" xr:uid="{00000000-0005-0000-0000-0000B6000000}"/>
    <cellStyle name="40% - Ênfase4 3 2" xfId="120" xr:uid="{00000000-0005-0000-0000-0000B7000000}"/>
    <cellStyle name="40% - Ênfase4 3 2 2" xfId="719" xr:uid="{00000000-0005-0000-0000-0000B8000000}"/>
    <cellStyle name="40% - Ênfase4 3 2 3" xfId="1006" xr:uid="{00000000-0005-0000-0000-0000B9000000}"/>
    <cellStyle name="40% - Ênfase4 3 2 4" xfId="451" xr:uid="{00000000-0005-0000-0000-0000BA000000}"/>
    <cellStyle name="40% - Ênfase4 4" xfId="121" xr:uid="{00000000-0005-0000-0000-0000BB000000}"/>
    <cellStyle name="40% - Ênfase4 4 2" xfId="720" xr:uid="{00000000-0005-0000-0000-0000BC000000}"/>
    <cellStyle name="40% - Ênfase4 4 3" xfId="1007" xr:uid="{00000000-0005-0000-0000-0000BD000000}"/>
    <cellStyle name="40% - Ênfase4 4 4" xfId="452" xr:uid="{00000000-0005-0000-0000-0000BE000000}"/>
    <cellStyle name="40% - Ênfase4 5" xfId="675" xr:uid="{00000000-0005-0000-0000-0000BF000000}"/>
    <cellStyle name="40% - Ênfase4 6" xfId="972" xr:uid="{00000000-0005-0000-0000-0000C0000000}"/>
    <cellStyle name="40% - Ênfase4 7" xfId="381" xr:uid="{00000000-0005-0000-0000-0000C1000000}"/>
    <cellStyle name="40% - Ênfase5" xfId="32" builtinId="47" customBuiltin="1"/>
    <cellStyle name="40% - Ênfase5 2" xfId="122" xr:uid="{00000000-0005-0000-0000-0000C3000000}"/>
    <cellStyle name="40% - Ênfase5 2 2" xfId="123" xr:uid="{00000000-0005-0000-0000-0000C4000000}"/>
    <cellStyle name="40% - Ênfase5 3" xfId="124" xr:uid="{00000000-0005-0000-0000-0000C5000000}"/>
    <cellStyle name="40% - Ênfase5 3 2" xfId="125" xr:uid="{00000000-0005-0000-0000-0000C6000000}"/>
    <cellStyle name="40% - Ênfase5 3 2 2" xfId="721" xr:uid="{00000000-0005-0000-0000-0000C7000000}"/>
    <cellStyle name="40% - Ênfase5 3 2 3" xfId="1008" xr:uid="{00000000-0005-0000-0000-0000C8000000}"/>
    <cellStyle name="40% - Ênfase5 3 2 4" xfId="456" xr:uid="{00000000-0005-0000-0000-0000C9000000}"/>
    <cellStyle name="40% - Ênfase5 4" xfId="126" xr:uid="{00000000-0005-0000-0000-0000CA000000}"/>
    <cellStyle name="40% - Ênfase5 4 2" xfId="722" xr:uid="{00000000-0005-0000-0000-0000CB000000}"/>
    <cellStyle name="40% - Ênfase5 4 3" xfId="1009" xr:uid="{00000000-0005-0000-0000-0000CC000000}"/>
    <cellStyle name="40% - Ênfase5 4 4" xfId="457" xr:uid="{00000000-0005-0000-0000-0000CD000000}"/>
    <cellStyle name="40% - Ênfase5 5" xfId="677" xr:uid="{00000000-0005-0000-0000-0000CE000000}"/>
    <cellStyle name="40% - Ênfase5 6" xfId="974" xr:uid="{00000000-0005-0000-0000-0000CF000000}"/>
    <cellStyle name="40% - Ênfase5 7" xfId="384" xr:uid="{00000000-0005-0000-0000-0000D0000000}"/>
    <cellStyle name="40% - Ênfase6" xfId="36" builtinId="51" customBuiltin="1"/>
    <cellStyle name="40% - Ênfase6 2" xfId="127" xr:uid="{00000000-0005-0000-0000-0000D2000000}"/>
    <cellStyle name="40% - Ênfase6 2 2" xfId="128" xr:uid="{00000000-0005-0000-0000-0000D3000000}"/>
    <cellStyle name="40% - Ênfase6 3" xfId="129" xr:uid="{00000000-0005-0000-0000-0000D4000000}"/>
    <cellStyle name="40% - Ênfase6 3 2" xfId="130" xr:uid="{00000000-0005-0000-0000-0000D5000000}"/>
    <cellStyle name="40% - Ênfase6 3 2 2" xfId="723" xr:uid="{00000000-0005-0000-0000-0000D6000000}"/>
    <cellStyle name="40% - Ênfase6 3 2 3" xfId="1010" xr:uid="{00000000-0005-0000-0000-0000D7000000}"/>
    <cellStyle name="40% - Ênfase6 3 2 4" xfId="461" xr:uid="{00000000-0005-0000-0000-0000D8000000}"/>
    <cellStyle name="40% - Ênfase6 4" xfId="131" xr:uid="{00000000-0005-0000-0000-0000D9000000}"/>
    <cellStyle name="40% - Ênfase6 4 2" xfId="724" xr:uid="{00000000-0005-0000-0000-0000DA000000}"/>
    <cellStyle name="40% - Ênfase6 4 3" xfId="1011" xr:uid="{00000000-0005-0000-0000-0000DB000000}"/>
    <cellStyle name="40% - Ênfase6 4 4" xfId="462" xr:uid="{00000000-0005-0000-0000-0000DC000000}"/>
    <cellStyle name="40% - Ênfase6 5" xfId="679" xr:uid="{00000000-0005-0000-0000-0000DD000000}"/>
    <cellStyle name="40% - Ênfase6 6" xfId="976" xr:uid="{00000000-0005-0000-0000-0000DE000000}"/>
    <cellStyle name="40% - Ênfase6 7" xfId="388" xr:uid="{00000000-0005-0000-0000-0000DF000000}"/>
    <cellStyle name="60% - Accent1" xfId="132" xr:uid="{00000000-0005-0000-0000-0000E0000000}"/>
    <cellStyle name="60% - Accent1 2" xfId="133" xr:uid="{00000000-0005-0000-0000-0000E1000000}"/>
    <cellStyle name="60% - Accent2" xfId="134" xr:uid="{00000000-0005-0000-0000-0000E2000000}"/>
    <cellStyle name="60% - Accent2 2" xfId="135" xr:uid="{00000000-0005-0000-0000-0000E3000000}"/>
    <cellStyle name="60% - Accent3" xfId="136" xr:uid="{00000000-0005-0000-0000-0000E4000000}"/>
    <cellStyle name="60% - Accent3 2" xfId="137" xr:uid="{00000000-0005-0000-0000-0000E5000000}"/>
    <cellStyle name="60% - Accent4" xfId="138" xr:uid="{00000000-0005-0000-0000-0000E6000000}"/>
    <cellStyle name="60% - Accent4 2" xfId="139" xr:uid="{00000000-0005-0000-0000-0000E7000000}"/>
    <cellStyle name="60% - Accent5" xfId="140" xr:uid="{00000000-0005-0000-0000-0000E8000000}"/>
    <cellStyle name="60% - Accent5 2" xfId="141" xr:uid="{00000000-0005-0000-0000-0000E9000000}"/>
    <cellStyle name="60% - Accent6" xfId="142" xr:uid="{00000000-0005-0000-0000-0000EA000000}"/>
    <cellStyle name="60% - Accent6 2" xfId="143" xr:uid="{00000000-0005-0000-0000-0000EB000000}"/>
    <cellStyle name="60% - Ênfase1" xfId="23" builtinId="32" customBuiltin="1"/>
    <cellStyle name="60% - Ênfase1 2" xfId="144" xr:uid="{00000000-0005-0000-0000-0000ED000000}"/>
    <cellStyle name="60% - Ênfase1 2 2" xfId="145" xr:uid="{00000000-0005-0000-0000-0000EE000000}"/>
    <cellStyle name="60% - Ênfase1 3" xfId="146" xr:uid="{00000000-0005-0000-0000-0000EF000000}"/>
    <cellStyle name="60% - Ênfase2" xfId="26" builtinId="36" customBuiltin="1"/>
    <cellStyle name="60% - Ênfase2 2" xfId="147" xr:uid="{00000000-0005-0000-0000-0000F1000000}"/>
    <cellStyle name="60% - Ênfase2 2 2" xfId="148" xr:uid="{00000000-0005-0000-0000-0000F2000000}"/>
    <cellStyle name="60% - Ênfase2 3" xfId="149" xr:uid="{00000000-0005-0000-0000-0000F3000000}"/>
    <cellStyle name="60% - Ênfase3 2" xfId="151" xr:uid="{00000000-0005-0000-0000-0000F4000000}"/>
    <cellStyle name="60% - Ênfase3 2 2" xfId="152" xr:uid="{00000000-0005-0000-0000-0000F5000000}"/>
    <cellStyle name="60% - Ênfase3 3" xfId="153" xr:uid="{00000000-0005-0000-0000-0000F6000000}"/>
    <cellStyle name="60% - Ênfase3 4" xfId="154" xr:uid="{00000000-0005-0000-0000-0000F7000000}"/>
    <cellStyle name="60% - Ênfase3 5" xfId="150" xr:uid="{00000000-0005-0000-0000-0000F8000000}"/>
    <cellStyle name="60% - Ênfase4 2" xfId="156" xr:uid="{00000000-0005-0000-0000-0000F9000000}"/>
    <cellStyle name="60% - Ênfase4 2 2" xfId="157" xr:uid="{00000000-0005-0000-0000-0000FA000000}"/>
    <cellStyle name="60% - Ênfase4 3" xfId="158" xr:uid="{00000000-0005-0000-0000-0000FB000000}"/>
    <cellStyle name="60% - Ênfase4 4" xfId="159" xr:uid="{00000000-0005-0000-0000-0000FC000000}"/>
    <cellStyle name="60% - Ênfase4 5" xfId="155" xr:uid="{00000000-0005-0000-0000-0000FD000000}"/>
    <cellStyle name="60% - Ênfase5" xfId="33" builtinId="48" customBuiltin="1"/>
    <cellStyle name="60% - Ênfase5 2" xfId="160" xr:uid="{00000000-0005-0000-0000-0000FF000000}"/>
    <cellStyle name="60% - Ênfase5 2 2" xfId="161" xr:uid="{00000000-0005-0000-0000-000000010000}"/>
    <cellStyle name="60% - Ênfase5 3" xfId="162" xr:uid="{00000000-0005-0000-0000-000001010000}"/>
    <cellStyle name="60% - Ênfase6 2" xfId="164" xr:uid="{00000000-0005-0000-0000-000002010000}"/>
    <cellStyle name="60% - Ênfase6 2 2" xfId="165" xr:uid="{00000000-0005-0000-0000-000003010000}"/>
    <cellStyle name="60% - Ênfase6 3" xfId="166" xr:uid="{00000000-0005-0000-0000-000004010000}"/>
    <cellStyle name="60% - Ênfase6 4" xfId="167" xr:uid="{00000000-0005-0000-0000-000005010000}"/>
    <cellStyle name="60% - Ênfase6 5" xfId="163" xr:uid="{00000000-0005-0000-0000-000006010000}"/>
    <cellStyle name="Accent1" xfId="168" xr:uid="{00000000-0005-0000-0000-000007010000}"/>
    <cellStyle name="Accent1 2" xfId="169" xr:uid="{00000000-0005-0000-0000-000008010000}"/>
    <cellStyle name="Accent2" xfId="170" xr:uid="{00000000-0005-0000-0000-000009010000}"/>
    <cellStyle name="Accent2 2" xfId="171" xr:uid="{00000000-0005-0000-0000-00000A010000}"/>
    <cellStyle name="Accent3" xfId="172" xr:uid="{00000000-0005-0000-0000-00000B010000}"/>
    <cellStyle name="Accent3 2" xfId="173" xr:uid="{00000000-0005-0000-0000-00000C010000}"/>
    <cellStyle name="Accent4" xfId="174" xr:uid="{00000000-0005-0000-0000-00000D010000}"/>
    <cellStyle name="Accent4 2" xfId="175" xr:uid="{00000000-0005-0000-0000-00000E010000}"/>
    <cellStyle name="Accent5" xfId="176" xr:uid="{00000000-0005-0000-0000-00000F010000}"/>
    <cellStyle name="Accent5 2" xfId="177" xr:uid="{00000000-0005-0000-0000-000010010000}"/>
    <cellStyle name="Accent6" xfId="178" xr:uid="{00000000-0005-0000-0000-000011010000}"/>
    <cellStyle name="Accent6 2" xfId="179" xr:uid="{00000000-0005-0000-0000-000012010000}"/>
    <cellStyle name="Bad" xfId="180" xr:uid="{00000000-0005-0000-0000-000013010000}"/>
    <cellStyle name="Bad 2" xfId="181" xr:uid="{00000000-0005-0000-0000-000014010000}"/>
    <cellStyle name="Bom" xfId="11" builtinId="26" customBuiltin="1"/>
    <cellStyle name="Bom 2" xfId="182" xr:uid="{00000000-0005-0000-0000-000016010000}"/>
    <cellStyle name="Bom 2 2" xfId="183" xr:uid="{00000000-0005-0000-0000-000017010000}"/>
    <cellStyle name="Bom 3" xfId="184" xr:uid="{00000000-0005-0000-0000-000018010000}"/>
    <cellStyle name="Calculation" xfId="185" xr:uid="{00000000-0005-0000-0000-000019010000}"/>
    <cellStyle name="Calculation 10" xfId="659" xr:uid="{00000000-0005-0000-0000-00001A010000}"/>
    <cellStyle name="Calculation 10 2" xfId="1167" xr:uid="{00000000-0005-0000-0000-00001B010000}"/>
    <cellStyle name="Calculation 10 3" xfId="568" xr:uid="{00000000-0005-0000-0000-00001C010000}"/>
    <cellStyle name="Calculation 10 4" xfId="1971" xr:uid="{00000000-0005-0000-0000-00001D010000}"/>
    <cellStyle name="Calculation 11" xfId="965" xr:uid="{00000000-0005-0000-0000-00001E010000}"/>
    <cellStyle name="Calculation 11 2" xfId="1456" xr:uid="{00000000-0005-0000-0000-00001F010000}"/>
    <cellStyle name="Calculation 11 3" xfId="1825" xr:uid="{00000000-0005-0000-0000-000020010000}"/>
    <cellStyle name="Calculation 11 4" xfId="1145" xr:uid="{00000000-0005-0000-0000-000021010000}"/>
    <cellStyle name="Calculation 12" xfId="505" xr:uid="{00000000-0005-0000-0000-000022010000}"/>
    <cellStyle name="Calculation 13" xfId="453" xr:uid="{00000000-0005-0000-0000-000023010000}"/>
    <cellStyle name="Calculation 14" xfId="487" xr:uid="{00000000-0005-0000-0000-000024010000}"/>
    <cellStyle name="Calculation 15" xfId="2009" xr:uid="{00000000-0005-0000-0000-000025010000}"/>
    <cellStyle name="Calculation 2" xfId="186" xr:uid="{00000000-0005-0000-0000-000026010000}"/>
    <cellStyle name="Calculation 2 2" xfId="771" xr:uid="{00000000-0005-0000-0000-000027010000}"/>
    <cellStyle name="Calculation 2 2 2" xfId="1262" xr:uid="{00000000-0005-0000-0000-000028010000}"/>
    <cellStyle name="Calculation 2 2 3" xfId="1631" xr:uid="{00000000-0005-0000-0000-000029010000}"/>
    <cellStyle name="Calculation 2 2 4" xfId="1983" xr:uid="{00000000-0005-0000-0000-00002A010000}"/>
    <cellStyle name="Calculation 2 3" xfId="766" xr:uid="{00000000-0005-0000-0000-00002B010000}"/>
    <cellStyle name="Calculation 2 3 2" xfId="1257" xr:uid="{00000000-0005-0000-0000-00002C010000}"/>
    <cellStyle name="Calculation 2 3 3" xfId="1626" xr:uid="{00000000-0005-0000-0000-00002D010000}"/>
    <cellStyle name="Calculation 2 3 4" xfId="1965" xr:uid="{00000000-0005-0000-0000-00002E010000}"/>
    <cellStyle name="Calculation 2 4" xfId="755" xr:uid="{00000000-0005-0000-0000-00002F010000}"/>
    <cellStyle name="Calculation 2 4 2" xfId="1246" xr:uid="{00000000-0005-0000-0000-000030010000}"/>
    <cellStyle name="Calculation 2 4 3" xfId="1615" xr:uid="{00000000-0005-0000-0000-000031010000}"/>
    <cellStyle name="Calculation 2 4 4" xfId="2084" xr:uid="{00000000-0005-0000-0000-000032010000}"/>
    <cellStyle name="Calculation 2 5" xfId="1012" xr:uid="{00000000-0005-0000-0000-000033010000}"/>
    <cellStyle name="Calculation 2 5 2" xfId="1492" xr:uid="{00000000-0005-0000-0000-000034010000}"/>
    <cellStyle name="Calculation 2 5 3" xfId="1845" xr:uid="{00000000-0005-0000-0000-000035010000}"/>
    <cellStyle name="Calculation 2 5 4" xfId="1126" xr:uid="{00000000-0005-0000-0000-000036010000}"/>
    <cellStyle name="Calculation 2 6" xfId="506" xr:uid="{00000000-0005-0000-0000-000037010000}"/>
    <cellStyle name="Calculation 2 7" xfId="450" xr:uid="{00000000-0005-0000-0000-000038010000}"/>
    <cellStyle name="Calculation 2 8" xfId="642" xr:uid="{00000000-0005-0000-0000-000039010000}"/>
    <cellStyle name="Calculation 2 9" xfId="1585" xr:uid="{00000000-0005-0000-0000-00003A010000}"/>
    <cellStyle name="Calculation 3" xfId="187" xr:uid="{00000000-0005-0000-0000-00003B010000}"/>
    <cellStyle name="Calculation 3 2" xfId="772" xr:uid="{00000000-0005-0000-0000-00003C010000}"/>
    <cellStyle name="Calculation 3 2 2" xfId="1263" xr:uid="{00000000-0005-0000-0000-00003D010000}"/>
    <cellStyle name="Calculation 3 2 3" xfId="1632" xr:uid="{00000000-0005-0000-0000-00003E010000}"/>
    <cellStyle name="Calculation 3 2 4" xfId="473" xr:uid="{00000000-0005-0000-0000-00003F010000}"/>
    <cellStyle name="Calculation 3 3" xfId="765" xr:uid="{00000000-0005-0000-0000-000040010000}"/>
    <cellStyle name="Calculation 3 3 2" xfId="1256" xr:uid="{00000000-0005-0000-0000-000041010000}"/>
    <cellStyle name="Calculation 3 3 3" xfId="1625" xr:uid="{00000000-0005-0000-0000-000042010000}"/>
    <cellStyle name="Calculation 3 3 4" xfId="1086" xr:uid="{00000000-0005-0000-0000-000043010000}"/>
    <cellStyle name="Calculation 3 4" xfId="767" xr:uid="{00000000-0005-0000-0000-000044010000}"/>
    <cellStyle name="Calculation 3 4 2" xfId="1258" xr:uid="{00000000-0005-0000-0000-000045010000}"/>
    <cellStyle name="Calculation 3 4 3" xfId="1627" xr:uid="{00000000-0005-0000-0000-000046010000}"/>
    <cellStyle name="Calculation 3 4 4" xfId="483" xr:uid="{00000000-0005-0000-0000-000047010000}"/>
    <cellStyle name="Calculation 3 5" xfId="964" xr:uid="{00000000-0005-0000-0000-000048010000}"/>
    <cellStyle name="Calculation 3 5 2" xfId="1455" xr:uid="{00000000-0005-0000-0000-000049010000}"/>
    <cellStyle name="Calculation 3 5 3" xfId="1824" xr:uid="{00000000-0005-0000-0000-00004A010000}"/>
    <cellStyle name="Calculation 3 5 4" xfId="1089" xr:uid="{00000000-0005-0000-0000-00004B010000}"/>
    <cellStyle name="Calculation 3 6" xfId="507" xr:uid="{00000000-0005-0000-0000-00004C010000}"/>
    <cellStyle name="Calculation 3 7" xfId="449" xr:uid="{00000000-0005-0000-0000-00004D010000}"/>
    <cellStyle name="Calculation 3 8" xfId="488" xr:uid="{00000000-0005-0000-0000-00004E010000}"/>
    <cellStyle name="Calculation 3 9" xfId="426" xr:uid="{00000000-0005-0000-0000-00004F010000}"/>
    <cellStyle name="Calculation 4" xfId="188" xr:uid="{00000000-0005-0000-0000-000050010000}"/>
    <cellStyle name="Calculation 4 2" xfId="773" xr:uid="{00000000-0005-0000-0000-000051010000}"/>
    <cellStyle name="Calculation 4 2 2" xfId="1264" xr:uid="{00000000-0005-0000-0000-000052010000}"/>
    <cellStyle name="Calculation 4 2 3" xfId="1633" xr:uid="{00000000-0005-0000-0000-000053010000}"/>
    <cellStyle name="Calculation 4 2 4" xfId="1970" xr:uid="{00000000-0005-0000-0000-000054010000}"/>
    <cellStyle name="Calculation 4 3" xfId="764" xr:uid="{00000000-0005-0000-0000-000055010000}"/>
    <cellStyle name="Calculation 4 3 2" xfId="1255" xr:uid="{00000000-0005-0000-0000-000056010000}"/>
    <cellStyle name="Calculation 4 3 3" xfId="1624" xr:uid="{00000000-0005-0000-0000-000057010000}"/>
    <cellStyle name="Calculation 4 3 4" xfId="615" xr:uid="{00000000-0005-0000-0000-000058010000}"/>
    <cellStyle name="Calculation 4 4" xfId="768" xr:uid="{00000000-0005-0000-0000-000059010000}"/>
    <cellStyle name="Calculation 4 4 2" xfId="1259" xr:uid="{00000000-0005-0000-0000-00005A010000}"/>
    <cellStyle name="Calculation 4 4 3" xfId="1628" xr:uid="{00000000-0005-0000-0000-00005B010000}"/>
    <cellStyle name="Calculation 4 4 4" xfId="1158" xr:uid="{00000000-0005-0000-0000-00005C010000}"/>
    <cellStyle name="Calculation 4 5" xfId="1013" xr:uid="{00000000-0005-0000-0000-00005D010000}"/>
    <cellStyle name="Calculation 4 5 2" xfId="1493" xr:uid="{00000000-0005-0000-0000-00005E010000}"/>
    <cellStyle name="Calculation 4 5 3" xfId="1846" xr:uid="{00000000-0005-0000-0000-00005F010000}"/>
    <cellStyle name="Calculation 4 5 4" xfId="1924" xr:uid="{00000000-0005-0000-0000-000060010000}"/>
    <cellStyle name="Calculation 4 6" xfId="508" xr:uid="{00000000-0005-0000-0000-000061010000}"/>
    <cellStyle name="Calculation 4 7" xfId="448" xr:uid="{00000000-0005-0000-0000-000062010000}"/>
    <cellStyle name="Calculation 4 8" xfId="489" xr:uid="{00000000-0005-0000-0000-000063010000}"/>
    <cellStyle name="Calculation 4 9" xfId="1166" xr:uid="{00000000-0005-0000-0000-000064010000}"/>
    <cellStyle name="Calculation 5" xfId="189" xr:uid="{00000000-0005-0000-0000-000065010000}"/>
    <cellStyle name="Calculation 5 2" xfId="774" xr:uid="{00000000-0005-0000-0000-000066010000}"/>
    <cellStyle name="Calculation 5 2 2" xfId="1265" xr:uid="{00000000-0005-0000-0000-000067010000}"/>
    <cellStyle name="Calculation 5 2 3" xfId="1634" xr:uid="{00000000-0005-0000-0000-000068010000}"/>
    <cellStyle name="Calculation 5 2 4" xfId="646" xr:uid="{00000000-0005-0000-0000-000069010000}"/>
    <cellStyle name="Calculation 5 3" xfId="763" xr:uid="{00000000-0005-0000-0000-00006A010000}"/>
    <cellStyle name="Calculation 5 3 2" xfId="1254" xr:uid="{00000000-0005-0000-0000-00006B010000}"/>
    <cellStyle name="Calculation 5 3 3" xfId="1623" xr:uid="{00000000-0005-0000-0000-00006C010000}"/>
    <cellStyle name="Calculation 5 3 4" xfId="2077" xr:uid="{00000000-0005-0000-0000-00006D010000}"/>
    <cellStyle name="Calculation 5 4" xfId="769" xr:uid="{00000000-0005-0000-0000-00006E010000}"/>
    <cellStyle name="Calculation 5 4 2" xfId="1260" xr:uid="{00000000-0005-0000-0000-00006F010000}"/>
    <cellStyle name="Calculation 5 4 3" xfId="1629" xr:uid="{00000000-0005-0000-0000-000070010000}"/>
    <cellStyle name="Calculation 5 4 4" xfId="369" xr:uid="{00000000-0005-0000-0000-000071010000}"/>
    <cellStyle name="Calculation 5 5" xfId="1014" xr:uid="{00000000-0005-0000-0000-000072010000}"/>
    <cellStyle name="Calculation 5 5 2" xfId="1494" xr:uid="{00000000-0005-0000-0000-000073010000}"/>
    <cellStyle name="Calculation 5 5 3" xfId="1847" xr:uid="{00000000-0005-0000-0000-000074010000}"/>
    <cellStyle name="Calculation 5 5 4" xfId="471" xr:uid="{00000000-0005-0000-0000-000075010000}"/>
    <cellStyle name="Calculation 5 6" xfId="509" xr:uid="{00000000-0005-0000-0000-000076010000}"/>
    <cellStyle name="Calculation 5 7" xfId="445" xr:uid="{00000000-0005-0000-0000-000077010000}"/>
    <cellStyle name="Calculation 5 8" xfId="485" xr:uid="{00000000-0005-0000-0000-000078010000}"/>
    <cellStyle name="Calculation 5 9" xfId="1090" xr:uid="{00000000-0005-0000-0000-000079010000}"/>
    <cellStyle name="Calculation 6" xfId="729" xr:uid="{00000000-0005-0000-0000-00007A010000}"/>
    <cellStyle name="Calculation 6 2" xfId="1223" xr:uid="{00000000-0005-0000-0000-00007B010000}"/>
    <cellStyle name="Calculation 6 3" xfId="1590" xr:uid="{00000000-0005-0000-0000-00007C010000}"/>
    <cellStyle name="Calculation 6 4" xfId="1094" xr:uid="{00000000-0005-0000-0000-00007D010000}"/>
    <cellStyle name="Calculation 7" xfId="770" xr:uid="{00000000-0005-0000-0000-00007E010000}"/>
    <cellStyle name="Calculation 7 2" xfId="1261" xr:uid="{00000000-0005-0000-0000-00007F010000}"/>
    <cellStyle name="Calculation 7 3" xfId="1630" xr:uid="{00000000-0005-0000-0000-000080010000}"/>
    <cellStyle name="Calculation 7 4" xfId="1602" xr:uid="{00000000-0005-0000-0000-000081010000}"/>
    <cellStyle name="Calculation 8" xfId="735" xr:uid="{00000000-0005-0000-0000-000082010000}"/>
    <cellStyle name="Calculation 8 2" xfId="1229" xr:uid="{00000000-0005-0000-0000-000083010000}"/>
    <cellStyle name="Calculation 8 3" xfId="1596" xr:uid="{00000000-0005-0000-0000-000084010000}"/>
    <cellStyle name="Calculation 8 4" xfId="1913" xr:uid="{00000000-0005-0000-0000-000085010000}"/>
    <cellStyle name="Calculation 9" xfId="839" xr:uid="{00000000-0005-0000-0000-000086010000}"/>
    <cellStyle name="Calculation 9 2" xfId="1330" xr:uid="{00000000-0005-0000-0000-000087010000}"/>
    <cellStyle name="Calculation 9 3" xfId="1699" xr:uid="{00000000-0005-0000-0000-000088010000}"/>
    <cellStyle name="Calculation 9 4" xfId="1994" xr:uid="{00000000-0005-0000-0000-000089010000}"/>
    <cellStyle name="Cálculo" xfId="16" builtinId="22" customBuiltin="1"/>
    <cellStyle name="Cálculo 2" xfId="190" xr:uid="{00000000-0005-0000-0000-00008B010000}"/>
    <cellStyle name="Cálculo 2 10" xfId="660" xr:uid="{00000000-0005-0000-0000-00008C010000}"/>
    <cellStyle name="Cálculo 2 10 2" xfId="1168" xr:uid="{00000000-0005-0000-0000-00008D010000}"/>
    <cellStyle name="Cálculo 2 10 3" xfId="367" xr:uid="{00000000-0005-0000-0000-00008E010000}"/>
    <cellStyle name="Cálculo 2 10 4" xfId="481" xr:uid="{00000000-0005-0000-0000-00008F010000}"/>
    <cellStyle name="Cálculo 2 11" xfId="1015" xr:uid="{00000000-0005-0000-0000-000090010000}"/>
    <cellStyle name="Cálculo 2 11 2" xfId="1495" xr:uid="{00000000-0005-0000-0000-000091010000}"/>
    <cellStyle name="Cálculo 2 11 3" xfId="1848" xr:uid="{00000000-0005-0000-0000-000092010000}"/>
    <cellStyle name="Cálculo 2 11 4" xfId="1567" xr:uid="{00000000-0005-0000-0000-000093010000}"/>
    <cellStyle name="Cálculo 2 12" xfId="510" xr:uid="{00000000-0005-0000-0000-000094010000}"/>
    <cellStyle name="Cálculo 2 13" xfId="443" xr:uid="{00000000-0005-0000-0000-000095010000}"/>
    <cellStyle name="Cálculo 2 14" xfId="490" xr:uid="{00000000-0005-0000-0000-000096010000}"/>
    <cellStyle name="Cálculo 2 15" xfId="2112" xr:uid="{00000000-0005-0000-0000-000097010000}"/>
    <cellStyle name="Cálculo 2 2" xfId="191" xr:uid="{00000000-0005-0000-0000-000098010000}"/>
    <cellStyle name="Cálculo 2 2 2" xfId="776" xr:uid="{00000000-0005-0000-0000-000099010000}"/>
    <cellStyle name="Cálculo 2 2 2 2" xfId="1267" xr:uid="{00000000-0005-0000-0000-00009A010000}"/>
    <cellStyle name="Cálculo 2 2 2 3" xfId="1636" xr:uid="{00000000-0005-0000-0000-00009B010000}"/>
    <cellStyle name="Cálculo 2 2 2 4" xfId="1844" xr:uid="{00000000-0005-0000-0000-00009C010000}"/>
    <cellStyle name="Cálculo 2 2 3" xfId="737" xr:uid="{00000000-0005-0000-0000-00009D010000}"/>
    <cellStyle name="Cálculo 2 2 3 2" xfId="1231" xr:uid="{00000000-0005-0000-0000-00009E010000}"/>
    <cellStyle name="Cálculo 2 2 3 3" xfId="1598" xr:uid="{00000000-0005-0000-0000-00009F010000}"/>
    <cellStyle name="Cálculo 2 2 3 4" xfId="1997" xr:uid="{00000000-0005-0000-0000-0000A0010000}"/>
    <cellStyle name="Cálculo 2 2 4" xfId="852" xr:uid="{00000000-0005-0000-0000-0000A1010000}"/>
    <cellStyle name="Cálculo 2 2 4 2" xfId="1343" xr:uid="{00000000-0005-0000-0000-0000A2010000}"/>
    <cellStyle name="Cálculo 2 2 4 3" xfId="1712" xr:uid="{00000000-0005-0000-0000-0000A3010000}"/>
    <cellStyle name="Cálculo 2 2 4 4" xfId="1932" xr:uid="{00000000-0005-0000-0000-0000A4010000}"/>
    <cellStyle name="Cálculo 2 2 5" xfId="1080" xr:uid="{00000000-0005-0000-0000-0000A5010000}"/>
    <cellStyle name="Cálculo 2 2 5 2" xfId="1556" xr:uid="{00000000-0005-0000-0000-0000A6010000}"/>
    <cellStyle name="Cálculo 2 2 5 3" xfId="1912" xr:uid="{00000000-0005-0000-0000-0000A7010000}"/>
    <cellStyle name="Cálculo 2 2 5 4" xfId="2033" xr:uid="{00000000-0005-0000-0000-0000A8010000}"/>
    <cellStyle name="Cálculo 2 2 6" xfId="511" xr:uid="{00000000-0005-0000-0000-0000A9010000}"/>
    <cellStyle name="Cálculo 2 2 7" xfId="442" xr:uid="{00000000-0005-0000-0000-0000AA010000}"/>
    <cellStyle name="Cálculo 2 2 8" xfId="491" xr:uid="{00000000-0005-0000-0000-0000AB010000}"/>
    <cellStyle name="Cálculo 2 2 9" xfId="2074" xr:uid="{00000000-0005-0000-0000-0000AC010000}"/>
    <cellStyle name="Cálculo 2 3" xfId="192" xr:uid="{00000000-0005-0000-0000-0000AD010000}"/>
    <cellStyle name="Cálculo 2 3 2" xfId="777" xr:uid="{00000000-0005-0000-0000-0000AE010000}"/>
    <cellStyle name="Cálculo 2 3 2 2" xfId="1268" xr:uid="{00000000-0005-0000-0000-0000AF010000}"/>
    <cellStyle name="Cálculo 2 3 2 3" xfId="1637" xr:uid="{00000000-0005-0000-0000-0000B0010000}"/>
    <cellStyle name="Cálculo 2 3 2 4" xfId="1877" xr:uid="{00000000-0005-0000-0000-0000B1010000}"/>
    <cellStyle name="Cálculo 2 3 3" xfId="761" xr:uid="{00000000-0005-0000-0000-0000B2010000}"/>
    <cellStyle name="Cálculo 2 3 3 2" xfId="1252" xr:uid="{00000000-0005-0000-0000-0000B3010000}"/>
    <cellStyle name="Cálculo 2 3 3 3" xfId="1621" xr:uid="{00000000-0005-0000-0000-0000B4010000}"/>
    <cellStyle name="Cálculo 2 3 3 4" xfId="562" xr:uid="{00000000-0005-0000-0000-0000B5010000}"/>
    <cellStyle name="Cálculo 2 3 4" xfId="739" xr:uid="{00000000-0005-0000-0000-0000B6010000}"/>
    <cellStyle name="Cálculo 2 3 4 2" xfId="1233" xr:uid="{00000000-0005-0000-0000-0000B7010000}"/>
    <cellStyle name="Cálculo 2 3 4 3" xfId="1600" xr:uid="{00000000-0005-0000-0000-0000B8010000}"/>
    <cellStyle name="Cálculo 2 3 4 4" xfId="385" xr:uid="{00000000-0005-0000-0000-0000B9010000}"/>
    <cellStyle name="Cálculo 2 3 5" xfId="1016" xr:uid="{00000000-0005-0000-0000-0000BA010000}"/>
    <cellStyle name="Cálculo 2 3 5 2" xfId="1496" xr:uid="{00000000-0005-0000-0000-0000BB010000}"/>
    <cellStyle name="Cálculo 2 3 5 3" xfId="1849" xr:uid="{00000000-0005-0000-0000-0000BC010000}"/>
    <cellStyle name="Cálculo 2 3 5 4" xfId="1996" xr:uid="{00000000-0005-0000-0000-0000BD010000}"/>
    <cellStyle name="Cálculo 2 3 6" xfId="512" xr:uid="{00000000-0005-0000-0000-0000BE010000}"/>
    <cellStyle name="Cálculo 2 3 7" xfId="438" xr:uid="{00000000-0005-0000-0000-0000BF010000}"/>
    <cellStyle name="Cálculo 2 3 8" xfId="492" xr:uid="{00000000-0005-0000-0000-0000C0010000}"/>
    <cellStyle name="Cálculo 2 3 9" xfId="1973" xr:uid="{00000000-0005-0000-0000-0000C1010000}"/>
    <cellStyle name="Cálculo 2 4" xfId="193" xr:uid="{00000000-0005-0000-0000-0000C2010000}"/>
    <cellStyle name="Cálculo 2 4 2" xfId="778" xr:uid="{00000000-0005-0000-0000-0000C3010000}"/>
    <cellStyle name="Cálculo 2 4 2 2" xfId="1269" xr:uid="{00000000-0005-0000-0000-0000C4010000}"/>
    <cellStyle name="Cálculo 2 4 2 3" xfId="1638" xr:uid="{00000000-0005-0000-0000-0000C5010000}"/>
    <cellStyle name="Cálculo 2 4 2 4" xfId="1835" xr:uid="{00000000-0005-0000-0000-0000C6010000}"/>
    <cellStyle name="Cálculo 2 4 3" xfId="760" xr:uid="{00000000-0005-0000-0000-0000C7010000}"/>
    <cellStyle name="Cálculo 2 4 3 2" xfId="1251" xr:uid="{00000000-0005-0000-0000-0000C8010000}"/>
    <cellStyle name="Cálculo 2 4 3 3" xfId="1620" xr:uid="{00000000-0005-0000-0000-0000C9010000}"/>
    <cellStyle name="Cálculo 2 4 3 4" xfId="371" xr:uid="{00000000-0005-0000-0000-0000CA010000}"/>
    <cellStyle name="Cálculo 2 4 4" xfId="781" xr:uid="{00000000-0005-0000-0000-0000CB010000}"/>
    <cellStyle name="Cálculo 2 4 4 2" xfId="1272" xr:uid="{00000000-0005-0000-0000-0000CC010000}"/>
    <cellStyle name="Cálculo 2 4 4 3" xfId="1641" xr:uid="{00000000-0005-0000-0000-0000CD010000}"/>
    <cellStyle name="Cálculo 2 4 4 4" xfId="1927" xr:uid="{00000000-0005-0000-0000-0000CE010000}"/>
    <cellStyle name="Cálculo 2 4 5" xfId="1017" xr:uid="{00000000-0005-0000-0000-0000CF010000}"/>
    <cellStyle name="Cálculo 2 4 5 2" xfId="1497" xr:uid="{00000000-0005-0000-0000-0000D0010000}"/>
    <cellStyle name="Cálculo 2 4 5 3" xfId="1850" xr:uid="{00000000-0005-0000-0000-0000D1010000}"/>
    <cellStyle name="Cálculo 2 4 5 4" xfId="2087" xr:uid="{00000000-0005-0000-0000-0000D2010000}"/>
    <cellStyle name="Cálculo 2 4 6" xfId="513" xr:uid="{00000000-0005-0000-0000-0000D3010000}"/>
    <cellStyle name="Cálculo 2 4 7" xfId="437" xr:uid="{00000000-0005-0000-0000-0000D4010000}"/>
    <cellStyle name="Cálculo 2 4 8" xfId="493" xr:uid="{00000000-0005-0000-0000-0000D5010000}"/>
    <cellStyle name="Cálculo 2 4 9" xfId="2015" xr:uid="{00000000-0005-0000-0000-0000D6010000}"/>
    <cellStyle name="Cálculo 2 5" xfId="194" xr:uid="{00000000-0005-0000-0000-0000D7010000}"/>
    <cellStyle name="Cálculo 2 5 2" xfId="779" xr:uid="{00000000-0005-0000-0000-0000D8010000}"/>
    <cellStyle name="Cálculo 2 5 2 2" xfId="1270" xr:uid="{00000000-0005-0000-0000-0000D9010000}"/>
    <cellStyle name="Cálculo 2 5 2 3" xfId="1639" xr:uid="{00000000-0005-0000-0000-0000DA010000}"/>
    <cellStyle name="Cálculo 2 5 2 4" xfId="1946" xr:uid="{00000000-0005-0000-0000-0000DB010000}"/>
    <cellStyle name="Cálculo 2 5 3" xfId="759" xr:uid="{00000000-0005-0000-0000-0000DC010000}"/>
    <cellStyle name="Cálculo 2 5 3 2" xfId="1250" xr:uid="{00000000-0005-0000-0000-0000DD010000}"/>
    <cellStyle name="Cálculo 2 5 3 3" xfId="1619" xr:uid="{00000000-0005-0000-0000-0000DE010000}"/>
    <cellStyle name="Cálculo 2 5 3 4" xfId="1967" xr:uid="{00000000-0005-0000-0000-0000DF010000}"/>
    <cellStyle name="Cálculo 2 5 4" xfId="782" xr:uid="{00000000-0005-0000-0000-0000E0010000}"/>
    <cellStyle name="Cálculo 2 5 4 2" xfId="1273" xr:uid="{00000000-0005-0000-0000-0000E1010000}"/>
    <cellStyle name="Cálculo 2 5 4 3" xfId="1642" xr:uid="{00000000-0005-0000-0000-0000E2010000}"/>
    <cellStyle name="Cálculo 2 5 4 4" xfId="628" xr:uid="{00000000-0005-0000-0000-0000E3010000}"/>
    <cellStyle name="Cálculo 2 5 5" xfId="1018" xr:uid="{00000000-0005-0000-0000-0000E4010000}"/>
    <cellStyle name="Cálculo 2 5 5 2" xfId="1498" xr:uid="{00000000-0005-0000-0000-0000E5010000}"/>
    <cellStyle name="Cálculo 2 5 5 3" xfId="1851" xr:uid="{00000000-0005-0000-0000-0000E6010000}"/>
    <cellStyle name="Cálculo 2 5 5 4" xfId="1129" xr:uid="{00000000-0005-0000-0000-0000E7010000}"/>
    <cellStyle name="Cálculo 2 5 6" xfId="514" xr:uid="{00000000-0005-0000-0000-0000E8010000}"/>
    <cellStyle name="Cálculo 2 5 7" xfId="436" xr:uid="{00000000-0005-0000-0000-0000E9010000}"/>
    <cellStyle name="Cálculo 2 5 8" xfId="494" xr:uid="{00000000-0005-0000-0000-0000EA010000}"/>
    <cellStyle name="Cálculo 2 5 9" xfId="2037" xr:uid="{00000000-0005-0000-0000-0000EB010000}"/>
    <cellStyle name="Cálculo 2 6" xfId="730" xr:uid="{00000000-0005-0000-0000-0000EC010000}"/>
    <cellStyle name="Cálculo 2 6 2" xfId="1224" xr:uid="{00000000-0005-0000-0000-0000ED010000}"/>
    <cellStyle name="Cálculo 2 6 3" xfId="1591" xr:uid="{00000000-0005-0000-0000-0000EE010000}"/>
    <cellStyle name="Cálculo 2 6 4" xfId="2109" xr:uid="{00000000-0005-0000-0000-0000EF010000}"/>
    <cellStyle name="Cálculo 2 7" xfId="775" xr:uid="{00000000-0005-0000-0000-0000F0010000}"/>
    <cellStyle name="Cálculo 2 7 2" xfId="1266" xr:uid="{00000000-0005-0000-0000-0000F1010000}"/>
    <cellStyle name="Cálculo 2 7 3" xfId="1635" xr:uid="{00000000-0005-0000-0000-0000F2010000}"/>
    <cellStyle name="Cálculo 2 7 4" xfId="1463" xr:uid="{00000000-0005-0000-0000-0000F3010000}"/>
    <cellStyle name="Cálculo 2 8" xfId="762" xr:uid="{00000000-0005-0000-0000-0000F4010000}"/>
    <cellStyle name="Cálculo 2 8 2" xfId="1253" xr:uid="{00000000-0005-0000-0000-0000F5010000}"/>
    <cellStyle name="Cálculo 2 8 3" xfId="1622" xr:uid="{00000000-0005-0000-0000-0000F6010000}"/>
    <cellStyle name="Cálculo 2 8 4" xfId="1936" xr:uid="{00000000-0005-0000-0000-0000F7010000}"/>
    <cellStyle name="Cálculo 2 9" xfId="740" xr:uid="{00000000-0005-0000-0000-0000F8010000}"/>
    <cellStyle name="Cálculo 2 9 2" xfId="1234" xr:uid="{00000000-0005-0000-0000-0000F9010000}"/>
    <cellStyle name="Cálculo 2 9 3" xfId="1601" xr:uid="{00000000-0005-0000-0000-0000FA010000}"/>
    <cellStyle name="Cálculo 2 9 4" xfId="2028" xr:uid="{00000000-0005-0000-0000-0000FB010000}"/>
    <cellStyle name="Cálculo 3" xfId="195" xr:uid="{00000000-0005-0000-0000-0000FC010000}"/>
    <cellStyle name="Cálculo 3 2" xfId="780" xr:uid="{00000000-0005-0000-0000-0000FD010000}"/>
    <cellStyle name="Cálculo 3 2 2" xfId="1271" xr:uid="{00000000-0005-0000-0000-0000FE010000}"/>
    <cellStyle name="Cálculo 3 2 3" xfId="1640" xr:uid="{00000000-0005-0000-0000-0000FF010000}"/>
    <cellStyle name="Cálculo 3 2 4" xfId="547" xr:uid="{00000000-0005-0000-0000-000000020000}"/>
    <cellStyle name="Cálculo 3 3" xfId="758" xr:uid="{00000000-0005-0000-0000-000001020000}"/>
    <cellStyle name="Cálculo 3 3 2" xfId="1249" xr:uid="{00000000-0005-0000-0000-000002020000}"/>
    <cellStyle name="Cálculo 3 3 3" xfId="1618" xr:uid="{00000000-0005-0000-0000-000003020000}"/>
    <cellStyle name="Cálculo 3 3 4" xfId="2018" xr:uid="{00000000-0005-0000-0000-000004020000}"/>
    <cellStyle name="Cálculo 3 4" xfId="783" xr:uid="{00000000-0005-0000-0000-000005020000}"/>
    <cellStyle name="Cálculo 3 4 2" xfId="1274" xr:uid="{00000000-0005-0000-0000-000006020000}"/>
    <cellStyle name="Cálculo 3 4 3" xfId="1643" xr:uid="{00000000-0005-0000-0000-000007020000}"/>
    <cellStyle name="Cálculo 3 4 4" xfId="1144" xr:uid="{00000000-0005-0000-0000-000008020000}"/>
    <cellStyle name="Cálculo 3 5" xfId="1019" xr:uid="{00000000-0005-0000-0000-000009020000}"/>
    <cellStyle name="Cálculo 3 5 2" xfId="1499" xr:uid="{00000000-0005-0000-0000-00000A020000}"/>
    <cellStyle name="Cálculo 3 5 3" xfId="1852" xr:uid="{00000000-0005-0000-0000-00000B020000}"/>
    <cellStyle name="Cálculo 3 5 4" xfId="1579" xr:uid="{00000000-0005-0000-0000-00000C020000}"/>
    <cellStyle name="Cálculo 3 6" xfId="515" xr:uid="{00000000-0005-0000-0000-00000D020000}"/>
    <cellStyle name="Cálculo 3 7" xfId="433" xr:uid="{00000000-0005-0000-0000-00000E020000}"/>
    <cellStyle name="Cálculo 3 8" xfId="495" xr:uid="{00000000-0005-0000-0000-00000F020000}"/>
    <cellStyle name="Cálculo 3 9" xfId="1941" xr:uid="{00000000-0005-0000-0000-000010020000}"/>
    <cellStyle name="Célula de Verificação" xfId="18" builtinId="23" customBuiltin="1"/>
    <cellStyle name="Célula de Verificação 2" xfId="196" xr:uid="{00000000-0005-0000-0000-000012020000}"/>
    <cellStyle name="Célula de Verificação 2 2" xfId="197" xr:uid="{00000000-0005-0000-0000-000013020000}"/>
    <cellStyle name="Célula de Verificação 3" xfId="198" xr:uid="{00000000-0005-0000-0000-000014020000}"/>
    <cellStyle name="Célula Vinculada" xfId="17" builtinId="24" customBuiltin="1"/>
    <cellStyle name="Célula Vinculada 2" xfId="199" xr:uid="{00000000-0005-0000-0000-000016020000}"/>
    <cellStyle name="Check Cell" xfId="200" xr:uid="{00000000-0005-0000-0000-000017020000}"/>
    <cellStyle name="Check Cell 2" xfId="201" xr:uid="{00000000-0005-0000-0000-000018020000}"/>
    <cellStyle name="Ênfase1" xfId="21" builtinId="29" customBuiltin="1"/>
    <cellStyle name="Ênfase1 2" xfId="202" xr:uid="{00000000-0005-0000-0000-00001A020000}"/>
    <cellStyle name="Ênfase1 2 2" xfId="203" xr:uid="{00000000-0005-0000-0000-00001B020000}"/>
    <cellStyle name="Ênfase1 3" xfId="204" xr:uid="{00000000-0005-0000-0000-00001C020000}"/>
    <cellStyle name="Ênfase2" xfId="24" builtinId="33" customBuiltin="1"/>
    <cellStyle name="Ênfase2 2" xfId="205" xr:uid="{00000000-0005-0000-0000-00001E020000}"/>
    <cellStyle name="Ênfase2 2 2" xfId="206" xr:uid="{00000000-0005-0000-0000-00001F020000}"/>
    <cellStyle name="Ênfase2 3" xfId="207" xr:uid="{00000000-0005-0000-0000-000020020000}"/>
    <cellStyle name="Ênfase3" xfId="27" builtinId="37" customBuiltin="1"/>
    <cellStyle name="Ênfase3 2" xfId="208" xr:uid="{00000000-0005-0000-0000-000022020000}"/>
    <cellStyle name="Ênfase3 2 2" xfId="209" xr:uid="{00000000-0005-0000-0000-000023020000}"/>
    <cellStyle name="Ênfase3 3" xfId="210" xr:uid="{00000000-0005-0000-0000-000024020000}"/>
    <cellStyle name="Ênfase4" xfId="28" builtinId="41" customBuiltin="1"/>
    <cellStyle name="Ênfase4 2" xfId="211" xr:uid="{00000000-0005-0000-0000-000026020000}"/>
    <cellStyle name="Ênfase4 2 2" xfId="212" xr:uid="{00000000-0005-0000-0000-000027020000}"/>
    <cellStyle name="Ênfase4 3" xfId="213" xr:uid="{00000000-0005-0000-0000-000028020000}"/>
    <cellStyle name="Ênfase5" xfId="30" builtinId="45" customBuiltin="1"/>
    <cellStyle name="Ênfase5 2" xfId="214" xr:uid="{00000000-0005-0000-0000-00002A020000}"/>
    <cellStyle name="Ênfase5 2 2" xfId="215" xr:uid="{00000000-0005-0000-0000-00002B020000}"/>
    <cellStyle name="Ênfase5 3" xfId="216" xr:uid="{00000000-0005-0000-0000-00002C020000}"/>
    <cellStyle name="Ênfase6" xfId="34" builtinId="49" customBuiltin="1"/>
    <cellStyle name="Ênfase6 2" xfId="217" xr:uid="{00000000-0005-0000-0000-00002E020000}"/>
    <cellStyle name="Ênfase6 2 2" xfId="218" xr:uid="{00000000-0005-0000-0000-00002F020000}"/>
    <cellStyle name="Ênfase6 3" xfId="219" xr:uid="{00000000-0005-0000-0000-000030020000}"/>
    <cellStyle name="Entrada" xfId="14" builtinId="20" customBuiltin="1"/>
    <cellStyle name="Entrada 2" xfId="220" xr:uid="{00000000-0005-0000-0000-000032020000}"/>
    <cellStyle name="Entrada 2 10" xfId="661" xr:uid="{00000000-0005-0000-0000-000033020000}"/>
    <cellStyle name="Entrada 2 10 2" xfId="1169" xr:uid="{00000000-0005-0000-0000-000034020000}"/>
    <cellStyle name="Entrada 2 10 3" xfId="1467" xr:uid="{00000000-0005-0000-0000-000035020000}"/>
    <cellStyle name="Entrada 2 10 4" xfId="501" xr:uid="{00000000-0005-0000-0000-000036020000}"/>
    <cellStyle name="Entrada 2 11" xfId="1020" xr:uid="{00000000-0005-0000-0000-000037020000}"/>
    <cellStyle name="Entrada 2 11 2" xfId="1500" xr:uid="{00000000-0005-0000-0000-000038020000}"/>
    <cellStyle name="Entrada 2 11 3" xfId="1853" xr:uid="{00000000-0005-0000-0000-000039020000}"/>
    <cellStyle name="Entrada 2 11 4" xfId="1974" xr:uid="{00000000-0005-0000-0000-00003A020000}"/>
    <cellStyle name="Entrada 2 12" xfId="532" xr:uid="{00000000-0005-0000-0000-00003B020000}"/>
    <cellStyle name="Entrada 2 13" xfId="409" xr:uid="{00000000-0005-0000-0000-00003C020000}"/>
    <cellStyle name="Entrada 2 14" xfId="504" xr:uid="{00000000-0005-0000-0000-00003D020000}"/>
    <cellStyle name="Entrada 2 15" xfId="2029" xr:uid="{00000000-0005-0000-0000-00003E020000}"/>
    <cellStyle name="Entrada 2 2" xfId="221" xr:uid="{00000000-0005-0000-0000-00003F020000}"/>
    <cellStyle name="Entrada 2 2 2" xfId="790" xr:uid="{00000000-0005-0000-0000-000040020000}"/>
    <cellStyle name="Entrada 2 2 2 2" xfId="1281" xr:uid="{00000000-0005-0000-0000-000041020000}"/>
    <cellStyle name="Entrada 2 2 2 3" xfId="1650" xr:uid="{00000000-0005-0000-0000-000042020000}"/>
    <cellStyle name="Entrada 2 2 2 4" xfId="2050" xr:uid="{00000000-0005-0000-0000-000043020000}"/>
    <cellStyle name="Entrada 2 2 3" xfId="707" xr:uid="{00000000-0005-0000-0000-000044020000}"/>
    <cellStyle name="Entrada 2 2 3 2" xfId="1209" xr:uid="{00000000-0005-0000-0000-000045020000}"/>
    <cellStyle name="Entrada 2 2 3 3" xfId="1572" xr:uid="{00000000-0005-0000-0000-000046020000}"/>
    <cellStyle name="Entrada 2 2 3 4" xfId="654" xr:uid="{00000000-0005-0000-0000-000047020000}"/>
    <cellStyle name="Entrada 2 2 4" xfId="785" xr:uid="{00000000-0005-0000-0000-000048020000}"/>
    <cellStyle name="Entrada 2 2 4 2" xfId="1276" xr:uid="{00000000-0005-0000-0000-000049020000}"/>
    <cellStyle name="Entrada 2 2 4 3" xfId="1645" xr:uid="{00000000-0005-0000-0000-00004A020000}"/>
    <cellStyle name="Entrada 2 2 4 4" xfId="1916" xr:uid="{00000000-0005-0000-0000-00004B020000}"/>
    <cellStyle name="Entrada 2 2 5" xfId="971" xr:uid="{00000000-0005-0000-0000-00004C020000}"/>
    <cellStyle name="Entrada 2 2 5 2" xfId="1460" xr:uid="{00000000-0005-0000-0000-00004D020000}"/>
    <cellStyle name="Entrada 2 2 5 3" xfId="1830" xr:uid="{00000000-0005-0000-0000-00004E020000}"/>
    <cellStyle name="Entrada 2 2 5 4" xfId="1491" xr:uid="{00000000-0005-0000-0000-00004F020000}"/>
    <cellStyle name="Entrada 2 2 6" xfId="533" xr:uid="{00000000-0005-0000-0000-000050020000}"/>
    <cellStyle name="Entrada 2 2 7" xfId="408" xr:uid="{00000000-0005-0000-0000-000051020000}"/>
    <cellStyle name="Entrada 2 2 8" xfId="374" xr:uid="{00000000-0005-0000-0000-000052020000}"/>
    <cellStyle name="Entrada 2 2 9" xfId="2011" xr:uid="{00000000-0005-0000-0000-000053020000}"/>
    <cellStyle name="Entrada 2 3" xfId="222" xr:uid="{00000000-0005-0000-0000-000054020000}"/>
    <cellStyle name="Entrada 2 3 2" xfId="791" xr:uid="{00000000-0005-0000-0000-000055020000}"/>
    <cellStyle name="Entrada 2 3 2 2" xfId="1282" xr:uid="{00000000-0005-0000-0000-000056020000}"/>
    <cellStyle name="Entrada 2 3 2 3" xfId="1651" xr:uid="{00000000-0005-0000-0000-000057020000}"/>
    <cellStyle name="Entrada 2 3 2 4" xfId="1961" xr:uid="{00000000-0005-0000-0000-000058020000}"/>
    <cellStyle name="Entrada 2 3 3" xfId="708" xr:uid="{00000000-0005-0000-0000-000059020000}"/>
    <cellStyle name="Entrada 2 3 3 2" xfId="1210" xr:uid="{00000000-0005-0000-0000-00005A020000}"/>
    <cellStyle name="Entrada 2 3 3 3" xfId="1573" xr:uid="{00000000-0005-0000-0000-00005B020000}"/>
    <cellStyle name="Entrada 2 3 3 4" xfId="1964" xr:uid="{00000000-0005-0000-0000-00005C020000}"/>
    <cellStyle name="Entrada 2 3 4" xfId="786" xr:uid="{00000000-0005-0000-0000-00005D020000}"/>
    <cellStyle name="Entrada 2 3 4 2" xfId="1277" xr:uid="{00000000-0005-0000-0000-00005E020000}"/>
    <cellStyle name="Entrada 2 3 4 3" xfId="1646" xr:uid="{00000000-0005-0000-0000-00005F020000}"/>
    <cellStyle name="Entrada 2 3 4 4" xfId="375" xr:uid="{00000000-0005-0000-0000-000060020000}"/>
    <cellStyle name="Entrada 2 3 5" xfId="1024" xr:uid="{00000000-0005-0000-0000-000061020000}"/>
    <cellStyle name="Entrada 2 3 5 2" xfId="1504" xr:uid="{00000000-0005-0000-0000-000062020000}"/>
    <cellStyle name="Entrada 2 3 5 3" xfId="1857" xr:uid="{00000000-0005-0000-0000-000063020000}"/>
    <cellStyle name="Entrada 2 3 5 4" xfId="1938" xr:uid="{00000000-0005-0000-0000-000064020000}"/>
    <cellStyle name="Entrada 2 3 6" xfId="534" xr:uid="{00000000-0005-0000-0000-000065020000}"/>
    <cellStyle name="Entrada 2 3 7" xfId="404" xr:uid="{00000000-0005-0000-0000-000066020000}"/>
    <cellStyle name="Entrada 2 3 8" xfId="632" xr:uid="{00000000-0005-0000-0000-000067020000}"/>
    <cellStyle name="Entrada 2 3 9" xfId="2008" xr:uid="{00000000-0005-0000-0000-000068020000}"/>
    <cellStyle name="Entrada 2 4" xfId="223" xr:uid="{00000000-0005-0000-0000-000069020000}"/>
    <cellStyle name="Entrada 2 4 2" xfId="792" xr:uid="{00000000-0005-0000-0000-00006A020000}"/>
    <cellStyle name="Entrada 2 4 2 2" xfId="1283" xr:uid="{00000000-0005-0000-0000-00006B020000}"/>
    <cellStyle name="Entrada 2 4 2 3" xfId="1652" xr:uid="{00000000-0005-0000-0000-00006C020000}"/>
    <cellStyle name="Entrada 2 4 2 4" xfId="1999" xr:uid="{00000000-0005-0000-0000-00006D020000}"/>
    <cellStyle name="Entrada 2 4 3" xfId="709" xr:uid="{00000000-0005-0000-0000-00006E020000}"/>
    <cellStyle name="Entrada 2 4 3 2" xfId="1211" xr:uid="{00000000-0005-0000-0000-00006F020000}"/>
    <cellStyle name="Entrada 2 4 3 3" xfId="1574" xr:uid="{00000000-0005-0000-0000-000070020000}"/>
    <cellStyle name="Entrada 2 4 3 4" xfId="480" xr:uid="{00000000-0005-0000-0000-000071020000}"/>
    <cellStyle name="Entrada 2 4 4" xfId="736" xr:uid="{00000000-0005-0000-0000-000072020000}"/>
    <cellStyle name="Entrada 2 4 4 2" xfId="1230" xr:uid="{00000000-0005-0000-0000-000073020000}"/>
    <cellStyle name="Entrada 2 4 4 3" xfId="1597" xr:uid="{00000000-0005-0000-0000-000074020000}"/>
    <cellStyle name="Entrada 2 4 4 4" xfId="2061" xr:uid="{00000000-0005-0000-0000-000075020000}"/>
    <cellStyle name="Entrada 2 4 5" xfId="1021" xr:uid="{00000000-0005-0000-0000-000076020000}"/>
    <cellStyle name="Entrada 2 4 5 2" xfId="1501" xr:uid="{00000000-0005-0000-0000-000077020000}"/>
    <cellStyle name="Entrada 2 4 5 3" xfId="1854" xr:uid="{00000000-0005-0000-0000-000078020000}"/>
    <cellStyle name="Entrada 2 4 5 4" xfId="380" xr:uid="{00000000-0005-0000-0000-000079020000}"/>
    <cellStyle name="Entrada 2 4 6" xfId="535" xr:uid="{00000000-0005-0000-0000-00007A020000}"/>
    <cellStyle name="Entrada 2 4 7" xfId="402" xr:uid="{00000000-0005-0000-0000-00007B020000}"/>
    <cellStyle name="Entrada 2 4 8" xfId="1461" xr:uid="{00000000-0005-0000-0000-00007C020000}"/>
    <cellStyle name="Entrada 2 4 9" xfId="2106" xr:uid="{00000000-0005-0000-0000-00007D020000}"/>
    <cellStyle name="Entrada 2 5" xfId="224" xr:uid="{00000000-0005-0000-0000-00007E020000}"/>
    <cellStyle name="Entrada 2 5 2" xfId="793" xr:uid="{00000000-0005-0000-0000-00007F020000}"/>
    <cellStyle name="Entrada 2 5 2 2" xfId="1284" xr:uid="{00000000-0005-0000-0000-000080020000}"/>
    <cellStyle name="Entrada 2 5 2 3" xfId="1653" xr:uid="{00000000-0005-0000-0000-000081020000}"/>
    <cellStyle name="Entrada 2 5 2 4" xfId="1986" xr:uid="{00000000-0005-0000-0000-000082020000}"/>
    <cellStyle name="Entrada 2 5 3" xfId="710" xr:uid="{00000000-0005-0000-0000-000083020000}"/>
    <cellStyle name="Entrada 2 5 3 2" xfId="1212" xr:uid="{00000000-0005-0000-0000-000084020000}"/>
    <cellStyle name="Entrada 2 5 3 3" xfId="1575" xr:uid="{00000000-0005-0000-0000-000085020000}"/>
    <cellStyle name="Entrada 2 5 3 4" xfId="2085" xr:uid="{00000000-0005-0000-0000-000086020000}"/>
    <cellStyle name="Entrada 2 5 4" xfId="787" xr:uid="{00000000-0005-0000-0000-000087020000}"/>
    <cellStyle name="Entrada 2 5 4 2" xfId="1278" xr:uid="{00000000-0005-0000-0000-000088020000}"/>
    <cellStyle name="Entrada 2 5 4 3" xfId="1647" xr:uid="{00000000-0005-0000-0000-000089020000}"/>
    <cellStyle name="Entrada 2 5 4 4" xfId="2042" xr:uid="{00000000-0005-0000-0000-00008A020000}"/>
    <cellStyle name="Entrada 2 5 5" xfId="1022" xr:uid="{00000000-0005-0000-0000-00008B020000}"/>
    <cellStyle name="Entrada 2 5 5 2" xfId="1502" xr:uid="{00000000-0005-0000-0000-00008C020000}"/>
    <cellStyle name="Entrada 2 5 5 3" xfId="1855" xr:uid="{00000000-0005-0000-0000-00008D020000}"/>
    <cellStyle name="Entrada 2 5 5 4" xfId="1954" xr:uid="{00000000-0005-0000-0000-00008E020000}"/>
    <cellStyle name="Entrada 2 5 6" xfId="536" xr:uid="{00000000-0005-0000-0000-00008F020000}"/>
    <cellStyle name="Entrada 2 5 7" xfId="401" xr:uid="{00000000-0005-0000-0000-000090020000}"/>
    <cellStyle name="Entrada 2 5 8" xfId="1182" xr:uid="{00000000-0005-0000-0000-000091020000}"/>
    <cellStyle name="Entrada 2 5 9" xfId="419" xr:uid="{00000000-0005-0000-0000-000092020000}"/>
    <cellStyle name="Entrada 2 6" xfId="734" xr:uid="{00000000-0005-0000-0000-000093020000}"/>
    <cellStyle name="Entrada 2 6 2" xfId="1228" xr:uid="{00000000-0005-0000-0000-000094020000}"/>
    <cellStyle name="Entrada 2 6 3" xfId="1595" xr:uid="{00000000-0005-0000-0000-000095020000}"/>
    <cellStyle name="Entrada 2 6 4" xfId="454" xr:uid="{00000000-0005-0000-0000-000096020000}"/>
    <cellStyle name="Entrada 2 7" xfId="789" xr:uid="{00000000-0005-0000-0000-000097020000}"/>
    <cellStyle name="Entrada 2 7 2" xfId="1280" xr:uid="{00000000-0005-0000-0000-000098020000}"/>
    <cellStyle name="Entrada 2 7 3" xfId="1649" xr:uid="{00000000-0005-0000-0000-000099020000}"/>
    <cellStyle name="Entrada 2 7 4" xfId="1142" xr:uid="{00000000-0005-0000-0000-00009A020000}"/>
    <cellStyle name="Entrada 2 8" xfId="706" xr:uid="{00000000-0005-0000-0000-00009B020000}"/>
    <cellStyle name="Entrada 2 8 2" xfId="1208" xr:uid="{00000000-0005-0000-0000-00009C020000}"/>
    <cellStyle name="Entrada 2 8 3" xfId="1571" xr:uid="{00000000-0005-0000-0000-00009D020000}"/>
    <cellStyle name="Entrada 2 8 4" xfId="1087" xr:uid="{00000000-0005-0000-0000-00009E020000}"/>
    <cellStyle name="Entrada 2 9" xfId="784" xr:uid="{00000000-0005-0000-0000-00009F020000}"/>
    <cellStyle name="Entrada 2 9 2" xfId="1275" xr:uid="{00000000-0005-0000-0000-0000A0020000}"/>
    <cellStyle name="Entrada 2 9 3" xfId="1644" xr:uid="{00000000-0005-0000-0000-0000A1020000}"/>
    <cellStyle name="Entrada 2 9 4" xfId="2113" xr:uid="{00000000-0005-0000-0000-0000A2020000}"/>
    <cellStyle name="Entrada 3" xfId="225" xr:uid="{00000000-0005-0000-0000-0000A3020000}"/>
    <cellStyle name="Entrada 3 2" xfId="794" xr:uid="{00000000-0005-0000-0000-0000A4020000}"/>
    <cellStyle name="Entrada 3 2 2" xfId="1285" xr:uid="{00000000-0005-0000-0000-0000A5020000}"/>
    <cellStyle name="Entrada 3 2 3" xfId="1654" xr:uid="{00000000-0005-0000-0000-0000A6020000}"/>
    <cellStyle name="Entrada 3 2 4" xfId="1829" xr:uid="{00000000-0005-0000-0000-0000A7020000}"/>
    <cellStyle name="Entrada 3 3" xfId="682" xr:uid="{00000000-0005-0000-0000-0000A8020000}"/>
    <cellStyle name="Entrada 3 3 2" xfId="1189" xr:uid="{00000000-0005-0000-0000-0000A9020000}"/>
    <cellStyle name="Entrada 3 3 3" xfId="1559" xr:uid="{00000000-0005-0000-0000-0000AA020000}"/>
    <cellStyle name="Entrada 3 3 4" xfId="1143" xr:uid="{00000000-0005-0000-0000-0000AB020000}"/>
    <cellStyle name="Entrada 3 4" xfId="788" xr:uid="{00000000-0005-0000-0000-0000AC020000}"/>
    <cellStyle name="Entrada 3 4 2" xfId="1279" xr:uid="{00000000-0005-0000-0000-0000AD020000}"/>
    <cellStyle name="Entrada 3 4 3" xfId="1648" xr:uid="{00000000-0005-0000-0000-0000AE020000}"/>
    <cellStyle name="Entrada 3 4 4" xfId="2044" xr:uid="{00000000-0005-0000-0000-0000AF020000}"/>
    <cellStyle name="Entrada 3 5" xfId="1023" xr:uid="{00000000-0005-0000-0000-0000B0020000}"/>
    <cellStyle name="Entrada 3 5 2" xfId="1503" xr:uid="{00000000-0005-0000-0000-0000B1020000}"/>
    <cellStyle name="Entrada 3 5 3" xfId="1856" xr:uid="{00000000-0005-0000-0000-0000B2020000}"/>
    <cellStyle name="Entrada 3 5 4" xfId="469" xr:uid="{00000000-0005-0000-0000-0000B3020000}"/>
    <cellStyle name="Entrada 3 6" xfId="537" xr:uid="{00000000-0005-0000-0000-0000B4020000}"/>
    <cellStyle name="Entrada 3 7" xfId="397" xr:uid="{00000000-0005-0000-0000-0000B5020000}"/>
    <cellStyle name="Entrada 3 8" xfId="1487" xr:uid="{00000000-0005-0000-0000-0000B6020000}"/>
    <cellStyle name="Entrada 3 9" xfId="1940" xr:uid="{00000000-0005-0000-0000-0000B7020000}"/>
    <cellStyle name="Excel_BuiltIn_Texto Explicativo" xfId="226" xr:uid="{00000000-0005-0000-0000-0000B8020000}"/>
    <cellStyle name="Explanatory Text" xfId="227" xr:uid="{00000000-0005-0000-0000-0000B9020000}"/>
    <cellStyle name="Good" xfId="228" xr:uid="{00000000-0005-0000-0000-0000BA020000}"/>
    <cellStyle name="Good 2" xfId="229" xr:uid="{00000000-0005-0000-0000-0000BB020000}"/>
    <cellStyle name="Heading 1" xfId="230" xr:uid="{00000000-0005-0000-0000-0000BC020000}"/>
    <cellStyle name="Heading 2" xfId="231" xr:uid="{00000000-0005-0000-0000-0000BD020000}"/>
    <cellStyle name="Heading 3" xfId="232" xr:uid="{00000000-0005-0000-0000-0000BE020000}"/>
    <cellStyle name="Heading 4" xfId="233" xr:uid="{00000000-0005-0000-0000-0000BF020000}"/>
    <cellStyle name="Incorreto 2" xfId="234" xr:uid="{00000000-0005-0000-0000-0000C1020000}"/>
    <cellStyle name="Incorreto 2 2" xfId="235" xr:uid="{00000000-0005-0000-0000-0000C2020000}"/>
    <cellStyle name="Incorreto 3" xfId="236" xr:uid="{00000000-0005-0000-0000-0000C3020000}"/>
    <cellStyle name="Input" xfId="237" xr:uid="{00000000-0005-0000-0000-0000C4020000}"/>
    <cellStyle name="Input 10" xfId="662" xr:uid="{00000000-0005-0000-0000-0000C5020000}"/>
    <cellStyle name="Input 10 2" xfId="1170" xr:uid="{00000000-0005-0000-0000-0000C6020000}"/>
    <cellStyle name="Input 10 3" xfId="1193" xr:uid="{00000000-0005-0000-0000-0000C7020000}"/>
    <cellStyle name="Input 10 4" xfId="1127" xr:uid="{00000000-0005-0000-0000-0000C8020000}"/>
    <cellStyle name="Input 11" xfId="1025" xr:uid="{00000000-0005-0000-0000-0000C9020000}"/>
    <cellStyle name="Input 11 2" xfId="1505" xr:uid="{00000000-0005-0000-0000-0000CA020000}"/>
    <cellStyle name="Input 11 3" xfId="1858" xr:uid="{00000000-0005-0000-0000-0000CB020000}"/>
    <cellStyle name="Input 11 4" xfId="432" xr:uid="{00000000-0005-0000-0000-0000CC020000}"/>
    <cellStyle name="Input 12" xfId="549" xr:uid="{00000000-0005-0000-0000-0000CD020000}"/>
    <cellStyle name="Input 13" xfId="392" xr:uid="{00000000-0005-0000-0000-0000CE020000}"/>
    <cellStyle name="Input 14" xfId="521" xr:uid="{00000000-0005-0000-0000-0000CF020000}"/>
    <cellStyle name="Input 15" xfId="1091" xr:uid="{00000000-0005-0000-0000-0000D0020000}"/>
    <cellStyle name="Input 2" xfId="238" xr:uid="{00000000-0005-0000-0000-0000D1020000}"/>
    <cellStyle name="Input 2 2" xfId="798" xr:uid="{00000000-0005-0000-0000-0000D2020000}"/>
    <cellStyle name="Input 2 2 2" xfId="1289" xr:uid="{00000000-0005-0000-0000-0000D3020000}"/>
    <cellStyle name="Input 2 2 3" xfId="1658" xr:uid="{00000000-0005-0000-0000-0000D4020000}"/>
    <cellStyle name="Input 2 2 4" xfId="1955" xr:uid="{00000000-0005-0000-0000-0000D5020000}"/>
    <cellStyle name="Input 2 3" xfId="726" xr:uid="{00000000-0005-0000-0000-0000D6020000}"/>
    <cellStyle name="Input 2 3 2" xfId="1220" xr:uid="{00000000-0005-0000-0000-0000D7020000}"/>
    <cellStyle name="Input 2 3 3" xfId="1587" xr:uid="{00000000-0005-0000-0000-0000D8020000}"/>
    <cellStyle name="Input 2 3 4" xfId="429" xr:uid="{00000000-0005-0000-0000-0000D9020000}"/>
    <cellStyle name="Input 2 4" xfId="795" xr:uid="{00000000-0005-0000-0000-0000DA020000}"/>
    <cellStyle name="Input 2 4 2" xfId="1286" xr:uid="{00000000-0005-0000-0000-0000DB020000}"/>
    <cellStyle name="Input 2 4 3" xfId="1655" xr:uid="{00000000-0005-0000-0000-0000DC020000}"/>
    <cellStyle name="Input 2 4 4" xfId="2031" xr:uid="{00000000-0005-0000-0000-0000DD020000}"/>
    <cellStyle name="Input 2 5" xfId="1026" xr:uid="{00000000-0005-0000-0000-0000DE020000}"/>
    <cellStyle name="Input 2 5 2" xfId="1506" xr:uid="{00000000-0005-0000-0000-0000DF020000}"/>
    <cellStyle name="Input 2 5 3" xfId="1859" xr:uid="{00000000-0005-0000-0000-0000E0020000}"/>
    <cellStyle name="Input 2 5 4" xfId="545" xr:uid="{00000000-0005-0000-0000-0000E1020000}"/>
    <cellStyle name="Input 2 6" xfId="550" xr:uid="{00000000-0005-0000-0000-0000E2020000}"/>
    <cellStyle name="Input 2 7" xfId="391" xr:uid="{00000000-0005-0000-0000-0000E3020000}"/>
    <cellStyle name="Input 2 8" xfId="1486" xr:uid="{00000000-0005-0000-0000-0000E4020000}"/>
    <cellStyle name="Input 2 9" xfId="1469" xr:uid="{00000000-0005-0000-0000-0000E5020000}"/>
    <cellStyle name="Input 3" xfId="239" xr:uid="{00000000-0005-0000-0000-0000E6020000}"/>
    <cellStyle name="Input 3 2" xfId="799" xr:uid="{00000000-0005-0000-0000-0000E7020000}"/>
    <cellStyle name="Input 3 2 2" xfId="1290" xr:uid="{00000000-0005-0000-0000-0000E8020000}"/>
    <cellStyle name="Input 3 2 3" xfId="1659" xr:uid="{00000000-0005-0000-0000-0000E9020000}"/>
    <cellStyle name="Input 3 2 4" xfId="1481" xr:uid="{00000000-0005-0000-0000-0000EA020000}"/>
    <cellStyle name="Input 3 3" xfId="727" xr:uid="{00000000-0005-0000-0000-0000EB020000}"/>
    <cellStyle name="Input 3 3 2" xfId="1221" xr:uid="{00000000-0005-0000-0000-0000EC020000}"/>
    <cellStyle name="Input 3 3 3" xfId="1588" xr:uid="{00000000-0005-0000-0000-0000ED020000}"/>
    <cellStyle name="Input 3 3 4" xfId="2039" xr:uid="{00000000-0005-0000-0000-0000EE020000}"/>
    <cellStyle name="Input 3 4" xfId="796" xr:uid="{00000000-0005-0000-0000-0000EF020000}"/>
    <cellStyle name="Input 3 4 2" xfId="1287" xr:uid="{00000000-0005-0000-0000-0000F0020000}"/>
    <cellStyle name="Input 3 4 3" xfId="1656" xr:uid="{00000000-0005-0000-0000-0000F1020000}"/>
    <cellStyle name="Input 3 4 4" xfId="2072" xr:uid="{00000000-0005-0000-0000-0000F2020000}"/>
    <cellStyle name="Input 3 5" xfId="967" xr:uid="{00000000-0005-0000-0000-0000F3020000}"/>
    <cellStyle name="Input 3 5 2" xfId="1458" xr:uid="{00000000-0005-0000-0000-0000F4020000}"/>
    <cellStyle name="Input 3 5 3" xfId="1827" xr:uid="{00000000-0005-0000-0000-0000F5020000}"/>
    <cellStyle name="Input 3 5 4" xfId="2097" xr:uid="{00000000-0005-0000-0000-0000F6020000}"/>
    <cellStyle name="Input 3 6" xfId="551" xr:uid="{00000000-0005-0000-0000-0000F7020000}"/>
    <cellStyle name="Input 3 7" xfId="390" xr:uid="{00000000-0005-0000-0000-0000F8020000}"/>
    <cellStyle name="Input 3 8" xfId="1214" xr:uid="{00000000-0005-0000-0000-0000F9020000}"/>
    <cellStyle name="Input 3 9" xfId="1841" xr:uid="{00000000-0005-0000-0000-0000FA020000}"/>
    <cellStyle name="Input 4" xfId="240" xr:uid="{00000000-0005-0000-0000-0000FB020000}"/>
    <cellStyle name="Input 4 2" xfId="800" xr:uid="{00000000-0005-0000-0000-0000FC020000}"/>
    <cellStyle name="Input 4 2 2" xfId="1291" xr:uid="{00000000-0005-0000-0000-0000FD020000}"/>
    <cellStyle name="Input 4 2 3" xfId="1660" xr:uid="{00000000-0005-0000-0000-0000FE020000}"/>
    <cellStyle name="Input 4 2 4" xfId="1843" xr:uid="{00000000-0005-0000-0000-0000FF020000}"/>
    <cellStyle name="Input 4 3" xfId="680" xr:uid="{00000000-0005-0000-0000-000000030000}"/>
    <cellStyle name="Input 4 3 2" xfId="1187" xr:uid="{00000000-0005-0000-0000-000001030000}"/>
    <cellStyle name="Input 4 3 3" xfId="1557" xr:uid="{00000000-0005-0000-0000-000002030000}"/>
    <cellStyle name="Input 4 3 4" xfId="1977" xr:uid="{00000000-0005-0000-0000-000003030000}"/>
    <cellStyle name="Input 4 4" xfId="853" xr:uid="{00000000-0005-0000-0000-000004030000}"/>
    <cellStyle name="Input 4 4 2" xfId="1344" xr:uid="{00000000-0005-0000-0000-000005030000}"/>
    <cellStyle name="Input 4 4 3" xfId="1713" xr:uid="{00000000-0005-0000-0000-000006030000}"/>
    <cellStyle name="Input 4 4 4" xfId="2067" xr:uid="{00000000-0005-0000-0000-000007030000}"/>
    <cellStyle name="Input 4 5" xfId="1027" xr:uid="{00000000-0005-0000-0000-000008030000}"/>
    <cellStyle name="Input 4 5 2" xfId="1507" xr:uid="{00000000-0005-0000-0000-000009030000}"/>
    <cellStyle name="Input 4 5 3" xfId="1860" xr:uid="{00000000-0005-0000-0000-00000A030000}"/>
    <cellStyle name="Input 4 5 4" xfId="641" xr:uid="{00000000-0005-0000-0000-00000B030000}"/>
    <cellStyle name="Input 4 6" xfId="552" xr:uid="{00000000-0005-0000-0000-00000C030000}"/>
    <cellStyle name="Input 4 7" xfId="1081" xr:uid="{00000000-0005-0000-0000-00000D030000}"/>
    <cellStyle name="Input 4 8" xfId="518" xr:uid="{00000000-0005-0000-0000-00000E030000}"/>
    <cellStyle name="Input 4 9" xfId="1125" xr:uid="{00000000-0005-0000-0000-00000F030000}"/>
    <cellStyle name="Input 5" xfId="241" xr:uid="{00000000-0005-0000-0000-000010030000}"/>
    <cellStyle name="Input 5 2" xfId="801" xr:uid="{00000000-0005-0000-0000-000011030000}"/>
    <cellStyle name="Input 5 2 2" xfId="1292" xr:uid="{00000000-0005-0000-0000-000012030000}"/>
    <cellStyle name="Input 5 2 3" xfId="1661" xr:uid="{00000000-0005-0000-0000-000013030000}"/>
    <cellStyle name="Input 5 2 4" xfId="2023" xr:uid="{00000000-0005-0000-0000-000014030000}"/>
    <cellStyle name="Input 5 3" xfId="728" xr:uid="{00000000-0005-0000-0000-000015030000}"/>
    <cellStyle name="Input 5 3 2" xfId="1222" xr:uid="{00000000-0005-0000-0000-000016030000}"/>
    <cellStyle name="Input 5 3 3" xfId="1589" xr:uid="{00000000-0005-0000-0000-000017030000}"/>
    <cellStyle name="Input 5 3 4" xfId="431" xr:uid="{00000000-0005-0000-0000-000018030000}"/>
    <cellStyle name="Input 5 4" xfId="802" xr:uid="{00000000-0005-0000-0000-000019030000}"/>
    <cellStyle name="Input 5 4 2" xfId="1293" xr:uid="{00000000-0005-0000-0000-00001A030000}"/>
    <cellStyle name="Input 5 4 3" xfId="1662" xr:uid="{00000000-0005-0000-0000-00001B030000}"/>
    <cellStyle name="Input 5 4 4" xfId="2024" xr:uid="{00000000-0005-0000-0000-00001C030000}"/>
    <cellStyle name="Input 5 5" xfId="1028" xr:uid="{00000000-0005-0000-0000-00001D030000}"/>
    <cellStyle name="Input 5 5 2" xfId="1508" xr:uid="{00000000-0005-0000-0000-00001E030000}"/>
    <cellStyle name="Input 5 5 3" xfId="1861" xr:uid="{00000000-0005-0000-0000-00001F030000}"/>
    <cellStyle name="Input 5 5 4" xfId="2092" xr:uid="{00000000-0005-0000-0000-000020030000}"/>
    <cellStyle name="Input 5 6" xfId="553" xr:uid="{00000000-0005-0000-0000-000021030000}"/>
    <cellStyle name="Input 5 7" xfId="1082" xr:uid="{00000000-0005-0000-0000-000022030000}"/>
    <cellStyle name="Input 5 8" xfId="1485" xr:uid="{00000000-0005-0000-0000-000023030000}"/>
    <cellStyle name="Input 5 9" xfId="2007" xr:uid="{00000000-0005-0000-0000-000024030000}"/>
    <cellStyle name="Input 6" xfId="738" xr:uid="{00000000-0005-0000-0000-000025030000}"/>
    <cellStyle name="Input 6 2" xfId="1232" xr:uid="{00000000-0005-0000-0000-000026030000}"/>
    <cellStyle name="Input 6 3" xfId="1599" xr:uid="{00000000-0005-0000-0000-000027030000}"/>
    <cellStyle name="Input 6 4" xfId="1978" xr:uid="{00000000-0005-0000-0000-000028030000}"/>
    <cellStyle name="Input 7" xfId="797" xr:uid="{00000000-0005-0000-0000-000029030000}"/>
    <cellStyle name="Input 7 2" xfId="1288" xr:uid="{00000000-0005-0000-0000-00002A030000}"/>
    <cellStyle name="Input 7 3" xfId="1657" xr:uid="{00000000-0005-0000-0000-00002B030000}"/>
    <cellStyle name="Input 7 4" xfId="2111" xr:uid="{00000000-0005-0000-0000-00002C030000}"/>
    <cellStyle name="Input 8" xfId="725" xr:uid="{00000000-0005-0000-0000-00002D030000}"/>
    <cellStyle name="Input 8 2" xfId="1219" xr:uid="{00000000-0005-0000-0000-00002E030000}"/>
    <cellStyle name="Input 8 3" xfId="1586" xr:uid="{00000000-0005-0000-0000-00002F030000}"/>
    <cellStyle name="Input 8 4" xfId="1837" xr:uid="{00000000-0005-0000-0000-000030030000}"/>
    <cellStyle name="Input 9" xfId="754" xr:uid="{00000000-0005-0000-0000-000031030000}"/>
    <cellStyle name="Input 9 2" xfId="1245" xr:uid="{00000000-0005-0000-0000-000032030000}"/>
    <cellStyle name="Input 9 3" xfId="1614" xr:uid="{00000000-0005-0000-0000-000033030000}"/>
    <cellStyle name="Input 9 4" xfId="482" xr:uid="{00000000-0005-0000-0000-000034030000}"/>
    <cellStyle name="Linked Cell" xfId="242" xr:uid="{00000000-0005-0000-0000-000035030000}"/>
    <cellStyle name="Moeda 2" xfId="244" xr:uid="{00000000-0005-0000-0000-000036030000}"/>
    <cellStyle name="Moeda 2 2" xfId="245" xr:uid="{00000000-0005-0000-0000-000037030000}"/>
    <cellStyle name="Moeda 2 3" xfId="2125" xr:uid="{00000000-0005-0000-0000-000038030000}"/>
    <cellStyle name="Moeda 3" xfId="246" xr:uid="{00000000-0005-0000-0000-000039030000}"/>
    <cellStyle name="Moeda 3 2" xfId="247" xr:uid="{00000000-0005-0000-0000-00003A030000}"/>
    <cellStyle name="Moeda 4" xfId="248" xr:uid="{00000000-0005-0000-0000-00003B030000}"/>
    <cellStyle name="Moeda 4 2" xfId="249" xr:uid="{00000000-0005-0000-0000-00003C030000}"/>
    <cellStyle name="Moeda 5" xfId="250" xr:uid="{00000000-0005-0000-0000-00003D030000}"/>
    <cellStyle name="Moeda 6" xfId="251" xr:uid="{00000000-0005-0000-0000-00003E030000}"/>
    <cellStyle name="Moeda 7" xfId="252" xr:uid="{00000000-0005-0000-0000-00003F030000}"/>
    <cellStyle name="Moeda 8" xfId="243" xr:uid="{00000000-0005-0000-0000-000040030000}"/>
    <cellStyle name="Moeda 9" xfId="2117" xr:uid="{00000000-0005-0000-0000-000041030000}"/>
    <cellStyle name="Neutra 2" xfId="253" xr:uid="{00000000-0005-0000-0000-000043030000}"/>
    <cellStyle name="Neutra 2 2" xfId="254" xr:uid="{00000000-0005-0000-0000-000044030000}"/>
    <cellStyle name="Neutra 3" xfId="255" xr:uid="{00000000-0005-0000-0000-000045030000}"/>
    <cellStyle name="Neutral" xfId="256" xr:uid="{00000000-0005-0000-0000-000046030000}"/>
    <cellStyle name="Neutral 2" xfId="257" xr:uid="{00000000-0005-0000-0000-000047030000}"/>
    <cellStyle name="Neutro" xfId="13" builtinId="28" customBuiltin="1"/>
    <cellStyle name="Normal" xfId="0" builtinId="0"/>
    <cellStyle name="Normal 10" xfId="258" xr:uid="{00000000-0005-0000-0000-000049030000}"/>
    <cellStyle name="Normal 11" xfId="259" xr:uid="{00000000-0005-0000-0000-00004A030000}"/>
    <cellStyle name="Normal 12" xfId="37" xr:uid="{00000000-0005-0000-0000-00004B030000}"/>
    <cellStyle name="Normal 12 2" xfId="685" xr:uid="{00000000-0005-0000-0000-00004C030000}"/>
    <cellStyle name="Normal 12 3" xfId="977" xr:uid="{00000000-0005-0000-0000-00004D030000}"/>
    <cellStyle name="Normal 12 4" xfId="389" xr:uid="{00000000-0005-0000-0000-00004E030000}"/>
    <cellStyle name="Normal 13" xfId="2116" xr:uid="{00000000-0005-0000-0000-00004F030000}"/>
    <cellStyle name="Normal 2" xfId="260" xr:uid="{00000000-0005-0000-0000-000050030000}"/>
    <cellStyle name="Normal 2 2" xfId="5" xr:uid="{00000000-0005-0000-0000-000051030000}"/>
    <cellStyle name="Normal 2 2 2" xfId="2126" xr:uid="{00000000-0005-0000-0000-000052030000}"/>
    <cellStyle name="Normal 2 2 3" xfId="2118" xr:uid="{00000000-0005-0000-0000-000053030000}"/>
    <cellStyle name="Normal 2 3" xfId="261" xr:uid="{00000000-0005-0000-0000-000054030000}"/>
    <cellStyle name="Normal 2 3 2" xfId="262" xr:uid="{00000000-0005-0000-0000-000055030000}"/>
    <cellStyle name="Normal 2 3 3" xfId="263" xr:uid="{00000000-0005-0000-0000-000056030000}"/>
    <cellStyle name="Normal 2 4" xfId="658" xr:uid="{00000000-0005-0000-0000-000057030000}"/>
    <cellStyle name="Normal 3" xfId="264" xr:uid="{00000000-0005-0000-0000-000058030000}"/>
    <cellStyle name="Normal 3 2" xfId="2127" xr:uid="{00000000-0005-0000-0000-000059030000}"/>
    <cellStyle name="Normal 3 3" xfId="2119" xr:uid="{00000000-0005-0000-0000-00005A030000}"/>
    <cellStyle name="Normal 4" xfId="265" xr:uid="{00000000-0005-0000-0000-00005B030000}"/>
    <cellStyle name="Normal 4 2" xfId="266" xr:uid="{00000000-0005-0000-0000-00005C030000}"/>
    <cellStyle name="Normal 4 2 2" xfId="742" xr:uid="{00000000-0005-0000-0000-00005D030000}"/>
    <cellStyle name="Normal 4 2 3" xfId="1045" xr:uid="{00000000-0005-0000-0000-00005E030000}"/>
    <cellStyle name="Normal 4 2 4" xfId="573" xr:uid="{00000000-0005-0000-0000-00005F030000}"/>
    <cellStyle name="Normal 4 3" xfId="741" xr:uid="{00000000-0005-0000-0000-000060030000}"/>
    <cellStyle name="Normal 4 4" xfId="1044" xr:uid="{00000000-0005-0000-0000-000061030000}"/>
    <cellStyle name="Normal 4 5" xfId="572" xr:uid="{00000000-0005-0000-0000-000062030000}"/>
    <cellStyle name="Normal 4 6" xfId="2123" xr:uid="{00000000-0005-0000-0000-000063030000}"/>
    <cellStyle name="Normal 5" xfId="267" xr:uid="{00000000-0005-0000-0000-000064030000}"/>
    <cellStyle name="Normal 5 2" xfId="268" xr:uid="{00000000-0005-0000-0000-000065030000}"/>
    <cellStyle name="Normal 5 2 2" xfId="744" xr:uid="{00000000-0005-0000-0000-000066030000}"/>
    <cellStyle name="Normal 5 2 3" xfId="1047" xr:uid="{00000000-0005-0000-0000-000067030000}"/>
    <cellStyle name="Normal 5 2 4" xfId="575" xr:uid="{00000000-0005-0000-0000-000068030000}"/>
    <cellStyle name="Normal 5 3" xfId="743" xr:uid="{00000000-0005-0000-0000-000069030000}"/>
    <cellStyle name="Normal 5 4" xfId="1046" xr:uid="{00000000-0005-0000-0000-00006A030000}"/>
    <cellStyle name="Normal 5 5" xfId="574" xr:uid="{00000000-0005-0000-0000-00006B030000}"/>
    <cellStyle name="Normal 5 6" xfId="2124" xr:uid="{00000000-0005-0000-0000-00006C030000}"/>
    <cellStyle name="Normal 6" xfId="269" xr:uid="{00000000-0005-0000-0000-00006D030000}"/>
    <cellStyle name="Normal 6 2" xfId="270" xr:uid="{00000000-0005-0000-0000-00006E030000}"/>
    <cellStyle name="Normal 6 2 2" xfId="745" xr:uid="{00000000-0005-0000-0000-00006F030000}"/>
    <cellStyle name="Normal 6 2 3" xfId="1049" xr:uid="{00000000-0005-0000-0000-000070030000}"/>
    <cellStyle name="Normal 6 2 4" xfId="577" xr:uid="{00000000-0005-0000-0000-000071030000}"/>
    <cellStyle name="Normal 7" xfId="271" xr:uid="{00000000-0005-0000-0000-000072030000}"/>
    <cellStyle name="Normal 8" xfId="272" xr:uid="{00000000-0005-0000-0000-000073030000}"/>
    <cellStyle name="Normal 9" xfId="273" xr:uid="{00000000-0005-0000-0000-000074030000}"/>
    <cellStyle name="Nota 2" xfId="275" xr:uid="{00000000-0005-0000-0000-000075030000}"/>
    <cellStyle name="Nota 2 10" xfId="731" xr:uid="{00000000-0005-0000-0000-000076030000}"/>
    <cellStyle name="Nota 2 10 2" xfId="1225" xr:uid="{00000000-0005-0000-0000-000077030000}"/>
    <cellStyle name="Nota 2 10 3" xfId="1592" xr:uid="{00000000-0005-0000-0000-000078030000}"/>
    <cellStyle name="Nota 2 10 4" xfId="1949" xr:uid="{00000000-0005-0000-0000-000079030000}"/>
    <cellStyle name="Nota 2 11" xfId="803" xr:uid="{00000000-0005-0000-0000-00007A030000}"/>
    <cellStyle name="Nota 2 11 2" xfId="1294" xr:uid="{00000000-0005-0000-0000-00007B030000}"/>
    <cellStyle name="Nota 2 11 3" xfId="1663" xr:uid="{00000000-0005-0000-0000-00007C030000}"/>
    <cellStyle name="Nota 2 11 4" xfId="2105" xr:uid="{00000000-0005-0000-0000-00007D030000}"/>
    <cellStyle name="Nota 2 12" xfId="663" xr:uid="{00000000-0005-0000-0000-00007E030000}"/>
    <cellStyle name="Nota 2 12 2" xfId="1171" xr:uid="{00000000-0005-0000-0000-00007F030000}"/>
    <cellStyle name="Nota 2 12 3" xfId="569" xr:uid="{00000000-0005-0000-0000-000080030000}"/>
    <cellStyle name="Nota 2 12 4" xfId="1088" xr:uid="{00000000-0005-0000-0000-000081030000}"/>
    <cellStyle name="Nota 2 13" xfId="1030" xr:uid="{00000000-0005-0000-0000-000082030000}"/>
    <cellStyle name="Nota 2 13 2" xfId="1510" xr:uid="{00000000-0005-0000-0000-000083030000}"/>
    <cellStyle name="Nota 2 13 3" xfId="1863" xr:uid="{00000000-0005-0000-0000-000084030000}"/>
    <cellStyle name="Nota 2 13 4" xfId="1842" xr:uid="{00000000-0005-0000-0000-000085030000}"/>
    <cellStyle name="Nota 2 14" xfId="582" xr:uid="{00000000-0005-0000-0000-000086030000}"/>
    <cellStyle name="Nota 2 15" xfId="1095" xr:uid="{00000000-0005-0000-0000-000087030000}"/>
    <cellStyle name="Nota 2 16" xfId="525" xr:uid="{00000000-0005-0000-0000-000088030000}"/>
    <cellStyle name="Nota 2 17" xfId="2069" xr:uid="{00000000-0005-0000-0000-000089030000}"/>
    <cellStyle name="Nota 2 2" xfId="276" xr:uid="{00000000-0005-0000-0000-00008A030000}"/>
    <cellStyle name="Nota 2 2 10" xfId="664" xr:uid="{00000000-0005-0000-0000-00008B030000}"/>
    <cellStyle name="Nota 2 2 10 2" xfId="1172" xr:uid="{00000000-0005-0000-0000-00008C030000}"/>
    <cellStyle name="Nota 2 2 10 3" xfId="570" xr:uid="{00000000-0005-0000-0000-00008D030000}"/>
    <cellStyle name="Nota 2 2 10 4" xfId="1580" xr:uid="{00000000-0005-0000-0000-00008E030000}"/>
    <cellStyle name="Nota 2 2 11" xfId="1031" xr:uid="{00000000-0005-0000-0000-00008F030000}"/>
    <cellStyle name="Nota 2 2 11 2" xfId="1511" xr:uid="{00000000-0005-0000-0000-000090030000}"/>
    <cellStyle name="Nota 2 2 11 3" xfId="1864" xr:uid="{00000000-0005-0000-0000-000091030000}"/>
    <cellStyle name="Nota 2 2 11 4" xfId="1213" xr:uid="{00000000-0005-0000-0000-000092030000}"/>
    <cellStyle name="Nota 2 2 12" xfId="583" xr:uid="{00000000-0005-0000-0000-000093030000}"/>
    <cellStyle name="Nota 2 2 13" xfId="1096" xr:uid="{00000000-0005-0000-0000-000094030000}"/>
    <cellStyle name="Nota 2 2 14" xfId="382" xr:uid="{00000000-0005-0000-0000-000095030000}"/>
    <cellStyle name="Nota 2 2 15" xfId="2014" xr:uid="{00000000-0005-0000-0000-000096030000}"/>
    <cellStyle name="Nota 2 2 2" xfId="277" xr:uid="{00000000-0005-0000-0000-000097030000}"/>
    <cellStyle name="Nota 2 2 2 2" xfId="809" xr:uid="{00000000-0005-0000-0000-000098030000}"/>
    <cellStyle name="Nota 2 2 2 2 2" xfId="1300" xr:uid="{00000000-0005-0000-0000-000099030000}"/>
    <cellStyle name="Nota 2 2 2 2 3" xfId="1669" xr:uid="{00000000-0005-0000-0000-00009A030000}"/>
    <cellStyle name="Nota 2 2 2 2 4" xfId="2089" xr:uid="{00000000-0005-0000-0000-00009B030000}"/>
    <cellStyle name="Nota 2 2 2 3" xfId="732" xr:uid="{00000000-0005-0000-0000-00009C030000}"/>
    <cellStyle name="Nota 2 2 2 3 2" xfId="1226" xr:uid="{00000000-0005-0000-0000-00009D030000}"/>
    <cellStyle name="Nota 2 2 2 3 3" xfId="1593" xr:uid="{00000000-0005-0000-0000-00009E030000}"/>
    <cellStyle name="Nota 2 2 2 3 4" xfId="2021" xr:uid="{00000000-0005-0000-0000-00009F030000}"/>
    <cellStyle name="Nota 2 2 2 4" xfId="805" xr:uid="{00000000-0005-0000-0000-0000A0030000}"/>
    <cellStyle name="Nota 2 2 2 4 2" xfId="1296" xr:uid="{00000000-0005-0000-0000-0000A1030000}"/>
    <cellStyle name="Nota 2 2 2 4 3" xfId="1665" xr:uid="{00000000-0005-0000-0000-0000A2030000}"/>
    <cellStyle name="Nota 2 2 2 4 4" xfId="564" xr:uid="{00000000-0005-0000-0000-0000A3030000}"/>
    <cellStyle name="Nota 2 2 2 5" xfId="1029" xr:uid="{00000000-0005-0000-0000-0000A4030000}"/>
    <cellStyle name="Nota 2 2 2 5 2" xfId="1509" xr:uid="{00000000-0005-0000-0000-0000A5030000}"/>
    <cellStyle name="Nota 2 2 2 5 3" xfId="1862" xr:uid="{00000000-0005-0000-0000-0000A6030000}"/>
    <cellStyle name="Nota 2 2 2 5 4" xfId="2079" xr:uid="{00000000-0005-0000-0000-0000A7030000}"/>
    <cellStyle name="Nota 2 2 2 6" xfId="584" xr:uid="{00000000-0005-0000-0000-0000A8030000}"/>
    <cellStyle name="Nota 2 2 2 7" xfId="1097" xr:uid="{00000000-0005-0000-0000-0000A9030000}"/>
    <cellStyle name="Nota 2 2 2 8" xfId="526" xr:uid="{00000000-0005-0000-0000-0000AA030000}"/>
    <cellStyle name="Nota 2 2 2 9" xfId="1979" xr:uid="{00000000-0005-0000-0000-0000AB030000}"/>
    <cellStyle name="Nota 2 2 3" xfId="278" xr:uid="{00000000-0005-0000-0000-0000AC030000}"/>
    <cellStyle name="Nota 2 2 3 2" xfId="810" xr:uid="{00000000-0005-0000-0000-0000AD030000}"/>
    <cellStyle name="Nota 2 2 3 2 2" xfId="1301" xr:uid="{00000000-0005-0000-0000-0000AE030000}"/>
    <cellStyle name="Nota 2 2 3 2 3" xfId="1670" xr:uid="{00000000-0005-0000-0000-0000AF030000}"/>
    <cellStyle name="Nota 2 2 3 2 4" xfId="1181" xr:uid="{00000000-0005-0000-0000-0000B0030000}"/>
    <cellStyle name="Nota 2 2 3 3" xfId="684" xr:uid="{00000000-0005-0000-0000-0000B1030000}"/>
    <cellStyle name="Nota 2 2 3 3 2" xfId="1191" xr:uid="{00000000-0005-0000-0000-0000B2030000}"/>
    <cellStyle name="Nota 2 2 3 3 3" xfId="1561" xr:uid="{00000000-0005-0000-0000-0000B3030000}"/>
    <cellStyle name="Nota 2 2 3 3 4" xfId="1147" xr:uid="{00000000-0005-0000-0000-0000B4030000}"/>
    <cellStyle name="Nota 2 2 3 4" xfId="806" xr:uid="{00000000-0005-0000-0000-0000B5030000}"/>
    <cellStyle name="Nota 2 2 3 4 2" xfId="1297" xr:uid="{00000000-0005-0000-0000-0000B6030000}"/>
    <cellStyle name="Nota 2 2 3 4 3" xfId="1666" xr:uid="{00000000-0005-0000-0000-0000B7030000}"/>
    <cellStyle name="Nota 2 2 3 4 4" xfId="2045" xr:uid="{00000000-0005-0000-0000-0000B8030000}"/>
    <cellStyle name="Nota 2 2 3 5" xfId="961" xr:uid="{00000000-0005-0000-0000-0000B9030000}"/>
    <cellStyle name="Nota 2 2 3 5 2" xfId="1452" xr:uid="{00000000-0005-0000-0000-0000BA030000}"/>
    <cellStyle name="Nota 2 2 3 5 3" xfId="1821" xr:uid="{00000000-0005-0000-0000-0000BB030000}"/>
    <cellStyle name="Nota 2 2 3 5 4" xfId="1958" xr:uid="{00000000-0005-0000-0000-0000BC030000}"/>
    <cellStyle name="Nota 2 2 3 6" xfId="585" xr:uid="{00000000-0005-0000-0000-0000BD030000}"/>
    <cellStyle name="Nota 2 2 3 7" xfId="1098" xr:uid="{00000000-0005-0000-0000-0000BE030000}"/>
    <cellStyle name="Nota 2 2 3 8" xfId="527" xr:uid="{00000000-0005-0000-0000-0000BF030000}"/>
    <cellStyle name="Nota 2 2 3 9" xfId="2107" xr:uid="{00000000-0005-0000-0000-0000C0030000}"/>
    <cellStyle name="Nota 2 2 4" xfId="279" xr:uid="{00000000-0005-0000-0000-0000C1030000}"/>
    <cellStyle name="Nota 2 2 4 2" xfId="811" xr:uid="{00000000-0005-0000-0000-0000C2030000}"/>
    <cellStyle name="Nota 2 2 4 2 2" xfId="1302" xr:uid="{00000000-0005-0000-0000-0000C3030000}"/>
    <cellStyle name="Nota 2 2 4 2 3" xfId="1671" xr:uid="{00000000-0005-0000-0000-0000C4030000}"/>
    <cellStyle name="Nota 2 2 4 2 4" xfId="2020" xr:uid="{00000000-0005-0000-0000-0000C5030000}"/>
    <cellStyle name="Nota 2 2 4 3" xfId="733" xr:uid="{00000000-0005-0000-0000-0000C6030000}"/>
    <cellStyle name="Nota 2 2 4 3 2" xfId="1227" xr:uid="{00000000-0005-0000-0000-0000C7030000}"/>
    <cellStyle name="Nota 2 2 4 3 3" xfId="1594" xr:uid="{00000000-0005-0000-0000-0000C8030000}"/>
    <cellStyle name="Nota 2 2 4 3 4" xfId="1833" xr:uid="{00000000-0005-0000-0000-0000C9030000}"/>
    <cellStyle name="Nota 2 2 4 4" xfId="837" xr:uid="{00000000-0005-0000-0000-0000CA030000}"/>
    <cellStyle name="Nota 2 2 4 4 2" xfId="1328" xr:uid="{00000000-0005-0000-0000-0000CB030000}"/>
    <cellStyle name="Nota 2 2 4 4 3" xfId="1697" xr:uid="{00000000-0005-0000-0000-0000CC030000}"/>
    <cellStyle name="Nota 2 2 4 4 4" xfId="1959" xr:uid="{00000000-0005-0000-0000-0000CD030000}"/>
    <cellStyle name="Nota 2 2 4 5" xfId="959" xr:uid="{00000000-0005-0000-0000-0000CE030000}"/>
    <cellStyle name="Nota 2 2 4 5 2" xfId="1450" xr:uid="{00000000-0005-0000-0000-0000CF030000}"/>
    <cellStyle name="Nota 2 2 4 5 3" xfId="1819" xr:uid="{00000000-0005-0000-0000-0000D0030000}"/>
    <cellStyle name="Nota 2 2 4 5 4" xfId="2088" xr:uid="{00000000-0005-0000-0000-0000D1030000}"/>
    <cellStyle name="Nota 2 2 4 6" xfId="586" xr:uid="{00000000-0005-0000-0000-0000D2030000}"/>
    <cellStyle name="Nota 2 2 4 7" xfId="1099" xr:uid="{00000000-0005-0000-0000-0000D3030000}"/>
    <cellStyle name="Nota 2 2 4 8" xfId="528" xr:uid="{00000000-0005-0000-0000-0000D4030000}"/>
    <cellStyle name="Nota 2 2 4 9" xfId="581" xr:uid="{00000000-0005-0000-0000-0000D5030000}"/>
    <cellStyle name="Nota 2 2 5" xfId="280" xr:uid="{00000000-0005-0000-0000-0000D6030000}"/>
    <cellStyle name="Nota 2 2 5 2" xfId="812" xr:uid="{00000000-0005-0000-0000-0000D7030000}"/>
    <cellStyle name="Nota 2 2 5 2 2" xfId="1303" xr:uid="{00000000-0005-0000-0000-0000D8030000}"/>
    <cellStyle name="Nota 2 2 5 2 3" xfId="1672" xr:uid="{00000000-0005-0000-0000-0000D9030000}"/>
    <cellStyle name="Nota 2 2 5 2 4" xfId="1195" xr:uid="{00000000-0005-0000-0000-0000DA030000}"/>
    <cellStyle name="Nota 2 2 5 3" xfId="681" xr:uid="{00000000-0005-0000-0000-0000DB030000}"/>
    <cellStyle name="Nota 2 2 5 3 2" xfId="1188" xr:uid="{00000000-0005-0000-0000-0000DC030000}"/>
    <cellStyle name="Nota 2 2 5 3 3" xfId="1558" xr:uid="{00000000-0005-0000-0000-0000DD030000}"/>
    <cellStyle name="Nota 2 2 5 3 4" xfId="1981" xr:uid="{00000000-0005-0000-0000-0000DE030000}"/>
    <cellStyle name="Nota 2 2 5 4" xfId="838" xr:uid="{00000000-0005-0000-0000-0000DF030000}"/>
    <cellStyle name="Nota 2 2 5 4 2" xfId="1329" xr:uid="{00000000-0005-0000-0000-0000E0030000}"/>
    <cellStyle name="Nota 2 2 5 4 3" xfId="1698" xr:uid="{00000000-0005-0000-0000-0000E1030000}"/>
    <cellStyle name="Nota 2 2 5 4 4" xfId="2048" xr:uid="{00000000-0005-0000-0000-0000E2030000}"/>
    <cellStyle name="Nota 2 2 5 5" xfId="966" xr:uid="{00000000-0005-0000-0000-0000E3030000}"/>
    <cellStyle name="Nota 2 2 5 5 2" xfId="1457" xr:uid="{00000000-0005-0000-0000-0000E4030000}"/>
    <cellStyle name="Nota 2 2 5 5 3" xfId="1826" xr:uid="{00000000-0005-0000-0000-0000E5030000}"/>
    <cellStyle name="Nota 2 2 5 5 4" xfId="1581" xr:uid="{00000000-0005-0000-0000-0000E6030000}"/>
    <cellStyle name="Nota 2 2 5 6" xfId="587" xr:uid="{00000000-0005-0000-0000-0000E7030000}"/>
    <cellStyle name="Nota 2 2 5 7" xfId="1100" xr:uid="{00000000-0005-0000-0000-0000E8030000}"/>
    <cellStyle name="Nota 2 2 5 8" xfId="386" xr:uid="{00000000-0005-0000-0000-0000E9030000}"/>
    <cellStyle name="Nota 2 2 5 9" xfId="1992" xr:uid="{00000000-0005-0000-0000-0000EA030000}"/>
    <cellStyle name="Nota 2 2 6" xfId="747" xr:uid="{00000000-0005-0000-0000-0000EB030000}"/>
    <cellStyle name="Nota 2 2 6 2" xfId="1238" xr:uid="{00000000-0005-0000-0000-0000EC030000}"/>
    <cellStyle name="Nota 2 2 6 3" xfId="1607" xr:uid="{00000000-0005-0000-0000-0000ED030000}"/>
    <cellStyle name="Nota 2 2 6 4" xfId="1878" xr:uid="{00000000-0005-0000-0000-0000EE030000}"/>
    <cellStyle name="Nota 2 2 7" xfId="808" xr:uid="{00000000-0005-0000-0000-0000EF030000}"/>
    <cellStyle name="Nota 2 2 7 2" xfId="1299" xr:uid="{00000000-0005-0000-0000-0000F0030000}"/>
    <cellStyle name="Nota 2 2 7 3" xfId="1668" xr:uid="{00000000-0005-0000-0000-0000F1030000}"/>
    <cellStyle name="Nota 2 2 7 4" xfId="1960" xr:uid="{00000000-0005-0000-0000-0000F2030000}"/>
    <cellStyle name="Nota 2 2 8" xfId="683" xr:uid="{00000000-0005-0000-0000-0000F3030000}"/>
    <cellStyle name="Nota 2 2 8 2" xfId="1190" xr:uid="{00000000-0005-0000-0000-0000F4030000}"/>
    <cellStyle name="Nota 2 2 8 3" xfId="1560" xr:uid="{00000000-0005-0000-0000-0000F5030000}"/>
    <cellStyle name="Nota 2 2 8 4" xfId="1975" xr:uid="{00000000-0005-0000-0000-0000F6030000}"/>
    <cellStyle name="Nota 2 2 9" xfId="804" xr:uid="{00000000-0005-0000-0000-0000F7030000}"/>
    <cellStyle name="Nota 2 2 9 2" xfId="1295" xr:uid="{00000000-0005-0000-0000-0000F8030000}"/>
    <cellStyle name="Nota 2 2 9 3" xfId="1664" xr:uid="{00000000-0005-0000-0000-0000F9030000}"/>
    <cellStyle name="Nota 2 2 9 4" xfId="1987" xr:uid="{00000000-0005-0000-0000-0000FA030000}"/>
    <cellStyle name="Nota 2 3" xfId="281" xr:uid="{00000000-0005-0000-0000-0000FB030000}"/>
    <cellStyle name="Nota 2 3 10" xfId="865" xr:uid="{00000000-0005-0000-0000-0000FC030000}"/>
    <cellStyle name="Nota 2 3 10 2" xfId="1356" xr:uid="{00000000-0005-0000-0000-0000FD030000}"/>
    <cellStyle name="Nota 2 3 10 3" xfId="1725" xr:uid="{00000000-0005-0000-0000-0000FE030000}"/>
    <cellStyle name="Nota 2 3 10 4" xfId="366" xr:uid="{00000000-0005-0000-0000-0000FF030000}"/>
    <cellStyle name="Nota 2 3 11" xfId="912" xr:uid="{00000000-0005-0000-0000-000000040000}"/>
    <cellStyle name="Nota 2 3 11 2" xfId="1403" xr:uid="{00000000-0005-0000-0000-000001040000}"/>
    <cellStyle name="Nota 2 3 11 3" xfId="1772" xr:uid="{00000000-0005-0000-0000-000002040000}"/>
    <cellStyle name="Nota 2 3 11 4" xfId="2075" xr:uid="{00000000-0005-0000-0000-000003040000}"/>
    <cellStyle name="Nota 2 3 12" xfId="665" xr:uid="{00000000-0005-0000-0000-000004040000}"/>
    <cellStyle name="Nota 2 3 12 2" xfId="1173" xr:uid="{00000000-0005-0000-0000-000005040000}"/>
    <cellStyle name="Nota 2 3 12 3" xfId="571" xr:uid="{00000000-0005-0000-0000-000006040000}"/>
    <cellStyle name="Nota 2 3 12 4" xfId="427" xr:uid="{00000000-0005-0000-0000-000007040000}"/>
    <cellStyle name="Nota 2 3 13" xfId="1032" xr:uid="{00000000-0005-0000-0000-000008040000}"/>
    <cellStyle name="Nota 2 3 13 2" xfId="1512" xr:uid="{00000000-0005-0000-0000-000009040000}"/>
    <cellStyle name="Nota 2 3 13 3" xfId="1865" xr:uid="{00000000-0005-0000-0000-00000A040000}"/>
    <cellStyle name="Nota 2 3 13 4" xfId="523" xr:uid="{00000000-0005-0000-0000-00000B040000}"/>
    <cellStyle name="Nota 2 3 14" xfId="588" xr:uid="{00000000-0005-0000-0000-00000C040000}"/>
    <cellStyle name="Nota 2 3 15" xfId="1101" xr:uid="{00000000-0005-0000-0000-00000D040000}"/>
    <cellStyle name="Nota 2 3 16" xfId="529" xr:uid="{00000000-0005-0000-0000-00000E040000}"/>
    <cellStyle name="Nota 2 3 17" xfId="1582" xr:uid="{00000000-0005-0000-0000-00000F040000}"/>
    <cellStyle name="Nota 2 3 2" xfId="282" xr:uid="{00000000-0005-0000-0000-000010040000}"/>
    <cellStyle name="Nota 2 3 2 10" xfId="666" xr:uid="{00000000-0005-0000-0000-000011040000}"/>
    <cellStyle name="Nota 2 3 2 10 2" xfId="1174" xr:uid="{00000000-0005-0000-0000-000012040000}"/>
    <cellStyle name="Nota 2 3 2 10 3" xfId="576" xr:uid="{00000000-0005-0000-0000-000013040000}"/>
    <cellStyle name="Nota 2 3 2 10 4" xfId="644" xr:uid="{00000000-0005-0000-0000-000014040000}"/>
    <cellStyle name="Nota 2 3 2 11" xfId="1033" xr:uid="{00000000-0005-0000-0000-000015040000}"/>
    <cellStyle name="Nota 2 3 2 11 2" xfId="1513" xr:uid="{00000000-0005-0000-0000-000016040000}"/>
    <cellStyle name="Nota 2 3 2 11 3" xfId="1866" xr:uid="{00000000-0005-0000-0000-000017040000}"/>
    <cellStyle name="Nota 2 3 2 11 4" xfId="393" xr:uid="{00000000-0005-0000-0000-000018040000}"/>
    <cellStyle name="Nota 2 3 2 12" xfId="589" xr:uid="{00000000-0005-0000-0000-000019040000}"/>
    <cellStyle name="Nota 2 3 2 13" xfId="1102" xr:uid="{00000000-0005-0000-0000-00001A040000}"/>
    <cellStyle name="Nota 2 3 2 14" xfId="530" xr:uid="{00000000-0005-0000-0000-00001B040000}"/>
    <cellStyle name="Nota 2 3 2 15" xfId="558" xr:uid="{00000000-0005-0000-0000-00001C040000}"/>
    <cellStyle name="Nota 2 3 2 2" xfId="283" xr:uid="{00000000-0005-0000-0000-00001D040000}"/>
    <cellStyle name="Nota 2 3 2 2 2" xfId="815" xr:uid="{00000000-0005-0000-0000-00001E040000}"/>
    <cellStyle name="Nota 2 3 2 2 2 2" xfId="1306" xr:uid="{00000000-0005-0000-0000-00001F040000}"/>
    <cellStyle name="Nota 2 3 2 2 2 3" xfId="1675" xr:uid="{00000000-0005-0000-0000-000020040000}"/>
    <cellStyle name="Nota 2 3 2 2 2 4" xfId="2068" xr:uid="{00000000-0005-0000-0000-000021040000}"/>
    <cellStyle name="Nota 2 3 2 2 3" xfId="867" xr:uid="{00000000-0005-0000-0000-000022040000}"/>
    <cellStyle name="Nota 2 3 2 2 3 2" xfId="1358" xr:uid="{00000000-0005-0000-0000-000023040000}"/>
    <cellStyle name="Nota 2 3 2 2 3 3" xfId="1727" xr:uid="{00000000-0005-0000-0000-000024040000}"/>
    <cellStyle name="Nota 2 3 2 2 3 4" xfId="1165" xr:uid="{00000000-0005-0000-0000-000025040000}"/>
    <cellStyle name="Nota 2 3 2 2 4" xfId="914" xr:uid="{00000000-0005-0000-0000-000026040000}"/>
    <cellStyle name="Nota 2 3 2 2 4 2" xfId="1405" xr:uid="{00000000-0005-0000-0000-000027040000}"/>
    <cellStyle name="Nota 2 3 2 2 4 3" xfId="1774" xr:uid="{00000000-0005-0000-0000-000028040000}"/>
    <cellStyle name="Nota 2 3 2 2 4 4" xfId="1935" xr:uid="{00000000-0005-0000-0000-000029040000}"/>
    <cellStyle name="Nota 2 3 2 2 5" xfId="1034" xr:uid="{00000000-0005-0000-0000-00002A040000}"/>
    <cellStyle name="Nota 2 3 2 2 5 2" xfId="1514" xr:uid="{00000000-0005-0000-0000-00002B040000}"/>
    <cellStyle name="Nota 2 3 2 2 5 3" xfId="1867" xr:uid="{00000000-0005-0000-0000-00002C040000}"/>
    <cellStyle name="Nota 2 3 2 2 5 4" xfId="2062" xr:uid="{00000000-0005-0000-0000-00002D040000}"/>
    <cellStyle name="Nota 2 3 2 2 6" xfId="590" xr:uid="{00000000-0005-0000-0000-00002E040000}"/>
    <cellStyle name="Nota 2 3 2 2 7" xfId="1103" xr:uid="{00000000-0005-0000-0000-00002F040000}"/>
    <cellStyle name="Nota 2 3 2 2 8" xfId="531" xr:uid="{00000000-0005-0000-0000-000030040000}"/>
    <cellStyle name="Nota 2 3 2 2 9" xfId="2046" xr:uid="{00000000-0005-0000-0000-000031040000}"/>
    <cellStyle name="Nota 2 3 2 3" xfId="284" xr:uid="{00000000-0005-0000-0000-000032040000}"/>
    <cellStyle name="Nota 2 3 2 3 2" xfId="816" xr:uid="{00000000-0005-0000-0000-000033040000}"/>
    <cellStyle name="Nota 2 3 2 3 2 2" xfId="1307" xr:uid="{00000000-0005-0000-0000-000034040000}"/>
    <cellStyle name="Nota 2 3 2 3 2 3" xfId="1676" xr:uid="{00000000-0005-0000-0000-000035040000}"/>
    <cellStyle name="Nota 2 3 2 3 2 4" xfId="2104" xr:uid="{00000000-0005-0000-0000-000036040000}"/>
    <cellStyle name="Nota 2 3 2 3 3" xfId="868" xr:uid="{00000000-0005-0000-0000-000037040000}"/>
    <cellStyle name="Nota 2 3 2 3 3 2" xfId="1359" xr:uid="{00000000-0005-0000-0000-000038040000}"/>
    <cellStyle name="Nota 2 3 2 3 3 3" xfId="1728" xr:uid="{00000000-0005-0000-0000-000039040000}"/>
    <cellStyle name="Nota 2 3 2 3 3 4" xfId="2083" xr:uid="{00000000-0005-0000-0000-00003A040000}"/>
    <cellStyle name="Nota 2 3 2 3 4" xfId="915" xr:uid="{00000000-0005-0000-0000-00003B040000}"/>
    <cellStyle name="Nota 2 3 2 3 4 2" xfId="1406" xr:uid="{00000000-0005-0000-0000-00003C040000}"/>
    <cellStyle name="Nota 2 3 2 3 4 3" xfId="1775" xr:uid="{00000000-0005-0000-0000-00003D040000}"/>
    <cellStyle name="Nota 2 3 2 3 4 4" xfId="2016" xr:uid="{00000000-0005-0000-0000-00003E040000}"/>
    <cellStyle name="Nota 2 3 2 3 5" xfId="1035" xr:uid="{00000000-0005-0000-0000-00003F040000}"/>
    <cellStyle name="Nota 2 3 2 3 5 2" xfId="1515" xr:uid="{00000000-0005-0000-0000-000040040000}"/>
    <cellStyle name="Nota 2 3 2 3 5 3" xfId="1868" xr:uid="{00000000-0005-0000-0000-000041040000}"/>
    <cellStyle name="Nota 2 3 2 3 5 4" xfId="1570" xr:uid="{00000000-0005-0000-0000-000042040000}"/>
    <cellStyle name="Nota 2 3 2 3 6" xfId="591" xr:uid="{00000000-0005-0000-0000-000043040000}"/>
    <cellStyle name="Nota 2 3 2 3 7" xfId="1104" xr:uid="{00000000-0005-0000-0000-000044040000}"/>
    <cellStyle name="Nota 2 3 2 3 8" xfId="373" xr:uid="{00000000-0005-0000-0000-000045040000}"/>
    <cellStyle name="Nota 2 3 2 3 9" xfId="430" xr:uid="{00000000-0005-0000-0000-000046040000}"/>
    <cellStyle name="Nota 2 3 2 4" xfId="285" xr:uid="{00000000-0005-0000-0000-000047040000}"/>
    <cellStyle name="Nota 2 3 2 4 2" xfId="817" xr:uid="{00000000-0005-0000-0000-000048040000}"/>
    <cellStyle name="Nota 2 3 2 4 2 2" xfId="1308" xr:uid="{00000000-0005-0000-0000-000049040000}"/>
    <cellStyle name="Nota 2 3 2 4 2 3" xfId="1677" xr:uid="{00000000-0005-0000-0000-00004A040000}"/>
    <cellStyle name="Nota 2 3 2 4 2 4" xfId="1084" xr:uid="{00000000-0005-0000-0000-00004B040000}"/>
    <cellStyle name="Nota 2 3 2 4 3" xfId="869" xr:uid="{00000000-0005-0000-0000-00004C040000}"/>
    <cellStyle name="Nota 2 3 2 4 3 2" xfId="1360" xr:uid="{00000000-0005-0000-0000-00004D040000}"/>
    <cellStyle name="Nota 2 3 2 4 3 3" xfId="1729" xr:uid="{00000000-0005-0000-0000-00004E040000}"/>
    <cellStyle name="Nota 2 3 2 4 3 4" xfId="1921" xr:uid="{00000000-0005-0000-0000-00004F040000}"/>
    <cellStyle name="Nota 2 3 2 4 4" xfId="916" xr:uid="{00000000-0005-0000-0000-000050040000}"/>
    <cellStyle name="Nota 2 3 2 4 4 2" xfId="1407" xr:uid="{00000000-0005-0000-0000-000051040000}"/>
    <cellStyle name="Nota 2 3 2 4 4 3" xfId="1776" xr:uid="{00000000-0005-0000-0000-000052040000}"/>
    <cellStyle name="Nota 2 3 2 4 4 4" xfId="1976" xr:uid="{00000000-0005-0000-0000-000053040000}"/>
    <cellStyle name="Nota 2 3 2 4 5" xfId="1036" xr:uid="{00000000-0005-0000-0000-000054040000}"/>
    <cellStyle name="Nota 2 3 2 4 5 2" xfId="1516" xr:uid="{00000000-0005-0000-0000-000055040000}"/>
    <cellStyle name="Nota 2 3 2 4 5 3" xfId="1869" xr:uid="{00000000-0005-0000-0000-000056040000}"/>
    <cellStyle name="Nota 2 3 2 4 5 4" xfId="1146" xr:uid="{00000000-0005-0000-0000-000057040000}"/>
    <cellStyle name="Nota 2 3 2 4 6" xfId="592" xr:uid="{00000000-0005-0000-0000-000058040000}"/>
    <cellStyle name="Nota 2 3 2 4 7" xfId="1105" xr:uid="{00000000-0005-0000-0000-000059040000}"/>
    <cellStyle name="Nota 2 3 2 4 8" xfId="538" xr:uid="{00000000-0005-0000-0000-00005A040000}"/>
    <cellStyle name="Nota 2 3 2 4 9" xfId="1968" xr:uid="{00000000-0005-0000-0000-00005B040000}"/>
    <cellStyle name="Nota 2 3 2 5" xfId="286" xr:uid="{00000000-0005-0000-0000-00005C040000}"/>
    <cellStyle name="Nota 2 3 2 5 2" xfId="818" xr:uid="{00000000-0005-0000-0000-00005D040000}"/>
    <cellStyle name="Nota 2 3 2 5 2 2" xfId="1309" xr:uid="{00000000-0005-0000-0000-00005E040000}"/>
    <cellStyle name="Nota 2 3 2 5 2 3" xfId="1678" xr:uid="{00000000-0005-0000-0000-00005F040000}"/>
    <cellStyle name="Nota 2 3 2 5 2 4" xfId="2013" xr:uid="{00000000-0005-0000-0000-000060040000}"/>
    <cellStyle name="Nota 2 3 2 5 3" xfId="870" xr:uid="{00000000-0005-0000-0000-000061040000}"/>
    <cellStyle name="Nota 2 3 2 5 3 2" xfId="1361" xr:uid="{00000000-0005-0000-0000-000062040000}"/>
    <cellStyle name="Nota 2 3 2 5 3 3" xfId="1730" xr:uid="{00000000-0005-0000-0000-000063040000}"/>
    <cellStyle name="Nota 2 3 2 5 3 4" xfId="1990" xr:uid="{00000000-0005-0000-0000-000064040000}"/>
    <cellStyle name="Nota 2 3 2 5 4" xfId="917" xr:uid="{00000000-0005-0000-0000-000065040000}"/>
    <cellStyle name="Nota 2 3 2 5 4 2" xfId="1408" xr:uid="{00000000-0005-0000-0000-000066040000}"/>
    <cellStyle name="Nota 2 3 2 5 4 3" xfId="1777" xr:uid="{00000000-0005-0000-0000-000067040000}"/>
    <cellStyle name="Nota 2 3 2 5 4 4" xfId="1083" xr:uid="{00000000-0005-0000-0000-000068040000}"/>
    <cellStyle name="Nota 2 3 2 5 5" xfId="1037" xr:uid="{00000000-0005-0000-0000-000069040000}"/>
    <cellStyle name="Nota 2 3 2 5 5 2" xfId="1517" xr:uid="{00000000-0005-0000-0000-00006A040000}"/>
    <cellStyle name="Nota 2 3 2 5 5 3" xfId="1870" xr:uid="{00000000-0005-0000-0000-00006B040000}"/>
    <cellStyle name="Nota 2 3 2 5 5 4" xfId="499" xr:uid="{00000000-0005-0000-0000-00006C040000}"/>
    <cellStyle name="Nota 2 3 2 5 6" xfId="593" xr:uid="{00000000-0005-0000-0000-00006D040000}"/>
    <cellStyle name="Nota 2 3 2 5 7" xfId="1106" xr:uid="{00000000-0005-0000-0000-00006E040000}"/>
    <cellStyle name="Nota 2 3 2 5 8" xfId="1464" xr:uid="{00000000-0005-0000-0000-00006F040000}"/>
    <cellStyle name="Nota 2 3 2 5 9" xfId="2076" xr:uid="{00000000-0005-0000-0000-000070040000}"/>
    <cellStyle name="Nota 2 3 2 6" xfId="749" xr:uid="{00000000-0005-0000-0000-000071040000}"/>
    <cellStyle name="Nota 2 3 2 6 2" xfId="1240" xr:uid="{00000000-0005-0000-0000-000072040000}"/>
    <cellStyle name="Nota 2 3 2 6 3" xfId="1609" xr:uid="{00000000-0005-0000-0000-000073040000}"/>
    <cellStyle name="Nota 2 3 2 6 4" xfId="1471" xr:uid="{00000000-0005-0000-0000-000074040000}"/>
    <cellStyle name="Nota 2 3 2 7" xfId="814" xr:uid="{00000000-0005-0000-0000-000075040000}"/>
    <cellStyle name="Nota 2 3 2 7 2" xfId="1305" xr:uid="{00000000-0005-0000-0000-000076040000}"/>
    <cellStyle name="Nota 2 3 2 7 3" xfId="1674" xr:uid="{00000000-0005-0000-0000-000077040000}"/>
    <cellStyle name="Nota 2 3 2 7 4" xfId="645" xr:uid="{00000000-0005-0000-0000-000078040000}"/>
    <cellStyle name="Nota 2 3 2 8" xfId="866" xr:uid="{00000000-0005-0000-0000-000079040000}"/>
    <cellStyle name="Nota 2 3 2 8 2" xfId="1357" xr:uid="{00000000-0005-0000-0000-00007A040000}"/>
    <cellStyle name="Nota 2 3 2 8 3" xfId="1726" xr:uid="{00000000-0005-0000-0000-00007B040000}"/>
    <cellStyle name="Nota 2 3 2 8 4" xfId="502" xr:uid="{00000000-0005-0000-0000-00007C040000}"/>
    <cellStyle name="Nota 2 3 2 9" xfId="913" xr:uid="{00000000-0005-0000-0000-00007D040000}"/>
    <cellStyle name="Nota 2 3 2 9 2" xfId="1404" xr:uid="{00000000-0005-0000-0000-00007E040000}"/>
    <cellStyle name="Nota 2 3 2 9 3" xfId="1773" xr:uid="{00000000-0005-0000-0000-00007F040000}"/>
    <cellStyle name="Nota 2 3 2 9 4" xfId="1141" xr:uid="{00000000-0005-0000-0000-000080040000}"/>
    <cellStyle name="Nota 2 3 3" xfId="287" xr:uid="{00000000-0005-0000-0000-000081040000}"/>
    <cellStyle name="Nota 2 3 3 10" xfId="667" xr:uid="{00000000-0005-0000-0000-000082040000}"/>
    <cellStyle name="Nota 2 3 3 10 2" xfId="1175" xr:uid="{00000000-0005-0000-0000-000083040000}"/>
    <cellStyle name="Nota 2 3 3 10 3" xfId="578" xr:uid="{00000000-0005-0000-0000-000084040000}"/>
    <cellStyle name="Nota 2 3 3 10 4" xfId="478" xr:uid="{00000000-0005-0000-0000-000085040000}"/>
    <cellStyle name="Nota 2 3 3 11" xfId="1038" xr:uid="{00000000-0005-0000-0000-000086040000}"/>
    <cellStyle name="Nota 2 3 3 11 2" xfId="1518" xr:uid="{00000000-0005-0000-0000-000087040000}"/>
    <cellStyle name="Nota 2 3 3 11 3" xfId="1871" xr:uid="{00000000-0005-0000-0000-000088040000}"/>
    <cellStyle name="Nota 2 3 3 11 4" xfId="1931" xr:uid="{00000000-0005-0000-0000-000089040000}"/>
    <cellStyle name="Nota 2 3 3 12" xfId="594" xr:uid="{00000000-0005-0000-0000-00008A040000}"/>
    <cellStyle name="Nota 2 3 3 13" xfId="1107" xr:uid="{00000000-0005-0000-0000-00008B040000}"/>
    <cellStyle name="Nota 2 3 3 14" xfId="1185" xr:uid="{00000000-0005-0000-0000-00008C040000}"/>
    <cellStyle name="Nota 2 3 3 15" xfId="2047" xr:uid="{00000000-0005-0000-0000-00008D040000}"/>
    <cellStyle name="Nota 2 3 3 2" xfId="288" xr:uid="{00000000-0005-0000-0000-00008E040000}"/>
    <cellStyle name="Nota 2 3 3 2 2" xfId="820" xr:uid="{00000000-0005-0000-0000-00008F040000}"/>
    <cellStyle name="Nota 2 3 3 2 2 2" xfId="1311" xr:uid="{00000000-0005-0000-0000-000090040000}"/>
    <cellStyle name="Nota 2 3 3 2 2 3" xfId="1680" xr:uid="{00000000-0005-0000-0000-000091040000}"/>
    <cellStyle name="Nota 2 3 3 2 2 4" xfId="2058" xr:uid="{00000000-0005-0000-0000-000092040000}"/>
    <cellStyle name="Nota 2 3 3 2 3" xfId="872" xr:uid="{00000000-0005-0000-0000-000093040000}"/>
    <cellStyle name="Nota 2 3 3 2 3 2" xfId="1363" xr:uid="{00000000-0005-0000-0000-000094040000}"/>
    <cellStyle name="Nota 2 3 3 2 3 3" xfId="1732" xr:uid="{00000000-0005-0000-0000-000095040000}"/>
    <cellStyle name="Nota 2 3 3 2 3 4" xfId="496" xr:uid="{00000000-0005-0000-0000-000096040000}"/>
    <cellStyle name="Nota 2 3 3 2 4" xfId="919" xr:uid="{00000000-0005-0000-0000-000097040000}"/>
    <cellStyle name="Nota 2 3 3 2 4 2" xfId="1410" xr:uid="{00000000-0005-0000-0000-000098040000}"/>
    <cellStyle name="Nota 2 3 3 2 4 3" xfId="1779" xr:uid="{00000000-0005-0000-0000-000099040000}"/>
    <cellStyle name="Nota 2 3 3 2 4 4" xfId="2065" xr:uid="{00000000-0005-0000-0000-00009A040000}"/>
    <cellStyle name="Nota 2 3 3 2 5" xfId="1039" xr:uid="{00000000-0005-0000-0000-00009B040000}"/>
    <cellStyle name="Nota 2 3 3 2 5 2" xfId="1519" xr:uid="{00000000-0005-0000-0000-00009C040000}"/>
    <cellStyle name="Nota 2 3 3 2 5 3" xfId="1872" xr:uid="{00000000-0005-0000-0000-00009D040000}"/>
    <cellStyle name="Nota 2 3 3 2 5 4" xfId="653" xr:uid="{00000000-0005-0000-0000-00009E040000}"/>
    <cellStyle name="Nota 2 3 3 2 6" xfId="595" xr:uid="{00000000-0005-0000-0000-00009F040000}"/>
    <cellStyle name="Nota 2 3 3 2 7" xfId="1108" xr:uid="{00000000-0005-0000-0000-0000A0040000}"/>
    <cellStyle name="Nota 2 3 3 2 8" xfId="1480" xr:uid="{00000000-0005-0000-0000-0000A1040000}"/>
    <cellStyle name="Nota 2 3 3 2 9" xfId="2056" xr:uid="{00000000-0005-0000-0000-0000A2040000}"/>
    <cellStyle name="Nota 2 3 3 3" xfId="289" xr:uid="{00000000-0005-0000-0000-0000A3040000}"/>
    <cellStyle name="Nota 2 3 3 3 2" xfId="821" xr:uid="{00000000-0005-0000-0000-0000A4040000}"/>
    <cellStyle name="Nota 2 3 3 3 2 2" xfId="1312" xr:uid="{00000000-0005-0000-0000-0000A5040000}"/>
    <cellStyle name="Nota 2 3 3 3 2 3" xfId="1681" xr:uid="{00000000-0005-0000-0000-0000A6040000}"/>
    <cellStyle name="Nota 2 3 3 3 2 4" xfId="2026" xr:uid="{00000000-0005-0000-0000-0000A7040000}"/>
    <cellStyle name="Nota 2 3 3 3 3" xfId="873" xr:uid="{00000000-0005-0000-0000-0000A8040000}"/>
    <cellStyle name="Nota 2 3 3 3 3 2" xfId="1364" xr:uid="{00000000-0005-0000-0000-0000A9040000}"/>
    <cellStyle name="Nota 2 3 3 3 3 3" xfId="1733" xr:uid="{00000000-0005-0000-0000-0000AA040000}"/>
    <cellStyle name="Nota 2 3 3 3 3 4" xfId="2066" xr:uid="{00000000-0005-0000-0000-0000AB040000}"/>
    <cellStyle name="Nota 2 3 3 3 4" xfId="920" xr:uid="{00000000-0005-0000-0000-0000AC040000}"/>
    <cellStyle name="Nota 2 3 3 3 4 2" xfId="1411" xr:uid="{00000000-0005-0000-0000-0000AD040000}"/>
    <cellStyle name="Nota 2 3 3 3 4 3" xfId="1780" xr:uid="{00000000-0005-0000-0000-0000AE040000}"/>
    <cellStyle name="Nota 2 3 3 3 4 4" xfId="2095" xr:uid="{00000000-0005-0000-0000-0000AF040000}"/>
    <cellStyle name="Nota 2 3 3 3 5" xfId="962" xr:uid="{00000000-0005-0000-0000-0000B0040000}"/>
    <cellStyle name="Nota 2 3 3 3 5 2" xfId="1453" xr:uid="{00000000-0005-0000-0000-0000B1040000}"/>
    <cellStyle name="Nota 2 3 3 3 5 3" xfId="1822" xr:uid="{00000000-0005-0000-0000-0000B2040000}"/>
    <cellStyle name="Nota 2 3 3 3 5 4" xfId="2038" xr:uid="{00000000-0005-0000-0000-0000B3040000}"/>
    <cellStyle name="Nota 2 3 3 3 6" xfId="596" xr:uid="{00000000-0005-0000-0000-0000B4040000}"/>
    <cellStyle name="Nota 2 3 3 3 7" xfId="1109" xr:uid="{00000000-0005-0000-0000-0000B5040000}"/>
    <cellStyle name="Nota 2 3 3 3 8" xfId="1207" xr:uid="{00000000-0005-0000-0000-0000B6040000}"/>
    <cellStyle name="Nota 2 3 3 3 9" xfId="2093" xr:uid="{00000000-0005-0000-0000-0000B7040000}"/>
    <cellStyle name="Nota 2 3 3 4" xfId="290" xr:uid="{00000000-0005-0000-0000-0000B8040000}"/>
    <cellStyle name="Nota 2 3 3 4 2" xfId="822" xr:uid="{00000000-0005-0000-0000-0000B9040000}"/>
    <cellStyle name="Nota 2 3 3 4 2 2" xfId="1313" xr:uid="{00000000-0005-0000-0000-0000BA040000}"/>
    <cellStyle name="Nota 2 3 3 4 2 3" xfId="1682" xr:uid="{00000000-0005-0000-0000-0000BB040000}"/>
    <cellStyle name="Nota 2 3 3 4 2 4" xfId="1489" xr:uid="{00000000-0005-0000-0000-0000BC040000}"/>
    <cellStyle name="Nota 2 3 3 4 3" xfId="874" xr:uid="{00000000-0005-0000-0000-0000BD040000}"/>
    <cellStyle name="Nota 2 3 3 4 3 2" xfId="1365" xr:uid="{00000000-0005-0000-0000-0000BE040000}"/>
    <cellStyle name="Nota 2 3 3 4 3 3" xfId="1734" xr:uid="{00000000-0005-0000-0000-0000BF040000}"/>
    <cellStyle name="Nota 2 3 3 4 3 4" xfId="1604" xr:uid="{00000000-0005-0000-0000-0000C0040000}"/>
    <cellStyle name="Nota 2 3 3 4 4" xfId="921" xr:uid="{00000000-0005-0000-0000-0000C1040000}"/>
    <cellStyle name="Nota 2 3 3 4 4 2" xfId="1412" xr:uid="{00000000-0005-0000-0000-0000C2040000}"/>
    <cellStyle name="Nota 2 3 3 4 4 3" xfId="1781" xr:uid="{00000000-0005-0000-0000-0000C3040000}"/>
    <cellStyle name="Nota 2 3 3 4 4 4" xfId="1563" xr:uid="{00000000-0005-0000-0000-0000C4040000}"/>
    <cellStyle name="Nota 2 3 3 4 5" xfId="1040" xr:uid="{00000000-0005-0000-0000-0000C5040000}"/>
    <cellStyle name="Nota 2 3 3 4 5 2" xfId="1520" xr:uid="{00000000-0005-0000-0000-0000C6040000}"/>
    <cellStyle name="Nota 2 3 3 4 5 3" xfId="1873" xr:uid="{00000000-0005-0000-0000-0000C7040000}"/>
    <cellStyle name="Nota 2 3 3 4 5 4" xfId="2035" xr:uid="{00000000-0005-0000-0000-0000C8040000}"/>
    <cellStyle name="Nota 2 3 3 4 6" xfId="597" xr:uid="{00000000-0005-0000-0000-0000C9040000}"/>
    <cellStyle name="Nota 2 3 3 4 7" xfId="1110" xr:uid="{00000000-0005-0000-0000-0000CA040000}"/>
    <cellStyle name="Nota 2 3 3 4 8" xfId="539" xr:uid="{00000000-0005-0000-0000-0000CB040000}"/>
    <cellStyle name="Nota 2 3 3 4 9" xfId="477" xr:uid="{00000000-0005-0000-0000-0000CC040000}"/>
    <cellStyle name="Nota 2 3 3 5" xfId="291" xr:uid="{00000000-0005-0000-0000-0000CD040000}"/>
    <cellStyle name="Nota 2 3 3 5 2" xfId="823" xr:uid="{00000000-0005-0000-0000-0000CE040000}"/>
    <cellStyle name="Nota 2 3 3 5 2 2" xfId="1314" xr:uid="{00000000-0005-0000-0000-0000CF040000}"/>
    <cellStyle name="Nota 2 3 3 5 2 3" xfId="1683" xr:uid="{00000000-0005-0000-0000-0000D0040000}"/>
    <cellStyle name="Nota 2 3 3 5 2 4" xfId="2094" xr:uid="{00000000-0005-0000-0000-0000D1040000}"/>
    <cellStyle name="Nota 2 3 3 5 3" xfId="875" xr:uid="{00000000-0005-0000-0000-0000D2040000}"/>
    <cellStyle name="Nota 2 3 3 5 3 2" xfId="1366" xr:uid="{00000000-0005-0000-0000-0000D3040000}"/>
    <cellStyle name="Nota 2 3 3 5 3 3" xfId="1735" xr:uid="{00000000-0005-0000-0000-0000D4040000}"/>
    <cellStyle name="Nota 2 3 3 5 3 4" xfId="1993" xr:uid="{00000000-0005-0000-0000-0000D5040000}"/>
    <cellStyle name="Nota 2 3 3 5 4" xfId="922" xr:uid="{00000000-0005-0000-0000-0000D6040000}"/>
    <cellStyle name="Nota 2 3 3 5 4 2" xfId="1413" xr:uid="{00000000-0005-0000-0000-0000D7040000}"/>
    <cellStyle name="Nota 2 3 3 5 4 3" xfId="1782" xr:uid="{00000000-0005-0000-0000-0000D8040000}"/>
    <cellStyle name="Nota 2 3 3 5 4 4" xfId="1524" xr:uid="{00000000-0005-0000-0000-0000D9040000}"/>
    <cellStyle name="Nota 2 3 3 5 5" xfId="1079" xr:uid="{00000000-0005-0000-0000-0000DA040000}"/>
    <cellStyle name="Nota 2 3 3 5 5 2" xfId="1555" xr:uid="{00000000-0005-0000-0000-0000DB040000}"/>
    <cellStyle name="Nota 2 3 3 5 5 3" xfId="1911" xr:uid="{00000000-0005-0000-0000-0000DC040000}"/>
    <cellStyle name="Nota 2 3 3 5 5 4" xfId="1951" xr:uid="{00000000-0005-0000-0000-0000DD040000}"/>
    <cellStyle name="Nota 2 3 3 5 6" xfId="598" xr:uid="{00000000-0005-0000-0000-0000DE040000}"/>
    <cellStyle name="Nota 2 3 3 5 7" xfId="1111" xr:uid="{00000000-0005-0000-0000-0000DF040000}"/>
    <cellStyle name="Nota 2 3 3 5 8" xfId="1479" xr:uid="{00000000-0005-0000-0000-0000E0040000}"/>
    <cellStyle name="Nota 2 3 3 5 9" xfId="1566" xr:uid="{00000000-0005-0000-0000-0000E1040000}"/>
    <cellStyle name="Nota 2 3 3 6" xfId="750" xr:uid="{00000000-0005-0000-0000-0000E2040000}"/>
    <cellStyle name="Nota 2 3 3 6 2" xfId="1241" xr:uid="{00000000-0005-0000-0000-0000E3040000}"/>
    <cellStyle name="Nota 2 3 3 6 3" xfId="1610" xr:uid="{00000000-0005-0000-0000-0000E4040000}"/>
    <cellStyle name="Nota 2 3 3 6 4" xfId="563" xr:uid="{00000000-0005-0000-0000-0000E5040000}"/>
    <cellStyle name="Nota 2 3 3 7" xfId="819" xr:uid="{00000000-0005-0000-0000-0000E6040000}"/>
    <cellStyle name="Nota 2 3 3 7 2" xfId="1310" xr:uid="{00000000-0005-0000-0000-0000E7040000}"/>
    <cellStyle name="Nota 2 3 3 7 3" xfId="1679" xr:uid="{00000000-0005-0000-0000-0000E8040000}"/>
    <cellStyle name="Nota 2 3 3 7 4" xfId="2043" xr:uid="{00000000-0005-0000-0000-0000E9040000}"/>
    <cellStyle name="Nota 2 3 3 8" xfId="871" xr:uid="{00000000-0005-0000-0000-0000EA040000}"/>
    <cellStyle name="Nota 2 3 3 8 2" xfId="1362" xr:uid="{00000000-0005-0000-0000-0000EB040000}"/>
    <cellStyle name="Nota 2 3 3 8 3" xfId="1731" xr:uid="{00000000-0005-0000-0000-0000EC040000}"/>
    <cellStyle name="Nota 2 3 3 8 4" xfId="370" xr:uid="{00000000-0005-0000-0000-0000ED040000}"/>
    <cellStyle name="Nota 2 3 3 9" xfId="918" xr:uid="{00000000-0005-0000-0000-0000EE040000}"/>
    <cellStyle name="Nota 2 3 3 9 2" xfId="1409" xr:uid="{00000000-0005-0000-0000-0000EF040000}"/>
    <cellStyle name="Nota 2 3 3 9 3" xfId="1778" xr:uid="{00000000-0005-0000-0000-0000F0040000}"/>
    <cellStyle name="Nota 2 3 3 9 4" xfId="630" xr:uid="{00000000-0005-0000-0000-0000F1040000}"/>
    <cellStyle name="Nota 2 3 4" xfId="292" xr:uid="{00000000-0005-0000-0000-0000F2040000}"/>
    <cellStyle name="Nota 2 3 4 2" xfId="824" xr:uid="{00000000-0005-0000-0000-0000F3040000}"/>
    <cellStyle name="Nota 2 3 4 2 2" xfId="1315" xr:uid="{00000000-0005-0000-0000-0000F4040000}"/>
    <cellStyle name="Nota 2 3 4 2 3" xfId="1684" xr:uid="{00000000-0005-0000-0000-0000F5040000}"/>
    <cellStyle name="Nota 2 3 4 2 4" xfId="2052" xr:uid="{00000000-0005-0000-0000-0000F6040000}"/>
    <cellStyle name="Nota 2 3 4 3" xfId="876" xr:uid="{00000000-0005-0000-0000-0000F7040000}"/>
    <cellStyle name="Nota 2 3 4 3 2" xfId="1367" xr:uid="{00000000-0005-0000-0000-0000F8040000}"/>
    <cellStyle name="Nota 2 3 4 3 3" xfId="1736" xr:uid="{00000000-0005-0000-0000-0000F9040000}"/>
    <cellStyle name="Nota 2 3 4 3 4" xfId="656" xr:uid="{00000000-0005-0000-0000-0000FA040000}"/>
    <cellStyle name="Nota 2 3 4 4" xfId="923" xr:uid="{00000000-0005-0000-0000-0000FB040000}"/>
    <cellStyle name="Nota 2 3 4 4 2" xfId="1414" xr:uid="{00000000-0005-0000-0000-0000FC040000}"/>
    <cellStyle name="Nota 2 3 4 4 3" xfId="1783" xr:uid="{00000000-0005-0000-0000-0000FD040000}"/>
    <cellStyle name="Nota 2 3 4 4 4" xfId="1564" xr:uid="{00000000-0005-0000-0000-0000FE040000}"/>
    <cellStyle name="Nota 2 3 4 5" xfId="1041" xr:uid="{00000000-0005-0000-0000-0000FF040000}"/>
    <cellStyle name="Nota 2 3 4 5 2" xfId="1521" xr:uid="{00000000-0005-0000-0000-000000050000}"/>
    <cellStyle name="Nota 2 3 4 5 3" xfId="1874" xr:uid="{00000000-0005-0000-0000-000001050000}"/>
    <cellStyle name="Nota 2 3 4 5 4" xfId="1490" xr:uid="{00000000-0005-0000-0000-000002050000}"/>
    <cellStyle name="Nota 2 3 4 6" xfId="599" xr:uid="{00000000-0005-0000-0000-000003050000}"/>
    <cellStyle name="Nota 2 3 4 7" xfId="1112" xr:uid="{00000000-0005-0000-0000-000004050000}"/>
    <cellStyle name="Nota 2 3 4 8" xfId="1206" xr:uid="{00000000-0005-0000-0000-000005050000}"/>
    <cellStyle name="Nota 2 3 4 9" xfId="1995" xr:uid="{00000000-0005-0000-0000-000006050000}"/>
    <cellStyle name="Nota 2 3 5" xfId="293" xr:uid="{00000000-0005-0000-0000-000007050000}"/>
    <cellStyle name="Nota 2 3 5 2" xfId="825" xr:uid="{00000000-0005-0000-0000-000008050000}"/>
    <cellStyle name="Nota 2 3 5 2 2" xfId="1316" xr:uid="{00000000-0005-0000-0000-000009050000}"/>
    <cellStyle name="Nota 2 3 5 2 3" xfId="1685" xr:uid="{00000000-0005-0000-0000-00000A050000}"/>
    <cellStyle name="Nota 2 3 5 2 4" xfId="1235" xr:uid="{00000000-0005-0000-0000-00000B050000}"/>
    <cellStyle name="Nota 2 3 5 3" xfId="877" xr:uid="{00000000-0005-0000-0000-00000C050000}"/>
    <cellStyle name="Nota 2 3 5 3 2" xfId="1368" xr:uid="{00000000-0005-0000-0000-00000D050000}"/>
    <cellStyle name="Nota 2 3 5 3 3" xfId="1737" xr:uid="{00000000-0005-0000-0000-00000E050000}"/>
    <cellStyle name="Nota 2 3 5 3 4" xfId="415" xr:uid="{00000000-0005-0000-0000-00000F050000}"/>
    <cellStyle name="Nota 2 3 5 4" xfId="924" xr:uid="{00000000-0005-0000-0000-000010050000}"/>
    <cellStyle name="Nota 2 3 5 4 2" xfId="1415" xr:uid="{00000000-0005-0000-0000-000011050000}"/>
    <cellStyle name="Nota 2 3 5 4 3" xfId="1784" xr:uid="{00000000-0005-0000-0000-000012050000}"/>
    <cellStyle name="Nota 2 3 5 4 4" xfId="1092" xr:uid="{00000000-0005-0000-0000-000013050000}"/>
    <cellStyle name="Nota 2 3 5 5" xfId="1042" xr:uid="{00000000-0005-0000-0000-000014050000}"/>
    <cellStyle name="Nota 2 3 5 5 2" xfId="1522" xr:uid="{00000000-0005-0000-0000-000015050000}"/>
    <cellStyle name="Nota 2 3 5 5 3" xfId="1875" xr:uid="{00000000-0005-0000-0000-000016050000}"/>
    <cellStyle name="Nota 2 3 5 5 4" xfId="1484" xr:uid="{00000000-0005-0000-0000-000017050000}"/>
    <cellStyle name="Nota 2 3 5 6" xfId="600" xr:uid="{00000000-0005-0000-0000-000018050000}"/>
    <cellStyle name="Nota 2 3 5 7" xfId="1113" xr:uid="{00000000-0005-0000-0000-000019050000}"/>
    <cellStyle name="Nota 2 3 5 8" xfId="540" xr:uid="{00000000-0005-0000-0000-00001A050000}"/>
    <cellStyle name="Nota 2 3 5 9" xfId="2086" xr:uid="{00000000-0005-0000-0000-00001B050000}"/>
    <cellStyle name="Nota 2 3 6" xfId="294" xr:uid="{00000000-0005-0000-0000-00001C050000}"/>
    <cellStyle name="Nota 2 3 6 2" xfId="826" xr:uid="{00000000-0005-0000-0000-00001D050000}"/>
    <cellStyle name="Nota 2 3 6 2 2" xfId="1317" xr:uid="{00000000-0005-0000-0000-00001E050000}"/>
    <cellStyle name="Nota 2 3 6 2 3" xfId="1686" xr:uid="{00000000-0005-0000-0000-00001F050000}"/>
    <cellStyle name="Nota 2 3 6 2 4" xfId="2001" xr:uid="{00000000-0005-0000-0000-000020050000}"/>
    <cellStyle name="Nota 2 3 6 3" xfId="878" xr:uid="{00000000-0005-0000-0000-000021050000}"/>
    <cellStyle name="Nota 2 3 6 3 2" xfId="1369" xr:uid="{00000000-0005-0000-0000-000022050000}"/>
    <cellStyle name="Nota 2 3 6 3 3" xfId="1738" xr:uid="{00000000-0005-0000-0000-000023050000}"/>
    <cellStyle name="Nota 2 3 6 3 4" xfId="2057" xr:uid="{00000000-0005-0000-0000-000024050000}"/>
    <cellStyle name="Nota 2 3 6 4" xfId="925" xr:uid="{00000000-0005-0000-0000-000025050000}"/>
    <cellStyle name="Nota 2 3 6 4 2" xfId="1416" xr:uid="{00000000-0005-0000-0000-000026050000}"/>
    <cellStyle name="Nota 2 3 6 4 3" xfId="1785" xr:uid="{00000000-0005-0000-0000-000027050000}"/>
    <cellStyle name="Nota 2 3 6 4 4" xfId="2098" xr:uid="{00000000-0005-0000-0000-000028050000}"/>
    <cellStyle name="Nota 2 3 6 5" xfId="1043" xr:uid="{00000000-0005-0000-0000-000029050000}"/>
    <cellStyle name="Nota 2 3 6 5 2" xfId="1523" xr:uid="{00000000-0005-0000-0000-00002A050000}"/>
    <cellStyle name="Nota 2 3 6 5 3" xfId="1876" xr:uid="{00000000-0005-0000-0000-00002B050000}"/>
    <cellStyle name="Nota 2 3 6 5 4" xfId="1928" xr:uid="{00000000-0005-0000-0000-00002C050000}"/>
    <cellStyle name="Nota 2 3 6 6" xfId="601" xr:uid="{00000000-0005-0000-0000-00002D050000}"/>
    <cellStyle name="Nota 2 3 6 7" xfId="1114" xr:uid="{00000000-0005-0000-0000-00002E050000}"/>
    <cellStyle name="Nota 2 3 6 8" xfId="541" xr:uid="{00000000-0005-0000-0000-00002F050000}"/>
    <cellStyle name="Nota 2 3 6 9" xfId="2110" xr:uid="{00000000-0005-0000-0000-000030050000}"/>
    <cellStyle name="Nota 2 3 7" xfId="295" xr:uid="{00000000-0005-0000-0000-000031050000}"/>
    <cellStyle name="Nota 2 3 7 2" xfId="827" xr:uid="{00000000-0005-0000-0000-000032050000}"/>
    <cellStyle name="Nota 2 3 7 2 2" xfId="1318" xr:uid="{00000000-0005-0000-0000-000033050000}"/>
    <cellStyle name="Nota 2 3 7 2 3" xfId="1687" xr:uid="{00000000-0005-0000-0000-000034050000}"/>
    <cellStyle name="Nota 2 3 7 2 4" xfId="2064" xr:uid="{00000000-0005-0000-0000-000035050000}"/>
    <cellStyle name="Nota 2 3 7 3" xfId="879" xr:uid="{00000000-0005-0000-0000-000036050000}"/>
    <cellStyle name="Nota 2 3 7 3 2" xfId="1370" xr:uid="{00000000-0005-0000-0000-000037050000}"/>
    <cellStyle name="Nota 2 3 7 3 3" xfId="1739" xr:uid="{00000000-0005-0000-0000-000038050000}"/>
    <cellStyle name="Nota 2 3 7 3 4" xfId="1155" xr:uid="{00000000-0005-0000-0000-000039050000}"/>
    <cellStyle name="Nota 2 3 7 4" xfId="926" xr:uid="{00000000-0005-0000-0000-00003A050000}"/>
    <cellStyle name="Nota 2 3 7 4 2" xfId="1417" xr:uid="{00000000-0005-0000-0000-00003B050000}"/>
    <cellStyle name="Nota 2 3 7 4 3" xfId="1786" xr:uid="{00000000-0005-0000-0000-00003C050000}"/>
    <cellStyle name="Nota 2 3 7 4 4" xfId="465" xr:uid="{00000000-0005-0000-0000-00003D050000}"/>
    <cellStyle name="Nota 2 3 7 5" xfId="1048" xr:uid="{00000000-0005-0000-0000-00003E050000}"/>
    <cellStyle name="Nota 2 3 7 5 2" xfId="1525" xr:uid="{00000000-0005-0000-0000-00003F050000}"/>
    <cellStyle name="Nota 2 3 7 5 3" xfId="1881" xr:uid="{00000000-0005-0000-0000-000040050000}"/>
    <cellStyle name="Nota 2 3 7 5 4" xfId="1937" xr:uid="{00000000-0005-0000-0000-000041050000}"/>
    <cellStyle name="Nota 2 3 7 6" xfId="602" xr:uid="{00000000-0005-0000-0000-000042050000}"/>
    <cellStyle name="Nota 2 3 7 7" xfId="1115" xr:uid="{00000000-0005-0000-0000-000043050000}"/>
    <cellStyle name="Nota 2 3 7 8" xfId="542" xr:uid="{00000000-0005-0000-0000-000044050000}"/>
    <cellStyle name="Nota 2 3 7 9" xfId="1957" xr:uid="{00000000-0005-0000-0000-000045050000}"/>
    <cellStyle name="Nota 2 3 8" xfId="748" xr:uid="{00000000-0005-0000-0000-000046050000}"/>
    <cellStyle name="Nota 2 3 8 2" xfId="1239" xr:uid="{00000000-0005-0000-0000-000047050000}"/>
    <cellStyle name="Nota 2 3 8 3" xfId="1608" xr:uid="{00000000-0005-0000-0000-000048050000}"/>
    <cellStyle name="Nota 2 3 8 4" xfId="2078" xr:uid="{00000000-0005-0000-0000-000049050000}"/>
    <cellStyle name="Nota 2 3 9" xfId="813" xr:uid="{00000000-0005-0000-0000-00004A050000}"/>
    <cellStyle name="Nota 2 3 9 2" xfId="1304" xr:uid="{00000000-0005-0000-0000-00004B050000}"/>
    <cellStyle name="Nota 2 3 9 3" xfId="1673" xr:uid="{00000000-0005-0000-0000-00004C050000}"/>
    <cellStyle name="Nota 2 3 9 4" xfId="379" xr:uid="{00000000-0005-0000-0000-00004D050000}"/>
    <cellStyle name="Nota 2 4" xfId="296" xr:uid="{00000000-0005-0000-0000-00004E050000}"/>
    <cellStyle name="Nota 2 4 2" xfId="828" xr:uid="{00000000-0005-0000-0000-00004F050000}"/>
    <cellStyle name="Nota 2 4 2 2" xfId="1319" xr:uid="{00000000-0005-0000-0000-000050050000}"/>
    <cellStyle name="Nota 2 4 2 3" xfId="1688" xr:uid="{00000000-0005-0000-0000-000051050000}"/>
    <cellStyle name="Nota 2 4 2 4" xfId="1583" xr:uid="{00000000-0005-0000-0000-000052050000}"/>
    <cellStyle name="Nota 2 4 3" xfId="880" xr:uid="{00000000-0005-0000-0000-000053050000}"/>
    <cellStyle name="Nota 2 4 3 2" xfId="1371" xr:uid="{00000000-0005-0000-0000-000054050000}"/>
    <cellStyle name="Nota 2 4 3 3" xfId="1740" xr:uid="{00000000-0005-0000-0000-000055050000}"/>
    <cellStyle name="Nota 2 4 3 4" xfId="498" xr:uid="{00000000-0005-0000-0000-000056050000}"/>
    <cellStyle name="Nota 2 4 4" xfId="927" xr:uid="{00000000-0005-0000-0000-000057050000}"/>
    <cellStyle name="Nota 2 4 4 2" xfId="1418" xr:uid="{00000000-0005-0000-0000-000058050000}"/>
    <cellStyle name="Nota 2 4 4 3" xfId="1787" xr:uid="{00000000-0005-0000-0000-000059050000}"/>
    <cellStyle name="Nota 2 4 4 4" xfId="2108" xr:uid="{00000000-0005-0000-0000-00005A050000}"/>
    <cellStyle name="Nota 2 4 5" xfId="1050" xr:uid="{00000000-0005-0000-0000-00005B050000}"/>
    <cellStyle name="Nota 2 4 5 2" xfId="1526" xr:uid="{00000000-0005-0000-0000-00005C050000}"/>
    <cellStyle name="Nota 2 4 5 3" xfId="1882" xr:uid="{00000000-0005-0000-0000-00005D050000}"/>
    <cellStyle name="Nota 2 4 5 4" xfId="1929" xr:uid="{00000000-0005-0000-0000-00005E050000}"/>
    <cellStyle name="Nota 2 4 6" xfId="603" xr:uid="{00000000-0005-0000-0000-00005F050000}"/>
    <cellStyle name="Nota 2 4 7" xfId="1116" xr:uid="{00000000-0005-0000-0000-000060050000}"/>
    <cellStyle name="Nota 2 4 8" xfId="543" xr:uid="{00000000-0005-0000-0000-000061050000}"/>
    <cellStyle name="Nota 2 4 9" xfId="2071" xr:uid="{00000000-0005-0000-0000-000062050000}"/>
    <cellStyle name="Nota 2 5" xfId="297" xr:uid="{00000000-0005-0000-0000-000063050000}"/>
    <cellStyle name="Nota 2 5 2" xfId="829" xr:uid="{00000000-0005-0000-0000-000064050000}"/>
    <cellStyle name="Nota 2 5 2 2" xfId="1320" xr:uid="{00000000-0005-0000-0000-000065050000}"/>
    <cellStyle name="Nota 2 5 2 3" xfId="1689" xr:uid="{00000000-0005-0000-0000-000066050000}"/>
    <cellStyle name="Nota 2 5 2 4" xfId="2025" xr:uid="{00000000-0005-0000-0000-000067050000}"/>
    <cellStyle name="Nota 2 5 3" xfId="881" xr:uid="{00000000-0005-0000-0000-000068050000}"/>
    <cellStyle name="Nota 2 5 3 2" xfId="1372" xr:uid="{00000000-0005-0000-0000-000069050000}"/>
    <cellStyle name="Nota 2 5 3 3" xfId="1741" xr:uid="{00000000-0005-0000-0000-00006A050000}"/>
    <cellStyle name="Nota 2 5 3 4" xfId="472" xr:uid="{00000000-0005-0000-0000-00006B050000}"/>
    <cellStyle name="Nota 2 5 4" xfId="928" xr:uid="{00000000-0005-0000-0000-00006C050000}"/>
    <cellStyle name="Nota 2 5 4 2" xfId="1419" xr:uid="{00000000-0005-0000-0000-00006D050000}"/>
    <cellStyle name="Nota 2 5 4 3" xfId="1788" xr:uid="{00000000-0005-0000-0000-00006E050000}"/>
    <cellStyle name="Nota 2 5 4 4" xfId="368" xr:uid="{00000000-0005-0000-0000-00006F050000}"/>
    <cellStyle name="Nota 2 5 5" xfId="963" xr:uid="{00000000-0005-0000-0000-000070050000}"/>
    <cellStyle name="Nota 2 5 5 2" xfId="1454" xr:uid="{00000000-0005-0000-0000-000071050000}"/>
    <cellStyle name="Nota 2 5 5 3" xfId="1823" xr:uid="{00000000-0005-0000-0000-000072050000}"/>
    <cellStyle name="Nota 2 5 5 4" xfId="647" xr:uid="{00000000-0005-0000-0000-000073050000}"/>
    <cellStyle name="Nota 2 5 6" xfId="604" xr:uid="{00000000-0005-0000-0000-000074050000}"/>
    <cellStyle name="Nota 2 5 7" xfId="1117" xr:uid="{00000000-0005-0000-0000-000075050000}"/>
    <cellStyle name="Nota 2 5 8" xfId="629" xr:uid="{00000000-0005-0000-0000-000076050000}"/>
    <cellStyle name="Nota 2 5 9" xfId="2027" xr:uid="{00000000-0005-0000-0000-000077050000}"/>
    <cellStyle name="Nota 2 6" xfId="298" xr:uid="{00000000-0005-0000-0000-000078050000}"/>
    <cellStyle name="Nota 2 6 2" xfId="830" xr:uid="{00000000-0005-0000-0000-000079050000}"/>
    <cellStyle name="Nota 2 6 2 2" xfId="1321" xr:uid="{00000000-0005-0000-0000-00007A050000}"/>
    <cellStyle name="Nota 2 6 2 3" xfId="1690" xr:uid="{00000000-0005-0000-0000-00007B050000}"/>
    <cellStyle name="Nota 2 6 2 4" xfId="1832" xr:uid="{00000000-0005-0000-0000-00007C050000}"/>
    <cellStyle name="Nota 2 6 3" xfId="882" xr:uid="{00000000-0005-0000-0000-00007D050000}"/>
    <cellStyle name="Nota 2 6 3 2" xfId="1373" xr:uid="{00000000-0005-0000-0000-00007E050000}"/>
    <cellStyle name="Nota 2 6 3 3" xfId="1742" xr:uid="{00000000-0005-0000-0000-00007F050000}"/>
    <cellStyle name="Nota 2 6 3 4" xfId="1148" xr:uid="{00000000-0005-0000-0000-000080050000}"/>
    <cellStyle name="Nota 2 6 4" xfId="929" xr:uid="{00000000-0005-0000-0000-000081050000}"/>
    <cellStyle name="Nota 2 6 4 2" xfId="1420" xr:uid="{00000000-0005-0000-0000-000082050000}"/>
    <cellStyle name="Nota 2 6 4 3" xfId="1789" xr:uid="{00000000-0005-0000-0000-000083050000}"/>
    <cellStyle name="Nota 2 6 4 4" xfId="1156" xr:uid="{00000000-0005-0000-0000-000084050000}"/>
    <cellStyle name="Nota 2 6 5" xfId="1051" xr:uid="{00000000-0005-0000-0000-000085050000}"/>
    <cellStyle name="Nota 2 6 5 2" xfId="1527" xr:uid="{00000000-0005-0000-0000-000086050000}"/>
    <cellStyle name="Nota 2 6 5 3" xfId="1883" xr:uid="{00000000-0005-0000-0000-000087050000}"/>
    <cellStyle name="Nota 2 6 5 4" xfId="1216" xr:uid="{00000000-0005-0000-0000-000088050000}"/>
    <cellStyle name="Nota 2 6 6" xfId="605" xr:uid="{00000000-0005-0000-0000-000089050000}"/>
    <cellStyle name="Nota 2 6 7" xfId="1118" xr:uid="{00000000-0005-0000-0000-00008A050000}"/>
    <cellStyle name="Nota 2 6 8" xfId="1462" xr:uid="{00000000-0005-0000-0000-00008B050000}"/>
    <cellStyle name="Nota 2 6 9" xfId="1925" xr:uid="{00000000-0005-0000-0000-00008C050000}"/>
    <cellStyle name="Nota 2 7" xfId="299" xr:uid="{00000000-0005-0000-0000-00008D050000}"/>
    <cellStyle name="Nota 2 7 2" xfId="831" xr:uid="{00000000-0005-0000-0000-00008E050000}"/>
    <cellStyle name="Nota 2 7 2 2" xfId="1322" xr:uid="{00000000-0005-0000-0000-00008F050000}"/>
    <cellStyle name="Nota 2 7 2 3" xfId="1691" xr:uid="{00000000-0005-0000-0000-000090050000}"/>
    <cellStyle name="Nota 2 7 2 4" xfId="2017" xr:uid="{00000000-0005-0000-0000-000091050000}"/>
    <cellStyle name="Nota 2 7 3" xfId="883" xr:uid="{00000000-0005-0000-0000-000092050000}"/>
    <cellStyle name="Nota 2 7 3 2" xfId="1374" xr:uid="{00000000-0005-0000-0000-000093050000}"/>
    <cellStyle name="Nota 2 7 3 3" xfId="1743" xr:uid="{00000000-0005-0000-0000-000094050000}"/>
    <cellStyle name="Nota 2 7 3 4" xfId="1920" xr:uid="{00000000-0005-0000-0000-000095050000}"/>
    <cellStyle name="Nota 2 7 4" xfId="930" xr:uid="{00000000-0005-0000-0000-000096050000}"/>
    <cellStyle name="Nota 2 7 4 2" xfId="1421" xr:uid="{00000000-0005-0000-0000-000097050000}"/>
    <cellStyle name="Nota 2 7 4 3" xfId="1790" xr:uid="{00000000-0005-0000-0000-000098050000}"/>
    <cellStyle name="Nota 2 7 4 4" xfId="2081" xr:uid="{00000000-0005-0000-0000-000099050000}"/>
    <cellStyle name="Nota 2 7 5" xfId="1052" xr:uid="{00000000-0005-0000-0000-00009A050000}"/>
    <cellStyle name="Nota 2 7 5 2" xfId="1528" xr:uid="{00000000-0005-0000-0000-00009B050000}"/>
    <cellStyle name="Nota 2 7 5 3" xfId="1884" xr:uid="{00000000-0005-0000-0000-00009C050000}"/>
    <cellStyle name="Nota 2 7 5 4" xfId="394" xr:uid="{00000000-0005-0000-0000-00009D050000}"/>
    <cellStyle name="Nota 2 7 6" xfId="606" xr:uid="{00000000-0005-0000-0000-00009E050000}"/>
    <cellStyle name="Nota 2 7 7" xfId="1119" xr:uid="{00000000-0005-0000-0000-00009F050000}"/>
    <cellStyle name="Nota 2 7 8" xfId="1183" xr:uid="{00000000-0005-0000-0000-0000A0050000}"/>
    <cellStyle name="Nota 2 7 9" xfId="1569" xr:uid="{00000000-0005-0000-0000-0000A1050000}"/>
    <cellStyle name="Nota 2 8" xfId="746" xr:uid="{00000000-0005-0000-0000-0000A2050000}"/>
    <cellStyle name="Nota 2 8 2" xfId="1237" xr:uid="{00000000-0005-0000-0000-0000A3050000}"/>
    <cellStyle name="Nota 2 8 3" xfId="1606" xr:uid="{00000000-0005-0000-0000-0000A4050000}"/>
    <cellStyle name="Nota 2 8 4" xfId="2036" xr:uid="{00000000-0005-0000-0000-0000A5050000}"/>
    <cellStyle name="Nota 2 9" xfId="807" xr:uid="{00000000-0005-0000-0000-0000A6050000}"/>
    <cellStyle name="Nota 2 9 2" xfId="1298" xr:uid="{00000000-0005-0000-0000-0000A7050000}"/>
    <cellStyle name="Nota 2 9 3" xfId="1667" xr:uid="{00000000-0005-0000-0000-0000A8050000}"/>
    <cellStyle name="Nota 2 9 4" xfId="420" xr:uid="{00000000-0005-0000-0000-0000A9050000}"/>
    <cellStyle name="Nota 3" xfId="300" xr:uid="{00000000-0005-0000-0000-0000AA050000}"/>
    <cellStyle name="Nota 3 10" xfId="668" xr:uid="{00000000-0005-0000-0000-0000AB050000}"/>
    <cellStyle name="Nota 3 10 2" xfId="1176" xr:uid="{00000000-0005-0000-0000-0000AC050000}"/>
    <cellStyle name="Nota 3 10 3" xfId="579" xr:uid="{00000000-0005-0000-0000-0000AD050000}"/>
    <cellStyle name="Nota 3 10 4" xfId="1199" xr:uid="{00000000-0005-0000-0000-0000AE050000}"/>
    <cellStyle name="Nota 3 11" xfId="1053" xr:uid="{00000000-0005-0000-0000-0000AF050000}"/>
    <cellStyle name="Nota 3 11 2" xfId="1529" xr:uid="{00000000-0005-0000-0000-0000B0050000}"/>
    <cellStyle name="Nota 3 11 3" xfId="1885" xr:uid="{00000000-0005-0000-0000-0000B1050000}"/>
    <cellStyle name="Nota 3 11 4" xfId="474" xr:uid="{00000000-0005-0000-0000-0000B2050000}"/>
    <cellStyle name="Nota 3 12" xfId="607" xr:uid="{00000000-0005-0000-0000-0000B3050000}"/>
    <cellStyle name="Nota 3 13" xfId="1120" xr:uid="{00000000-0005-0000-0000-0000B4050000}"/>
    <cellStyle name="Nota 3 14" xfId="1478" xr:uid="{00000000-0005-0000-0000-0000B5050000}"/>
    <cellStyle name="Nota 3 15" xfId="1980" xr:uid="{00000000-0005-0000-0000-0000B6050000}"/>
    <cellStyle name="Nota 3 2" xfId="301" xr:uid="{00000000-0005-0000-0000-0000B7050000}"/>
    <cellStyle name="Nota 3 2 2" xfId="833" xr:uid="{00000000-0005-0000-0000-0000B8050000}"/>
    <cellStyle name="Nota 3 2 2 2" xfId="1324" xr:uid="{00000000-0005-0000-0000-0000B9050000}"/>
    <cellStyle name="Nota 3 2 2 3" xfId="1693" xr:uid="{00000000-0005-0000-0000-0000BA050000}"/>
    <cellStyle name="Nota 3 2 2 4" xfId="1483" xr:uid="{00000000-0005-0000-0000-0000BB050000}"/>
    <cellStyle name="Nota 3 2 3" xfId="885" xr:uid="{00000000-0005-0000-0000-0000BC050000}"/>
    <cellStyle name="Nota 3 2 3 2" xfId="1376" xr:uid="{00000000-0005-0000-0000-0000BD050000}"/>
    <cellStyle name="Nota 3 2 3 3" xfId="1745" xr:uid="{00000000-0005-0000-0000-0000BE050000}"/>
    <cellStyle name="Nota 3 2 3 4" xfId="546" xr:uid="{00000000-0005-0000-0000-0000BF050000}"/>
    <cellStyle name="Nota 3 2 4" xfId="932" xr:uid="{00000000-0005-0000-0000-0000C0050000}"/>
    <cellStyle name="Nota 3 2 4 2" xfId="1423" xr:uid="{00000000-0005-0000-0000-0000C1050000}"/>
    <cellStyle name="Nota 3 2 4 3" xfId="1792" xr:uid="{00000000-0005-0000-0000-0000C2050000}"/>
    <cellStyle name="Nota 3 2 4 4" xfId="1984" xr:uid="{00000000-0005-0000-0000-0000C3050000}"/>
    <cellStyle name="Nota 3 2 5" xfId="1054" xr:uid="{00000000-0005-0000-0000-0000C4050000}"/>
    <cellStyle name="Nota 3 2 5 2" xfId="1530" xr:uid="{00000000-0005-0000-0000-0000C5050000}"/>
    <cellStyle name="Nota 3 2 5 3" xfId="1886" xr:uid="{00000000-0005-0000-0000-0000C6050000}"/>
    <cellStyle name="Nota 3 2 5 4" xfId="1565" xr:uid="{00000000-0005-0000-0000-0000C7050000}"/>
    <cellStyle name="Nota 3 2 6" xfId="608" xr:uid="{00000000-0005-0000-0000-0000C8050000}"/>
    <cellStyle name="Nota 3 2 7" xfId="1121" xr:uid="{00000000-0005-0000-0000-0000C9050000}"/>
    <cellStyle name="Nota 3 2 8" xfId="1205" xr:uid="{00000000-0005-0000-0000-0000CA050000}"/>
    <cellStyle name="Nota 3 2 9" xfId="657" xr:uid="{00000000-0005-0000-0000-0000CB050000}"/>
    <cellStyle name="Nota 3 3" xfId="302" xr:uid="{00000000-0005-0000-0000-0000CC050000}"/>
    <cellStyle name="Nota 3 3 2" xfId="834" xr:uid="{00000000-0005-0000-0000-0000CD050000}"/>
    <cellStyle name="Nota 3 3 2 2" xfId="1325" xr:uid="{00000000-0005-0000-0000-0000CE050000}"/>
    <cellStyle name="Nota 3 3 2 3" xfId="1694" xr:uid="{00000000-0005-0000-0000-0000CF050000}"/>
    <cellStyle name="Nota 3 3 2 4" xfId="2041" xr:uid="{00000000-0005-0000-0000-0000D0050000}"/>
    <cellStyle name="Nota 3 3 3" xfId="886" xr:uid="{00000000-0005-0000-0000-0000D1050000}"/>
    <cellStyle name="Nota 3 3 3 2" xfId="1377" xr:uid="{00000000-0005-0000-0000-0000D2050000}"/>
    <cellStyle name="Nota 3 3 3 3" xfId="1746" xr:uid="{00000000-0005-0000-0000-0000D3050000}"/>
    <cellStyle name="Nota 3 3 3 4" xfId="1159" xr:uid="{00000000-0005-0000-0000-0000D4050000}"/>
    <cellStyle name="Nota 3 3 4" xfId="933" xr:uid="{00000000-0005-0000-0000-0000D5050000}"/>
    <cellStyle name="Nota 3 3 4 2" xfId="1424" xr:uid="{00000000-0005-0000-0000-0000D6050000}"/>
    <cellStyle name="Nota 3 3 4 3" xfId="1793" xr:uid="{00000000-0005-0000-0000-0000D7050000}"/>
    <cellStyle name="Nota 3 3 4 4" xfId="1930" xr:uid="{00000000-0005-0000-0000-0000D8050000}"/>
    <cellStyle name="Nota 3 3 5" xfId="1055" xr:uid="{00000000-0005-0000-0000-0000D9050000}"/>
    <cellStyle name="Nota 3 3 5 2" xfId="1531" xr:uid="{00000000-0005-0000-0000-0000DA050000}"/>
    <cellStyle name="Nota 3 3 5 3" xfId="1887" xr:uid="{00000000-0005-0000-0000-0000DB050000}"/>
    <cellStyle name="Nota 3 3 5 4" xfId="2070" xr:uid="{00000000-0005-0000-0000-0000DC050000}"/>
    <cellStyle name="Nota 3 3 6" xfId="609" xr:uid="{00000000-0005-0000-0000-0000DD050000}"/>
    <cellStyle name="Nota 3 3 7" xfId="1122" xr:uid="{00000000-0005-0000-0000-0000DE050000}"/>
    <cellStyle name="Nota 3 3 8" xfId="544" xr:uid="{00000000-0005-0000-0000-0000DF050000}"/>
    <cellStyle name="Nota 3 3 9" xfId="2103" xr:uid="{00000000-0005-0000-0000-0000E0050000}"/>
    <cellStyle name="Nota 3 4" xfId="303" xr:uid="{00000000-0005-0000-0000-0000E1050000}"/>
    <cellStyle name="Nota 3 4 2" xfId="835" xr:uid="{00000000-0005-0000-0000-0000E2050000}"/>
    <cellStyle name="Nota 3 4 2 2" xfId="1326" xr:uid="{00000000-0005-0000-0000-0000E3050000}"/>
    <cellStyle name="Nota 3 4 2 3" xfId="1695" xr:uid="{00000000-0005-0000-0000-0000E4050000}"/>
    <cellStyle name="Nota 3 4 2 4" xfId="2000" xr:uid="{00000000-0005-0000-0000-0000E5050000}"/>
    <cellStyle name="Nota 3 4 3" xfId="887" xr:uid="{00000000-0005-0000-0000-0000E6050000}"/>
    <cellStyle name="Nota 3 4 3 2" xfId="1378" xr:uid="{00000000-0005-0000-0000-0000E7050000}"/>
    <cellStyle name="Nota 3 4 3 3" xfId="1747" xr:uid="{00000000-0005-0000-0000-0000E8050000}"/>
    <cellStyle name="Nota 3 4 3 4" xfId="363" xr:uid="{00000000-0005-0000-0000-0000E9050000}"/>
    <cellStyle name="Nota 3 4 4" xfId="934" xr:uid="{00000000-0005-0000-0000-0000EA050000}"/>
    <cellStyle name="Nota 3 4 4 2" xfId="1425" xr:uid="{00000000-0005-0000-0000-0000EB050000}"/>
    <cellStyle name="Nota 3 4 4 3" xfId="1794" xr:uid="{00000000-0005-0000-0000-0000EC050000}"/>
    <cellStyle name="Nota 3 4 4 4" xfId="519" xr:uid="{00000000-0005-0000-0000-0000ED050000}"/>
    <cellStyle name="Nota 3 4 5" xfId="1056" xr:uid="{00000000-0005-0000-0000-0000EE050000}"/>
    <cellStyle name="Nota 3 4 5 2" xfId="1532" xr:uid="{00000000-0005-0000-0000-0000EF050000}"/>
    <cellStyle name="Nota 3 4 5 3" xfId="1888" xr:uid="{00000000-0005-0000-0000-0000F0050000}"/>
    <cellStyle name="Nota 3 4 5 4" xfId="1953" xr:uid="{00000000-0005-0000-0000-0000F1050000}"/>
    <cellStyle name="Nota 3 4 6" xfId="610" xr:uid="{00000000-0005-0000-0000-0000F2050000}"/>
    <cellStyle name="Nota 3 4 7" xfId="1123" xr:uid="{00000000-0005-0000-0000-0000F3050000}"/>
    <cellStyle name="Nota 3 4 8" xfId="1477" xr:uid="{00000000-0005-0000-0000-0000F4050000}"/>
    <cellStyle name="Nota 3 4 9" xfId="655" xr:uid="{00000000-0005-0000-0000-0000F5050000}"/>
    <cellStyle name="Nota 3 5" xfId="304" xr:uid="{00000000-0005-0000-0000-0000F6050000}"/>
    <cellStyle name="Nota 3 5 2" xfId="836" xr:uid="{00000000-0005-0000-0000-0000F7050000}"/>
    <cellStyle name="Nota 3 5 2 2" xfId="1327" xr:uid="{00000000-0005-0000-0000-0000F8050000}"/>
    <cellStyle name="Nota 3 5 2 3" xfId="1696" xr:uid="{00000000-0005-0000-0000-0000F9050000}"/>
    <cellStyle name="Nota 3 5 2 4" xfId="365" xr:uid="{00000000-0005-0000-0000-0000FA050000}"/>
    <cellStyle name="Nota 3 5 3" xfId="888" xr:uid="{00000000-0005-0000-0000-0000FB050000}"/>
    <cellStyle name="Nota 3 5 3 2" xfId="1379" xr:uid="{00000000-0005-0000-0000-0000FC050000}"/>
    <cellStyle name="Nota 3 5 3 3" xfId="1748" xr:uid="{00000000-0005-0000-0000-0000FD050000}"/>
    <cellStyle name="Nota 3 5 3 4" xfId="2082" xr:uid="{00000000-0005-0000-0000-0000FE050000}"/>
    <cellStyle name="Nota 3 5 4" xfId="935" xr:uid="{00000000-0005-0000-0000-0000FF050000}"/>
    <cellStyle name="Nota 3 5 4 2" xfId="1426" xr:uid="{00000000-0005-0000-0000-000000060000}"/>
    <cellStyle name="Nota 3 5 4 3" xfId="1795" xr:uid="{00000000-0005-0000-0000-000001060000}"/>
    <cellStyle name="Nota 3 5 4 4" xfId="2040" xr:uid="{00000000-0005-0000-0000-000002060000}"/>
    <cellStyle name="Nota 3 5 5" xfId="1057" xr:uid="{00000000-0005-0000-0000-000003060000}"/>
    <cellStyle name="Nota 3 5 5 2" xfId="1533" xr:uid="{00000000-0005-0000-0000-000004060000}"/>
    <cellStyle name="Nota 3 5 5 3" xfId="1889" xr:uid="{00000000-0005-0000-0000-000005060000}"/>
    <cellStyle name="Nota 3 5 5 4" xfId="1568" xr:uid="{00000000-0005-0000-0000-000006060000}"/>
    <cellStyle name="Nota 3 5 6" xfId="611" xr:uid="{00000000-0005-0000-0000-000007060000}"/>
    <cellStyle name="Nota 3 5 7" xfId="1124" xr:uid="{00000000-0005-0000-0000-000008060000}"/>
    <cellStyle name="Nota 3 5 8" xfId="1204" xr:uid="{00000000-0005-0000-0000-000009060000}"/>
    <cellStyle name="Nota 3 5 9" xfId="1215" xr:uid="{00000000-0005-0000-0000-00000A060000}"/>
    <cellStyle name="Nota 3 6" xfId="751" xr:uid="{00000000-0005-0000-0000-00000B060000}"/>
    <cellStyle name="Nota 3 6 2" xfId="1242" xr:uid="{00000000-0005-0000-0000-00000C060000}"/>
    <cellStyle name="Nota 3 6 3" xfId="1611" xr:uid="{00000000-0005-0000-0000-00000D060000}"/>
    <cellStyle name="Nota 3 6 4" xfId="2034" xr:uid="{00000000-0005-0000-0000-00000E060000}"/>
    <cellStyle name="Nota 3 7" xfId="832" xr:uid="{00000000-0005-0000-0000-00000F060000}"/>
    <cellStyle name="Nota 3 7 2" xfId="1323" xr:uid="{00000000-0005-0000-0000-000010060000}"/>
    <cellStyle name="Nota 3 7 3" xfId="1692" xr:uid="{00000000-0005-0000-0000-000011060000}"/>
    <cellStyle name="Nota 3 7 4" xfId="1956" xr:uid="{00000000-0005-0000-0000-000012060000}"/>
    <cellStyle name="Nota 3 8" xfId="884" xr:uid="{00000000-0005-0000-0000-000013060000}"/>
    <cellStyle name="Nota 3 8 2" xfId="1375" xr:uid="{00000000-0005-0000-0000-000014060000}"/>
    <cellStyle name="Nota 3 8 3" xfId="1744" xr:uid="{00000000-0005-0000-0000-000015060000}"/>
    <cellStyle name="Nota 3 8 4" xfId="1985" xr:uid="{00000000-0005-0000-0000-000016060000}"/>
    <cellStyle name="Nota 3 9" xfId="931" xr:uid="{00000000-0005-0000-0000-000017060000}"/>
    <cellStyle name="Nota 3 9 2" xfId="1422" xr:uid="{00000000-0005-0000-0000-000018060000}"/>
    <cellStyle name="Nota 3 9 3" xfId="1791" xr:uid="{00000000-0005-0000-0000-000019060000}"/>
    <cellStyle name="Nota 3 9 4" xfId="1919" xr:uid="{00000000-0005-0000-0000-00001A060000}"/>
    <cellStyle name="Nota 4" xfId="305" xr:uid="{00000000-0005-0000-0000-00001B060000}"/>
    <cellStyle name="Nota 4 2" xfId="306" xr:uid="{00000000-0005-0000-0000-00001C060000}"/>
    <cellStyle name="Nota 5" xfId="307" xr:uid="{00000000-0005-0000-0000-00001D060000}"/>
    <cellStyle name="Nota 5 2" xfId="308" xr:uid="{00000000-0005-0000-0000-00001E060000}"/>
    <cellStyle name="Nota 6" xfId="309" xr:uid="{00000000-0005-0000-0000-00001F060000}"/>
    <cellStyle name="Nota 6 10" xfId="2003" xr:uid="{00000000-0005-0000-0000-000020060000}"/>
    <cellStyle name="Nota 6 2" xfId="310" xr:uid="{00000000-0005-0000-0000-000021060000}"/>
    <cellStyle name="Nota 6 3" xfId="840" xr:uid="{00000000-0005-0000-0000-000022060000}"/>
    <cellStyle name="Nota 6 3 2" xfId="1331" xr:uid="{00000000-0005-0000-0000-000023060000}"/>
    <cellStyle name="Nota 6 3 3" xfId="1700" xr:uid="{00000000-0005-0000-0000-000024060000}"/>
    <cellStyle name="Nota 6 3 4" xfId="484" xr:uid="{00000000-0005-0000-0000-000025060000}"/>
    <cellStyle name="Nota 6 4" xfId="889" xr:uid="{00000000-0005-0000-0000-000026060000}"/>
    <cellStyle name="Nota 6 4 2" xfId="1380" xr:uid="{00000000-0005-0000-0000-000027060000}"/>
    <cellStyle name="Nota 6 4 3" xfId="1749" xr:uid="{00000000-0005-0000-0000-000028060000}"/>
    <cellStyle name="Nota 6 4 4" xfId="1880" xr:uid="{00000000-0005-0000-0000-000029060000}"/>
    <cellStyle name="Nota 6 5" xfId="936" xr:uid="{00000000-0005-0000-0000-00002A060000}"/>
    <cellStyle name="Nota 6 5 2" xfId="1427" xr:uid="{00000000-0005-0000-0000-00002B060000}"/>
    <cellStyle name="Nota 6 5 3" xfId="1796" xr:uid="{00000000-0005-0000-0000-00002C060000}"/>
    <cellStyle name="Nota 6 5 4" xfId="1914" xr:uid="{00000000-0005-0000-0000-00002D060000}"/>
    <cellStyle name="Nota 6 6" xfId="1058" xr:uid="{00000000-0005-0000-0000-00002E060000}"/>
    <cellStyle name="Nota 6 6 2" xfId="1534" xr:uid="{00000000-0005-0000-0000-00002F060000}"/>
    <cellStyle name="Nota 6 6 3" xfId="1890" xr:uid="{00000000-0005-0000-0000-000030060000}"/>
    <cellStyle name="Nota 6 6 4" xfId="2091" xr:uid="{00000000-0005-0000-0000-000031060000}"/>
    <cellStyle name="Nota 6 7" xfId="616" xr:uid="{00000000-0005-0000-0000-000032060000}"/>
    <cellStyle name="Nota 6 8" xfId="1128" xr:uid="{00000000-0005-0000-0000-000033060000}"/>
    <cellStyle name="Nota 6 9" xfId="633" xr:uid="{00000000-0005-0000-0000-000034060000}"/>
    <cellStyle name="Nota 7" xfId="311" xr:uid="{00000000-0005-0000-0000-000035060000}"/>
    <cellStyle name="Nota 7 2" xfId="841" xr:uid="{00000000-0005-0000-0000-000036060000}"/>
    <cellStyle name="Nota 7 2 2" xfId="1332" xr:uid="{00000000-0005-0000-0000-000037060000}"/>
    <cellStyle name="Nota 7 2 3" xfId="1701" xr:uid="{00000000-0005-0000-0000-000038060000}"/>
    <cellStyle name="Nota 7 2 4" xfId="555" xr:uid="{00000000-0005-0000-0000-000039060000}"/>
    <cellStyle name="Nota 7 3" xfId="890" xr:uid="{00000000-0005-0000-0000-00003A060000}"/>
    <cellStyle name="Nota 7 3 2" xfId="1381" xr:uid="{00000000-0005-0000-0000-00003B060000}"/>
    <cellStyle name="Nota 7 3 3" xfId="1750" xr:uid="{00000000-0005-0000-0000-00003C060000}"/>
    <cellStyle name="Nota 7 3 4" xfId="1917" xr:uid="{00000000-0005-0000-0000-00003D060000}"/>
    <cellStyle name="Nota 7 4" xfId="937" xr:uid="{00000000-0005-0000-0000-00003E060000}"/>
    <cellStyle name="Nota 7 4 2" xfId="1428" xr:uid="{00000000-0005-0000-0000-00003F060000}"/>
    <cellStyle name="Nota 7 4 3" xfId="1797" xr:uid="{00000000-0005-0000-0000-000040060000}"/>
    <cellStyle name="Nota 7 4 4" xfId="2049" xr:uid="{00000000-0005-0000-0000-000041060000}"/>
    <cellStyle name="Nota 7 5" xfId="1059" xr:uid="{00000000-0005-0000-0000-000042060000}"/>
    <cellStyle name="Nota 7 5 2" xfId="1535" xr:uid="{00000000-0005-0000-0000-000043060000}"/>
    <cellStyle name="Nota 7 5 3" xfId="1891" xr:uid="{00000000-0005-0000-0000-000044060000}"/>
    <cellStyle name="Nota 7 5 4" xfId="503" xr:uid="{00000000-0005-0000-0000-000045060000}"/>
    <cellStyle name="Nota 7 6" xfId="617" xr:uid="{00000000-0005-0000-0000-000046060000}"/>
    <cellStyle name="Nota 7 7" xfId="1130" xr:uid="{00000000-0005-0000-0000-000047060000}"/>
    <cellStyle name="Nota 7 8" xfId="1200" xr:uid="{00000000-0005-0000-0000-000048060000}"/>
    <cellStyle name="Nota 7 9" xfId="1578" xr:uid="{00000000-0005-0000-0000-000049060000}"/>
    <cellStyle name="Nota 8" xfId="274" xr:uid="{00000000-0005-0000-0000-00004A060000}"/>
    <cellStyle name="Note" xfId="312" xr:uid="{00000000-0005-0000-0000-00004B060000}"/>
    <cellStyle name="Note 10" xfId="669" xr:uid="{00000000-0005-0000-0000-00004C060000}"/>
    <cellStyle name="Note 10 2" xfId="1177" xr:uid="{00000000-0005-0000-0000-00004D060000}"/>
    <cellStyle name="Note 10 3" xfId="580" xr:uid="{00000000-0005-0000-0000-00004E060000}"/>
    <cellStyle name="Note 10 4" xfId="1922" xr:uid="{00000000-0005-0000-0000-00004F060000}"/>
    <cellStyle name="Note 11" xfId="1060" xr:uid="{00000000-0005-0000-0000-000050060000}"/>
    <cellStyle name="Note 11 2" xfId="1536" xr:uid="{00000000-0005-0000-0000-000051060000}"/>
    <cellStyle name="Note 11 3" xfId="1892" xr:uid="{00000000-0005-0000-0000-000052060000}"/>
    <cellStyle name="Note 11 4" xfId="1838" xr:uid="{00000000-0005-0000-0000-000053060000}"/>
    <cellStyle name="Note 12" xfId="618" xr:uid="{00000000-0005-0000-0000-000054060000}"/>
    <cellStyle name="Note 13" xfId="1131" xr:uid="{00000000-0005-0000-0000-000055060000}"/>
    <cellStyle name="Note 14" xfId="557" xr:uid="{00000000-0005-0000-0000-000056060000}"/>
    <cellStyle name="Note 15" xfId="1942" xr:uid="{00000000-0005-0000-0000-000057060000}"/>
    <cellStyle name="Note 2" xfId="313" xr:uid="{00000000-0005-0000-0000-000058060000}"/>
    <cellStyle name="Note 2 2" xfId="843" xr:uid="{00000000-0005-0000-0000-000059060000}"/>
    <cellStyle name="Note 2 2 2" xfId="1334" xr:uid="{00000000-0005-0000-0000-00005A060000}"/>
    <cellStyle name="Note 2 2 3" xfId="1703" xr:uid="{00000000-0005-0000-0000-00005B060000}"/>
    <cellStyle name="Note 2 2 4" xfId="2060" xr:uid="{00000000-0005-0000-0000-00005C060000}"/>
    <cellStyle name="Note 2 3" xfId="892" xr:uid="{00000000-0005-0000-0000-00005D060000}"/>
    <cellStyle name="Note 2 3 2" xfId="1383" xr:uid="{00000000-0005-0000-0000-00005E060000}"/>
    <cellStyle name="Note 2 3 3" xfId="1752" xr:uid="{00000000-0005-0000-0000-00005F060000}"/>
    <cellStyle name="Note 2 3 4" xfId="1465" xr:uid="{00000000-0005-0000-0000-000060060000}"/>
    <cellStyle name="Note 2 4" xfId="939" xr:uid="{00000000-0005-0000-0000-000061060000}"/>
    <cellStyle name="Note 2 4 2" xfId="1430" xr:uid="{00000000-0005-0000-0000-000062060000}"/>
    <cellStyle name="Note 2 4 3" xfId="1799" xr:uid="{00000000-0005-0000-0000-000063060000}"/>
    <cellStyle name="Note 2 4 4" xfId="466" xr:uid="{00000000-0005-0000-0000-000064060000}"/>
    <cellStyle name="Note 2 5" xfId="1061" xr:uid="{00000000-0005-0000-0000-000065060000}"/>
    <cellStyle name="Note 2 5 2" xfId="1537" xr:uid="{00000000-0005-0000-0000-000066060000}"/>
    <cellStyle name="Note 2 5 3" xfId="1893" xr:uid="{00000000-0005-0000-0000-000067060000}"/>
    <cellStyle name="Note 2 5 4" xfId="1947" xr:uid="{00000000-0005-0000-0000-000068060000}"/>
    <cellStyle name="Note 2 6" xfId="619" xr:uid="{00000000-0005-0000-0000-000069060000}"/>
    <cellStyle name="Note 2 7" xfId="1132" xr:uid="{00000000-0005-0000-0000-00006A060000}"/>
    <cellStyle name="Note 2 8" xfId="1476" xr:uid="{00000000-0005-0000-0000-00006B060000}"/>
    <cellStyle name="Note 2 9" xfId="517" xr:uid="{00000000-0005-0000-0000-00006C060000}"/>
    <cellStyle name="Note 3" xfId="314" xr:uid="{00000000-0005-0000-0000-00006D060000}"/>
    <cellStyle name="Note 3 2" xfId="844" xr:uid="{00000000-0005-0000-0000-00006E060000}"/>
    <cellStyle name="Note 3 2 2" xfId="1335" xr:uid="{00000000-0005-0000-0000-00006F060000}"/>
    <cellStyle name="Note 3 2 3" xfId="1704" xr:uid="{00000000-0005-0000-0000-000070060000}"/>
    <cellStyle name="Note 3 2 4" xfId="475" xr:uid="{00000000-0005-0000-0000-000071060000}"/>
    <cellStyle name="Note 3 3" xfId="893" xr:uid="{00000000-0005-0000-0000-000072060000}"/>
    <cellStyle name="Note 3 3 2" xfId="1384" xr:uid="{00000000-0005-0000-0000-000073060000}"/>
    <cellStyle name="Note 3 3 3" xfId="1753" xr:uid="{00000000-0005-0000-0000-000074060000}"/>
    <cellStyle name="Note 3 3 4" xfId="1934" xr:uid="{00000000-0005-0000-0000-000075060000}"/>
    <cellStyle name="Note 3 4" xfId="940" xr:uid="{00000000-0005-0000-0000-000076060000}"/>
    <cellStyle name="Note 3 4 2" xfId="1431" xr:uid="{00000000-0005-0000-0000-000077060000}"/>
    <cellStyle name="Note 3 4 3" xfId="1800" xr:uid="{00000000-0005-0000-0000-000078060000}"/>
    <cellStyle name="Note 3 4 4" xfId="2030" xr:uid="{00000000-0005-0000-0000-000079060000}"/>
    <cellStyle name="Note 3 5" xfId="1062" xr:uid="{00000000-0005-0000-0000-00007A060000}"/>
    <cellStyle name="Note 3 5 2" xfId="1538" xr:uid="{00000000-0005-0000-0000-00007B060000}"/>
    <cellStyle name="Note 3 5 3" xfId="1894" xr:uid="{00000000-0005-0000-0000-00007C060000}"/>
    <cellStyle name="Note 3 5 4" xfId="643" xr:uid="{00000000-0005-0000-0000-00007D060000}"/>
    <cellStyle name="Note 3 6" xfId="620" xr:uid="{00000000-0005-0000-0000-00007E060000}"/>
    <cellStyle name="Note 3 7" xfId="1133" xr:uid="{00000000-0005-0000-0000-00007F060000}"/>
    <cellStyle name="Note 3 8" xfId="1203" xr:uid="{00000000-0005-0000-0000-000080060000}"/>
    <cellStyle name="Note 3 9" xfId="464" xr:uid="{00000000-0005-0000-0000-000081060000}"/>
    <cellStyle name="Note 4" xfId="315" xr:uid="{00000000-0005-0000-0000-000082060000}"/>
    <cellStyle name="Note 4 2" xfId="845" xr:uid="{00000000-0005-0000-0000-000083060000}"/>
    <cellStyle name="Note 4 2 2" xfId="1336" xr:uid="{00000000-0005-0000-0000-000084060000}"/>
    <cellStyle name="Note 4 2 3" xfId="1705" xr:uid="{00000000-0005-0000-0000-000085060000}"/>
    <cellStyle name="Note 4 2 4" xfId="1966" xr:uid="{00000000-0005-0000-0000-000086060000}"/>
    <cellStyle name="Note 4 3" xfId="894" xr:uid="{00000000-0005-0000-0000-000087060000}"/>
    <cellStyle name="Note 4 3 2" xfId="1385" xr:uid="{00000000-0005-0000-0000-000088060000}"/>
    <cellStyle name="Note 4 3 3" xfId="1754" xr:uid="{00000000-0005-0000-0000-000089060000}"/>
    <cellStyle name="Note 4 3 4" xfId="524" xr:uid="{00000000-0005-0000-0000-00008A060000}"/>
    <cellStyle name="Note 4 4" xfId="941" xr:uid="{00000000-0005-0000-0000-00008B060000}"/>
    <cellStyle name="Note 4 4 2" xfId="1432" xr:uid="{00000000-0005-0000-0000-00008C060000}"/>
    <cellStyle name="Note 4 4 3" xfId="1801" xr:uid="{00000000-0005-0000-0000-00008D060000}"/>
    <cellStyle name="Note 4 4 4" xfId="1972" xr:uid="{00000000-0005-0000-0000-00008E060000}"/>
    <cellStyle name="Note 4 5" xfId="1078" xr:uid="{00000000-0005-0000-0000-00008F060000}"/>
    <cellStyle name="Note 4 5 2" xfId="1554" xr:uid="{00000000-0005-0000-0000-000090060000}"/>
    <cellStyle name="Note 4 5 3" xfId="1910" xr:uid="{00000000-0005-0000-0000-000091060000}"/>
    <cellStyle name="Note 4 5 4" xfId="2054" xr:uid="{00000000-0005-0000-0000-000092060000}"/>
    <cellStyle name="Note 4 6" xfId="621" xr:uid="{00000000-0005-0000-0000-000093060000}"/>
    <cellStyle name="Note 4 7" xfId="1134" xr:uid="{00000000-0005-0000-0000-000094060000}"/>
    <cellStyle name="Note 4 8" xfId="548" xr:uid="{00000000-0005-0000-0000-000095060000}"/>
    <cellStyle name="Note 4 9" xfId="1948" xr:uid="{00000000-0005-0000-0000-000096060000}"/>
    <cellStyle name="Note 5" xfId="316" xr:uid="{00000000-0005-0000-0000-000097060000}"/>
    <cellStyle name="Note 5 2" xfId="846" xr:uid="{00000000-0005-0000-0000-000098060000}"/>
    <cellStyle name="Note 5 2 2" xfId="1337" xr:uid="{00000000-0005-0000-0000-000099060000}"/>
    <cellStyle name="Note 5 2 3" xfId="1706" xr:uid="{00000000-0005-0000-0000-00009A060000}"/>
    <cellStyle name="Note 5 2 4" xfId="486" xr:uid="{00000000-0005-0000-0000-00009B060000}"/>
    <cellStyle name="Note 5 3" xfId="895" xr:uid="{00000000-0005-0000-0000-00009C060000}"/>
    <cellStyle name="Note 5 3 2" xfId="1386" xr:uid="{00000000-0005-0000-0000-00009D060000}"/>
    <cellStyle name="Note 5 3 3" xfId="1755" xr:uid="{00000000-0005-0000-0000-00009E060000}"/>
    <cellStyle name="Note 5 3 4" xfId="1989" xr:uid="{00000000-0005-0000-0000-00009F060000}"/>
    <cellStyle name="Note 5 4" xfId="942" xr:uid="{00000000-0005-0000-0000-0000A0060000}"/>
    <cellStyle name="Note 5 4 2" xfId="1433" xr:uid="{00000000-0005-0000-0000-0000A1060000}"/>
    <cellStyle name="Note 5 4 3" xfId="1802" xr:uid="{00000000-0005-0000-0000-0000A2060000}"/>
    <cellStyle name="Note 5 4 4" xfId="2063" xr:uid="{00000000-0005-0000-0000-0000A3060000}"/>
    <cellStyle name="Note 5 5" xfId="1063" xr:uid="{00000000-0005-0000-0000-0000A4060000}"/>
    <cellStyle name="Note 5 5 2" xfId="1539" xr:uid="{00000000-0005-0000-0000-0000A5060000}"/>
    <cellStyle name="Note 5 5 3" xfId="1895" xr:uid="{00000000-0005-0000-0000-0000A6060000}"/>
    <cellStyle name="Note 5 5 4" xfId="2053" xr:uid="{00000000-0005-0000-0000-0000A7060000}"/>
    <cellStyle name="Note 5 6" xfId="622" xr:uid="{00000000-0005-0000-0000-0000A8060000}"/>
    <cellStyle name="Note 5 7" xfId="1135" xr:uid="{00000000-0005-0000-0000-0000A9060000}"/>
    <cellStyle name="Note 5 8" xfId="1475" xr:uid="{00000000-0005-0000-0000-0000AA060000}"/>
    <cellStyle name="Note 5 9" xfId="2073" xr:uid="{00000000-0005-0000-0000-0000AB060000}"/>
    <cellStyle name="Note 6" xfId="752" xr:uid="{00000000-0005-0000-0000-0000AC060000}"/>
    <cellStyle name="Note 6 2" xfId="1243" xr:uid="{00000000-0005-0000-0000-0000AD060000}"/>
    <cellStyle name="Note 6 3" xfId="1612" xr:uid="{00000000-0005-0000-0000-0000AE060000}"/>
    <cellStyle name="Note 6 4" xfId="1840" xr:uid="{00000000-0005-0000-0000-0000AF060000}"/>
    <cellStyle name="Note 7" xfId="842" xr:uid="{00000000-0005-0000-0000-0000B0060000}"/>
    <cellStyle name="Note 7 2" xfId="1333" xr:uid="{00000000-0005-0000-0000-0000B1060000}"/>
    <cellStyle name="Note 7 3" xfId="1702" xr:uid="{00000000-0005-0000-0000-0000B2060000}"/>
    <cellStyle name="Note 7 4" xfId="1918" xr:uid="{00000000-0005-0000-0000-0000B3060000}"/>
    <cellStyle name="Note 8" xfId="891" xr:uid="{00000000-0005-0000-0000-0000B4060000}"/>
    <cellStyle name="Note 8 2" xfId="1382" xr:uid="{00000000-0005-0000-0000-0000B5060000}"/>
    <cellStyle name="Note 8 3" xfId="1751" xr:uid="{00000000-0005-0000-0000-0000B6060000}"/>
    <cellStyle name="Note 8 4" xfId="460" xr:uid="{00000000-0005-0000-0000-0000B7060000}"/>
    <cellStyle name="Note 9" xfId="938" xr:uid="{00000000-0005-0000-0000-0000B8060000}"/>
    <cellStyle name="Note 9 2" xfId="1429" xr:uid="{00000000-0005-0000-0000-0000B9060000}"/>
    <cellStyle name="Note 9 3" xfId="1798" xr:uid="{00000000-0005-0000-0000-0000BA060000}"/>
    <cellStyle name="Note 9 4" xfId="1982" xr:uid="{00000000-0005-0000-0000-0000BB060000}"/>
    <cellStyle name="Output" xfId="317" xr:uid="{00000000-0005-0000-0000-0000BC060000}"/>
    <cellStyle name="Output 10" xfId="670" xr:uid="{00000000-0005-0000-0000-0000BD060000}"/>
    <cellStyle name="Output 10 2" xfId="1178" xr:uid="{00000000-0005-0000-0000-0000BE060000}"/>
    <cellStyle name="Output 10 3" xfId="612" xr:uid="{00000000-0005-0000-0000-0000BF060000}"/>
    <cellStyle name="Output 10 4" xfId="2096" xr:uid="{00000000-0005-0000-0000-0000C0060000}"/>
    <cellStyle name="Output 11" xfId="1064" xr:uid="{00000000-0005-0000-0000-0000C1060000}"/>
    <cellStyle name="Output 11 2" xfId="1540" xr:uid="{00000000-0005-0000-0000-0000C2060000}"/>
    <cellStyle name="Output 11 3" xfId="1896" xr:uid="{00000000-0005-0000-0000-0000C3060000}"/>
    <cellStyle name="Output 11 4" xfId="1093" xr:uid="{00000000-0005-0000-0000-0000C4060000}"/>
    <cellStyle name="Output 12" xfId="623" xr:uid="{00000000-0005-0000-0000-0000C5060000}"/>
    <cellStyle name="Output 13" xfId="1136" xr:uid="{00000000-0005-0000-0000-0000C6060000}"/>
    <cellStyle name="Output 14" xfId="1202" xr:uid="{00000000-0005-0000-0000-0000C7060000}"/>
    <cellStyle name="Output 15" xfId="631" xr:uid="{00000000-0005-0000-0000-0000C8060000}"/>
    <cellStyle name="Output 2" xfId="318" xr:uid="{00000000-0005-0000-0000-0000C9060000}"/>
    <cellStyle name="Output 2 2" xfId="848" xr:uid="{00000000-0005-0000-0000-0000CA060000}"/>
    <cellStyle name="Output 2 2 2" xfId="1339" xr:uid="{00000000-0005-0000-0000-0000CB060000}"/>
    <cellStyle name="Output 2 2 3" xfId="1708" xr:uid="{00000000-0005-0000-0000-0000CC060000}"/>
    <cellStyle name="Output 2 2 4" xfId="1605" xr:uid="{00000000-0005-0000-0000-0000CD060000}"/>
    <cellStyle name="Output 2 3" xfId="897" xr:uid="{00000000-0005-0000-0000-0000CE060000}"/>
    <cellStyle name="Output 2 3 2" xfId="1388" xr:uid="{00000000-0005-0000-0000-0000CF060000}"/>
    <cellStyle name="Output 2 3 3" xfId="1757" xr:uid="{00000000-0005-0000-0000-0000D0060000}"/>
    <cellStyle name="Output 2 3 4" xfId="1186" xr:uid="{00000000-0005-0000-0000-0000D1060000}"/>
    <cellStyle name="Output 2 4" xfId="944" xr:uid="{00000000-0005-0000-0000-0000D2060000}"/>
    <cellStyle name="Output 2 4 2" xfId="1435" xr:uid="{00000000-0005-0000-0000-0000D3060000}"/>
    <cellStyle name="Output 2 4 3" xfId="1804" xr:uid="{00000000-0005-0000-0000-0000D4060000}"/>
    <cellStyle name="Output 2 4 4" xfId="1562" xr:uid="{00000000-0005-0000-0000-0000D5060000}"/>
    <cellStyle name="Output 2 5" xfId="1065" xr:uid="{00000000-0005-0000-0000-0000D6060000}"/>
    <cellStyle name="Output 2 5 2" xfId="1541" xr:uid="{00000000-0005-0000-0000-0000D7060000}"/>
    <cellStyle name="Output 2 5 3" xfId="1897" xr:uid="{00000000-0005-0000-0000-0000D8060000}"/>
    <cellStyle name="Output 2 5 4" xfId="470" xr:uid="{00000000-0005-0000-0000-0000D9060000}"/>
    <cellStyle name="Output 2 6" xfId="624" xr:uid="{00000000-0005-0000-0000-0000DA060000}"/>
    <cellStyle name="Output 2 7" xfId="1137" xr:uid="{00000000-0005-0000-0000-0000DB060000}"/>
    <cellStyle name="Output 2 8" xfId="554" xr:uid="{00000000-0005-0000-0000-0000DC060000}"/>
    <cellStyle name="Output 2 9" xfId="2051" xr:uid="{00000000-0005-0000-0000-0000DD060000}"/>
    <cellStyle name="Output 3" xfId="319" xr:uid="{00000000-0005-0000-0000-0000DE060000}"/>
    <cellStyle name="Output 3 2" xfId="849" xr:uid="{00000000-0005-0000-0000-0000DF060000}"/>
    <cellStyle name="Output 3 2 2" xfId="1340" xr:uid="{00000000-0005-0000-0000-0000E0060000}"/>
    <cellStyle name="Output 3 2 3" xfId="1709" xr:uid="{00000000-0005-0000-0000-0000E1060000}"/>
    <cellStyle name="Output 3 2 4" xfId="2005" xr:uid="{00000000-0005-0000-0000-0000E2060000}"/>
    <cellStyle name="Output 3 3" xfId="898" xr:uid="{00000000-0005-0000-0000-0000E3060000}"/>
    <cellStyle name="Output 3 3 2" xfId="1389" xr:uid="{00000000-0005-0000-0000-0000E4060000}"/>
    <cellStyle name="Output 3 3 3" xfId="1758" xr:uid="{00000000-0005-0000-0000-0000E5060000}"/>
    <cellStyle name="Output 3 3 4" xfId="1466" xr:uid="{00000000-0005-0000-0000-0000E6060000}"/>
    <cellStyle name="Output 3 4" xfId="945" xr:uid="{00000000-0005-0000-0000-0000E7060000}"/>
    <cellStyle name="Output 3 4 2" xfId="1436" xr:uid="{00000000-0005-0000-0000-0000E8060000}"/>
    <cellStyle name="Output 3 4 3" xfId="1805" xr:uid="{00000000-0005-0000-0000-0000E9060000}"/>
    <cellStyle name="Output 3 4 4" xfId="1834" xr:uid="{00000000-0005-0000-0000-0000EA060000}"/>
    <cellStyle name="Output 3 5" xfId="1066" xr:uid="{00000000-0005-0000-0000-0000EB060000}"/>
    <cellStyle name="Output 3 5 2" xfId="1542" xr:uid="{00000000-0005-0000-0000-0000EC060000}"/>
    <cellStyle name="Output 3 5 3" xfId="1898" xr:uid="{00000000-0005-0000-0000-0000ED060000}"/>
    <cellStyle name="Output 3 5 4" xfId="2101" xr:uid="{00000000-0005-0000-0000-0000EE060000}"/>
    <cellStyle name="Output 3 6" xfId="625" xr:uid="{00000000-0005-0000-0000-0000EF060000}"/>
    <cellStyle name="Output 3 7" xfId="1138" xr:uid="{00000000-0005-0000-0000-0000F0060000}"/>
    <cellStyle name="Output 3 8" xfId="364" xr:uid="{00000000-0005-0000-0000-0000F1060000}"/>
    <cellStyle name="Output 3 9" xfId="556" xr:uid="{00000000-0005-0000-0000-0000F2060000}"/>
    <cellStyle name="Output 4" xfId="320" xr:uid="{00000000-0005-0000-0000-0000F3060000}"/>
    <cellStyle name="Output 4 2" xfId="850" xr:uid="{00000000-0005-0000-0000-0000F4060000}"/>
    <cellStyle name="Output 4 2 2" xfId="1341" xr:uid="{00000000-0005-0000-0000-0000F5060000}"/>
    <cellStyle name="Output 4 2 3" xfId="1710" xr:uid="{00000000-0005-0000-0000-0000F6060000}"/>
    <cellStyle name="Output 4 2 4" xfId="1969" xr:uid="{00000000-0005-0000-0000-0000F7060000}"/>
    <cellStyle name="Output 4 3" xfId="899" xr:uid="{00000000-0005-0000-0000-0000F8060000}"/>
    <cellStyle name="Output 4 3 2" xfId="1390" xr:uid="{00000000-0005-0000-0000-0000F9060000}"/>
    <cellStyle name="Output 4 3 3" xfId="1759" xr:uid="{00000000-0005-0000-0000-0000FA060000}"/>
    <cellStyle name="Output 4 3 4" xfId="1962" xr:uid="{00000000-0005-0000-0000-0000FB060000}"/>
    <cellStyle name="Output 4 4" xfId="946" xr:uid="{00000000-0005-0000-0000-0000FC060000}"/>
    <cellStyle name="Output 4 4 2" xfId="1437" xr:uid="{00000000-0005-0000-0000-0000FD060000}"/>
    <cellStyle name="Output 4 4 3" xfId="1806" xr:uid="{00000000-0005-0000-0000-0000FE060000}"/>
    <cellStyle name="Output 4 4 4" xfId="1879" xr:uid="{00000000-0005-0000-0000-0000FF060000}"/>
    <cellStyle name="Output 4 5" xfId="1067" xr:uid="{00000000-0005-0000-0000-000000070000}"/>
    <cellStyle name="Output 4 5 2" xfId="1543" xr:uid="{00000000-0005-0000-0000-000001070000}"/>
    <cellStyle name="Output 4 5 3" xfId="1899" xr:uid="{00000000-0005-0000-0000-000002070000}"/>
    <cellStyle name="Output 4 5 4" xfId="1236" xr:uid="{00000000-0005-0000-0000-000003070000}"/>
    <cellStyle name="Output 4 6" xfId="626" xr:uid="{00000000-0005-0000-0000-000004070000}"/>
    <cellStyle name="Output 4 7" xfId="1139" xr:uid="{00000000-0005-0000-0000-000005070000}"/>
    <cellStyle name="Output 4 8" xfId="1474" xr:uid="{00000000-0005-0000-0000-000006070000}"/>
    <cellStyle name="Output 4 9" xfId="423" xr:uid="{00000000-0005-0000-0000-000007070000}"/>
    <cellStyle name="Output 5" xfId="321" xr:uid="{00000000-0005-0000-0000-000008070000}"/>
    <cellStyle name="Output 5 2" xfId="851" xr:uid="{00000000-0005-0000-0000-000009070000}"/>
    <cellStyle name="Output 5 2 2" xfId="1342" xr:uid="{00000000-0005-0000-0000-00000A070000}"/>
    <cellStyle name="Output 5 2 3" xfId="1711" xr:uid="{00000000-0005-0000-0000-00000B070000}"/>
    <cellStyle name="Output 5 2 4" xfId="1157" xr:uid="{00000000-0005-0000-0000-00000C070000}"/>
    <cellStyle name="Output 5 3" xfId="900" xr:uid="{00000000-0005-0000-0000-00000D070000}"/>
    <cellStyle name="Output 5 3 2" xfId="1391" xr:uid="{00000000-0005-0000-0000-00000E070000}"/>
    <cellStyle name="Output 5 3 3" xfId="1760" xr:uid="{00000000-0005-0000-0000-00000F070000}"/>
    <cellStyle name="Output 5 3 4" xfId="2032" xr:uid="{00000000-0005-0000-0000-000010070000}"/>
    <cellStyle name="Output 5 4" xfId="947" xr:uid="{00000000-0005-0000-0000-000011070000}"/>
    <cellStyle name="Output 5 4 2" xfId="1438" xr:uid="{00000000-0005-0000-0000-000012070000}"/>
    <cellStyle name="Output 5 4 3" xfId="1807" xr:uid="{00000000-0005-0000-0000-000013070000}"/>
    <cellStyle name="Output 5 4 4" xfId="1944" xr:uid="{00000000-0005-0000-0000-000014070000}"/>
    <cellStyle name="Output 5 5" xfId="968" xr:uid="{00000000-0005-0000-0000-000015070000}"/>
    <cellStyle name="Output 5 5 2" xfId="1459" xr:uid="{00000000-0005-0000-0000-000016070000}"/>
    <cellStyle name="Output 5 5 3" xfId="1828" xr:uid="{00000000-0005-0000-0000-000017070000}"/>
    <cellStyle name="Output 5 5 4" xfId="516" xr:uid="{00000000-0005-0000-0000-000018070000}"/>
    <cellStyle name="Output 5 6" xfId="627" xr:uid="{00000000-0005-0000-0000-000019070000}"/>
    <cellStyle name="Output 5 7" xfId="1140" xr:uid="{00000000-0005-0000-0000-00001A070000}"/>
    <cellStyle name="Output 5 8" xfId="1201" xr:uid="{00000000-0005-0000-0000-00001B070000}"/>
    <cellStyle name="Output 5 9" xfId="2002" xr:uid="{00000000-0005-0000-0000-00001C070000}"/>
    <cellStyle name="Output 6" xfId="753" xr:uid="{00000000-0005-0000-0000-00001D070000}"/>
    <cellStyle name="Output 6 2" xfId="1244" xr:uid="{00000000-0005-0000-0000-00001E070000}"/>
    <cellStyle name="Output 6 3" xfId="1613" xr:uid="{00000000-0005-0000-0000-00001F070000}"/>
    <cellStyle name="Output 6 4" xfId="2059" xr:uid="{00000000-0005-0000-0000-000020070000}"/>
    <cellStyle name="Output 7" xfId="847" xr:uid="{00000000-0005-0000-0000-000021070000}"/>
    <cellStyle name="Output 7 2" xfId="1338" xr:uid="{00000000-0005-0000-0000-000022070000}"/>
    <cellStyle name="Output 7 3" xfId="1707" xr:uid="{00000000-0005-0000-0000-000023070000}"/>
    <cellStyle name="Output 7 4" xfId="2080" xr:uid="{00000000-0005-0000-0000-000024070000}"/>
    <cellStyle name="Output 8" xfId="896" xr:uid="{00000000-0005-0000-0000-000025070000}"/>
    <cellStyle name="Output 8 2" xfId="1387" xr:uid="{00000000-0005-0000-0000-000026070000}"/>
    <cellStyle name="Output 8 3" xfId="1756" xr:uid="{00000000-0005-0000-0000-000027070000}"/>
    <cellStyle name="Output 8 4" xfId="463" xr:uid="{00000000-0005-0000-0000-000028070000}"/>
    <cellStyle name="Output 9" xfId="943" xr:uid="{00000000-0005-0000-0000-000029070000}"/>
    <cellStyle name="Output 9 2" xfId="1434" xr:uid="{00000000-0005-0000-0000-00002A070000}"/>
    <cellStyle name="Output 9 3" xfId="1803" xr:uid="{00000000-0005-0000-0000-00002B070000}"/>
    <cellStyle name="Output 9 4" xfId="1933" xr:uid="{00000000-0005-0000-0000-00002C070000}"/>
    <cellStyle name="Porcentagem" xfId="2" builtinId="5"/>
    <cellStyle name="Porcentagem 2" xfId="323" xr:uid="{00000000-0005-0000-0000-00002E070000}"/>
    <cellStyle name="Porcentagem 2 2" xfId="324" xr:uid="{00000000-0005-0000-0000-00002F070000}"/>
    <cellStyle name="Porcentagem 2 3" xfId="325" xr:uid="{00000000-0005-0000-0000-000030070000}"/>
    <cellStyle name="Porcentagem 2 4" xfId="326" xr:uid="{00000000-0005-0000-0000-000031070000}"/>
    <cellStyle name="Porcentagem 2 5" xfId="2120" xr:uid="{00000000-0005-0000-0000-000032070000}"/>
    <cellStyle name="Porcentagem 3" xfId="327" xr:uid="{00000000-0005-0000-0000-000033070000}"/>
    <cellStyle name="Porcentagem 3 2" xfId="328" xr:uid="{00000000-0005-0000-0000-000034070000}"/>
    <cellStyle name="Porcentagem 3 3" xfId="2129" xr:uid="{00000000-0005-0000-0000-000035070000}"/>
    <cellStyle name="Porcentagem 4" xfId="329" xr:uid="{00000000-0005-0000-0000-000036070000}"/>
    <cellStyle name="Porcentagem 5" xfId="330" xr:uid="{00000000-0005-0000-0000-000037070000}"/>
    <cellStyle name="Porcentagem 6" xfId="331" xr:uid="{00000000-0005-0000-0000-000038070000}"/>
    <cellStyle name="Porcentagem 7" xfId="322" xr:uid="{00000000-0005-0000-0000-000039070000}"/>
    <cellStyle name="Porcentagem 8" xfId="2122" xr:uid="{00000000-0005-0000-0000-00003A070000}"/>
    <cellStyle name="Ruim" xfId="12" builtinId="27" customBuiltin="1"/>
    <cellStyle name="Saída" xfId="15" builtinId="21" customBuiltin="1"/>
    <cellStyle name="Saída 2" xfId="332" xr:uid="{00000000-0005-0000-0000-00003C070000}"/>
    <cellStyle name="Saída 2 10" xfId="671" xr:uid="{00000000-0005-0000-0000-00003D070000}"/>
    <cellStyle name="Saída 2 10 2" xfId="1179" xr:uid="{00000000-0005-0000-0000-00003E070000}"/>
    <cellStyle name="Saída 2 10 3" xfId="613" xr:uid="{00000000-0005-0000-0000-00003F070000}"/>
    <cellStyle name="Saída 2 10 4" xfId="2090" xr:uid="{00000000-0005-0000-0000-000040070000}"/>
    <cellStyle name="Saída 2 11" xfId="1068" xr:uid="{00000000-0005-0000-0000-000041070000}"/>
    <cellStyle name="Saída 2 11 2" xfId="1544" xr:uid="{00000000-0005-0000-0000-000042070000}"/>
    <cellStyle name="Saída 2 11 3" xfId="1900" xr:uid="{00000000-0005-0000-0000-000043070000}"/>
    <cellStyle name="Saída 2 11 4" xfId="2102" xr:uid="{00000000-0005-0000-0000-000044070000}"/>
    <cellStyle name="Saída 2 12" xfId="634" xr:uid="{00000000-0005-0000-0000-000045070000}"/>
    <cellStyle name="Saída 2 13" xfId="1149" xr:uid="{00000000-0005-0000-0000-000046070000}"/>
    <cellStyle name="Saída 2 14" xfId="1198" xr:uid="{00000000-0005-0000-0000-000047070000}"/>
    <cellStyle name="Saída 2 15" xfId="500" xr:uid="{00000000-0005-0000-0000-000048070000}"/>
    <cellStyle name="Saída 2 2" xfId="333" xr:uid="{00000000-0005-0000-0000-000049070000}"/>
    <cellStyle name="Saída 2 2 2" xfId="855" xr:uid="{00000000-0005-0000-0000-00004A070000}"/>
    <cellStyle name="Saída 2 2 2 2" xfId="1346" xr:uid="{00000000-0005-0000-0000-00004B070000}"/>
    <cellStyle name="Saída 2 2 2 3" xfId="1715" xr:uid="{00000000-0005-0000-0000-00004C070000}"/>
    <cellStyle name="Saída 2 2 2 4" xfId="455" xr:uid="{00000000-0005-0000-0000-00004D070000}"/>
    <cellStyle name="Saída 2 2 3" xfId="902" xr:uid="{00000000-0005-0000-0000-00004E070000}"/>
    <cellStyle name="Saída 2 2 3 2" xfId="1393" xr:uid="{00000000-0005-0000-0000-00004F070000}"/>
    <cellStyle name="Saída 2 2 3 3" xfId="1762" xr:uid="{00000000-0005-0000-0000-000050070000}"/>
    <cellStyle name="Saída 2 2 3 4" xfId="1217" xr:uid="{00000000-0005-0000-0000-000051070000}"/>
    <cellStyle name="Saída 2 2 4" xfId="949" xr:uid="{00000000-0005-0000-0000-000052070000}"/>
    <cellStyle name="Saída 2 2 4 2" xfId="1440" xr:uid="{00000000-0005-0000-0000-000053070000}"/>
    <cellStyle name="Saída 2 2 4 3" xfId="1809" xr:uid="{00000000-0005-0000-0000-000054070000}"/>
    <cellStyle name="Saída 2 2 4 4" xfId="2010" xr:uid="{00000000-0005-0000-0000-000055070000}"/>
    <cellStyle name="Saída 2 2 5" xfId="1069" xr:uid="{00000000-0005-0000-0000-000056070000}"/>
    <cellStyle name="Saída 2 2 5 2" xfId="1545" xr:uid="{00000000-0005-0000-0000-000057070000}"/>
    <cellStyle name="Saída 2 2 5 3" xfId="1901" xr:uid="{00000000-0005-0000-0000-000058070000}"/>
    <cellStyle name="Saída 2 2 5 4" xfId="1576" xr:uid="{00000000-0005-0000-0000-000059070000}"/>
    <cellStyle name="Saída 2 2 6" xfId="635" xr:uid="{00000000-0005-0000-0000-00005A070000}"/>
    <cellStyle name="Saída 2 2 7" xfId="1150" xr:uid="{00000000-0005-0000-0000-00005B070000}"/>
    <cellStyle name="Saída 2 2 8" xfId="559" xr:uid="{00000000-0005-0000-0000-00005C070000}"/>
    <cellStyle name="Saída 2 2 9" xfId="1194" xr:uid="{00000000-0005-0000-0000-00005D070000}"/>
    <cellStyle name="Saída 2 3" xfId="334" xr:uid="{00000000-0005-0000-0000-00005E070000}"/>
    <cellStyle name="Saída 2 3 2" xfId="856" xr:uid="{00000000-0005-0000-0000-00005F070000}"/>
    <cellStyle name="Saída 2 3 2 2" xfId="1347" xr:uid="{00000000-0005-0000-0000-000060070000}"/>
    <cellStyle name="Saída 2 3 2 3" xfId="1716" xr:uid="{00000000-0005-0000-0000-000061070000}"/>
    <cellStyle name="Saída 2 3 2 4" xfId="640" xr:uid="{00000000-0005-0000-0000-000062070000}"/>
    <cellStyle name="Saída 2 3 3" xfId="903" xr:uid="{00000000-0005-0000-0000-000063070000}"/>
    <cellStyle name="Saída 2 3 3 2" xfId="1394" xr:uid="{00000000-0005-0000-0000-000064070000}"/>
    <cellStyle name="Saída 2 3 3 3" xfId="1763" xr:uid="{00000000-0005-0000-0000-000065070000}"/>
    <cellStyle name="Saída 2 3 3 4" xfId="1939" xr:uid="{00000000-0005-0000-0000-000066070000}"/>
    <cellStyle name="Saída 2 3 4" xfId="950" xr:uid="{00000000-0005-0000-0000-000067070000}"/>
    <cellStyle name="Saída 2 3 4 2" xfId="1441" xr:uid="{00000000-0005-0000-0000-000068070000}"/>
    <cellStyle name="Saída 2 3 4 3" xfId="1810" xr:uid="{00000000-0005-0000-0000-000069070000}"/>
    <cellStyle name="Saída 2 3 4 4" xfId="2115" xr:uid="{00000000-0005-0000-0000-00006A070000}"/>
    <cellStyle name="Saída 2 3 5" xfId="1070" xr:uid="{00000000-0005-0000-0000-00006B070000}"/>
    <cellStyle name="Saída 2 3 5 2" xfId="1546" xr:uid="{00000000-0005-0000-0000-00006C070000}"/>
    <cellStyle name="Saída 2 3 5 3" xfId="1902" xr:uid="{00000000-0005-0000-0000-00006D070000}"/>
    <cellStyle name="Saída 2 3 5 4" xfId="1839" xr:uid="{00000000-0005-0000-0000-00006E070000}"/>
    <cellStyle name="Saída 2 3 6" xfId="636" xr:uid="{00000000-0005-0000-0000-00006F070000}"/>
    <cellStyle name="Saída 2 3 7" xfId="1151" xr:uid="{00000000-0005-0000-0000-000070070000}"/>
    <cellStyle name="Saída 2 3 8" xfId="560" xr:uid="{00000000-0005-0000-0000-000071070000}"/>
    <cellStyle name="Saída 2 3 9" xfId="520" xr:uid="{00000000-0005-0000-0000-000072070000}"/>
    <cellStyle name="Saída 2 4" xfId="335" xr:uid="{00000000-0005-0000-0000-000073070000}"/>
    <cellStyle name="Saída 2 4 2" xfId="857" xr:uid="{00000000-0005-0000-0000-000074070000}"/>
    <cellStyle name="Saída 2 4 2 2" xfId="1348" xr:uid="{00000000-0005-0000-0000-000075070000}"/>
    <cellStyle name="Saída 2 4 2 3" xfId="1717" xr:uid="{00000000-0005-0000-0000-000076070000}"/>
    <cellStyle name="Saída 2 4 2 4" xfId="1184" xr:uid="{00000000-0005-0000-0000-000077070000}"/>
    <cellStyle name="Saída 2 4 3" xfId="904" xr:uid="{00000000-0005-0000-0000-000078070000}"/>
    <cellStyle name="Saída 2 4 3 2" xfId="1395" xr:uid="{00000000-0005-0000-0000-000079070000}"/>
    <cellStyle name="Saída 2 4 3 3" xfId="1764" xr:uid="{00000000-0005-0000-0000-00007A070000}"/>
    <cellStyle name="Saída 2 4 3 4" xfId="1943" xr:uid="{00000000-0005-0000-0000-00007B070000}"/>
    <cellStyle name="Saída 2 4 4" xfId="951" xr:uid="{00000000-0005-0000-0000-00007C070000}"/>
    <cellStyle name="Saída 2 4 4 2" xfId="1442" xr:uid="{00000000-0005-0000-0000-00007D070000}"/>
    <cellStyle name="Saída 2 4 4 3" xfId="1811" xr:uid="{00000000-0005-0000-0000-00007E070000}"/>
    <cellStyle name="Saída 2 4 4 4" xfId="2012" xr:uid="{00000000-0005-0000-0000-00007F070000}"/>
    <cellStyle name="Saída 2 4 5" xfId="1071" xr:uid="{00000000-0005-0000-0000-000080070000}"/>
    <cellStyle name="Saída 2 4 5 2" xfId="1547" xr:uid="{00000000-0005-0000-0000-000081070000}"/>
    <cellStyle name="Saída 2 4 5 3" xfId="1903" xr:uid="{00000000-0005-0000-0000-000082070000}"/>
    <cellStyle name="Saída 2 4 5 4" xfId="1952" xr:uid="{00000000-0005-0000-0000-000083070000}"/>
    <cellStyle name="Saída 2 4 6" xfId="637" xr:uid="{00000000-0005-0000-0000-000084070000}"/>
    <cellStyle name="Saída 2 4 7" xfId="1152" xr:uid="{00000000-0005-0000-0000-000085070000}"/>
    <cellStyle name="Saída 2 4 8" xfId="1473" xr:uid="{00000000-0005-0000-0000-000086070000}"/>
    <cellStyle name="Saída 2 4 9" xfId="1926" xr:uid="{00000000-0005-0000-0000-000087070000}"/>
    <cellStyle name="Saída 2 5" xfId="336" xr:uid="{00000000-0005-0000-0000-000088070000}"/>
    <cellStyle name="Saída 2 5 2" xfId="858" xr:uid="{00000000-0005-0000-0000-000089070000}"/>
    <cellStyle name="Saída 2 5 2 2" xfId="1349" xr:uid="{00000000-0005-0000-0000-00008A070000}"/>
    <cellStyle name="Saída 2 5 2 3" xfId="1718" xr:uid="{00000000-0005-0000-0000-00008B070000}"/>
    <cellStyle name="Saída 2 5 2 4" xfId="1915" xr:uid="{00000000-0005-0000-0000-00008C070000}"/>
    <cellStyle name="Saída 2 5 3" xfId="905" xr:uid="{00000000-0005-0000-0000-00008D070000}"/>
    <cellStyle name="Saída 2 5 3 2" xfId="1396" xr:uid="{00000000-0005-0000-0000-00008E070000}"/>
    <cellStyle name="Saída 2 5 3 3" xfId="1765" xr:uid="{00000000-0005-0000-0000-00008F070000}"/>
    <cellStyle name="Saída 2 5 3 4" xfId="1603" xr:uid="{00000000-0005-0000-0000-000090070000}"/>
    <cellStyle name="Saída 2 5 4" xfId="952" xr:uid="{00000000-0005-0000-0000-000091070000}"/>
    <cellStyle name="Saída 2 5 4 2" xfId="1443" xr:uid="{00000000-0005-0000-0000-000092070000}"/>
    <cellStyle name="Saída 2 5 4 3" xfId="1812" xr:uid="{00000000-0005-0000-0000-000093070000}"/>
    <cellStyle name="Saída 2 5 4 4" xfId="2022" xr:uid="{00000000-0005-0000-0000-000094070000}"/>
    <cellStyle name="Saída 2 5 5" xfId="1073" xr:uid="{00000000-0005-0000-0000-000095070000}"/>
    <cellStyle name="Saída 2 5 5 2" xfId="1549" xr:uid="{00000000-0005-0000-0000-000096070000}"/>
    <cellStyle name="Saída 2 5 5 3" xfId="1905" xr:uid="{00000000-0005-0000-0000-000097070000}"/>
    <cellStyle name="Saída 2 5 5 4" xfId="1192" xr:uid="{00000000-0005-0000-0000-000098070000}"/>
    <cellStyle name="Saída 2 5 6" xfId="638" xr:uid="{00000000-0005-0000-0000-000099070000}"/>
    <cellStyle name="Saída 2 5 7" xfId="1153" xr:uid="{00000000-0005-0000-0000-00009A070000}"/>
    <cellStyle name="Saída 2 5 8" xfId="1197" xr:uid="{00000000-0005-0000-0000-00009B070000}"/>
    <cellStyle name="Saída 2 5 9" xfId="376" xr:uid="{00000000-0005-0000-0000-00009C070000}"/>
    <cellStyle name="Saída 2 6" xfId="756" xr:uid="{00000000-0005-0000-0000-00009D070000}"/>
    <cellStyle name="Saída 2 6 2" xfId="1247" xr:uid="{00000000-0005-0000-0000-00009E070000}"/>
    <cellStyle name="Saída 2 6 3" xfId="1616" xr:uid="{00000000-0005-0000-0000-00009F070000}"/>
    <cellStyle name="Saída 2 6 4" xfId="1218" xr:uid="{00000000-0005-0000-0000-0000A0070000}"/>
    <cellStyle name="Saída 2 7" xfId="854" xr:uid="{00000000-0005-0000-0000-0000A1070000}"/>
    <cellStyle name="Saída 2 7 2" xfId="1345" xr:uid="{00000000-0005-0000-0000-0000A2070000}"/>
    <cellStyle name="Saída 2 7 3" xfId="1714" xr:uid="{00000000-0005-0000-0000-0000A3070000}"/>
    <cellStyle name="Saída 2 7 4" xfId="1584" xr:uid="{00000000-0005-0000-0000-0000A4070000}"/>
    <cellStyle name="Saída 2 8" xfId="901" xr:uid="{00000000-0005-0000-0000-0000A5070000}"/>
    <cellStyle name="Saída 2 8 2" xfId="1392" xr:uid="{00000000-0005-0000-0000-0000A6070000}"/>
    <cellStyle name="Saída 2 8 3" xfId="1761" xr:uid="{00000000-0005-0000-0000-0000A7070000}"/>
    <cellStyle name="Saída 2 8 4" xfId="1831" xr:uid="{00000000-0005-0000-0000-0000A8070000}"/>
    <cellStyle name="Saída 2 9" xfId="948" xr:uid="{00000000-0005-0000-0000-0000A9070000}"/>
    <cellStyle name="Saída 2 9 2" xfId="1439" xr:uid="{00000000-0005-0000-0000-0000AA070000}"/>
    <cellStyle name="Saída 2 9 3" xfId="1808" xr:uid="{00000000-0005-0000-0000-0000AB070000}"/>
    <cellStyle name="Saída 2 9 4" xfId="467" xr:uid="{00000000-0005-0000-0000-0000AC070000}"/>
    <cellStyle name="Saída 3" xfId="337" xr:uid="{00000000-0005-0000-0000-0000AD070000}"/>
    <cellStyle name="Saída 3 2" xfId="859" xr:uid="{00000000-0005-0000-0000-0000AE070000}"/>
    <cellStyle name="Saída 3 2 2" xfId="1350" xr:uid="{00000000-0005-0000-0000-0000AF070000}"/>
    <cellStyle name="Saída 3 2 3" xfId="1719" xr:uid="{00000000-0005-0000-0000-0000B0070000}"/>
    <cellStyle name="Saída 3 2 4" xfId="1945" xr:uid="{00000000-0005-0000-0000-0000B1070000}"/>
    <cellStyle name="Saída 3 3" xfId="906" xr:uid="{00000000-0005-0000-0000-0000B2070000}"/>
    <cellStyle name="Saída 3 3 2" xfId="1397" xr:uid="{00000000-0005-0000-0000-0000B3070000}"/>
    <cellStyle name="Saída 3 3 3" xfId="1766" xr:uid="{00000000-0005-0000-0000-0000B4070000}"/>
    <cellStyle name="Saída 3 3 4" xfId="372" xr:uid="{00000000-0005-0000-0000-0000B5070000}"/>
    <cellStyle name="Saída 3 4" xfId="953" xr:uid="{00000000-0005-0000-0000-0000B6070000}"/>
    <cellStyle name="Saída 3 4 2" xfId="1444" xr:uid="{00000000-0005-0000-0000-0000B7070000}"/>
    <cellStyle name="Saída 3 4 3" xfId="1813" xr:uid="{00000000-0005-0000-0000-0000B8070000}"/>
    <cellStyle name="Saída 3 4 4" xfId="1488" xr:uid="{00000000-0005-0000-0000-0000B9070000}"/>
    <cellStyle name="Saída 3 5" xfId="1072" xr:uid="{00000000-0005-0000-0000-0000BA070000}"/>
    <cellStyle name="Saída 3 5 2" xfId="1548" xr:uid="{00000000-0005-0000-0000-0000BB070000}"/>
    <cellStyle name="Saída 3 5 3" xfId="1904" xr:uid="{00000000-0005-0000-0000-0000BC070000}"/>
    <cellStyle name="Saída 3 5 4" xfId="2099" xr:uid="{00000000-0005-0000-0000-0000BD070000}"/>
    <cellStyle name="Saída 3 6" xfId="639" xr:uid="{00000000-0005-0000-0000-0000BE070000}"/>
    <cellStyle name="Saída 3 7" xfId="1154" xr:uid="{00000000-0005-0000-0000-0000BF070000}"/>
    <cellStyle name="Saída 3 8" xfId="561" xr:uid="{00000000-0005-0000-0000-0000C0070000}"/>
    <cellStyle name="Saída 3 9" xfId="2006" xr:uid="{00000000-0005-0000-0000-0000C1070000}"/>
    <cellStyle name="Texto de Aviso" xfId="19" builtinId="11" customBuiltin="1"/>
    <cellStyle name="Texto de Aviso 2" xfId="338" xr:uid="{00000000-0005-0000-0000-0000C3070000}"/>
    <cellStyle name="Texto Explicativo" xfId="3" builtinId="53" customBuiltin="1"/>
    <cellStyle name="Texto Explicativo 2" xfId="340" xr:uid="{00000000-0005-0000-0000-0000C5070000}"/>
    <cellStyle name="Texto Explicativo 3" xfId="341" xr:uid="{00000000-0005-0000-0000-0000C6070000}"/>
    <cellStyle name="Texto Explicativo 4" xfId="342" xr:uid="{00000000-0005-0000-0000-0000C7070000}"/>
    <cellStyle name="Texto Explicativo 5" xfId="343" xr:uid="{00000000-0005-0000-0000-0000C8070000}"/>
    <cellStyle name="Texto Explicativo 6" xfId="339" xr:uid="{00000000-0005-0000-0000-0000C9070000}"/>
    <cellStyle name="Title" xfId="344" xr:uid="{00000000-0005-0000-0000-0000CA070000}"/>
    <cellStyle name="Título" xfId="6" builtinId="15" customBuiltin="1"/>
    <cellStyle name="Título 1" xfId="7" builtinId="16" customBuiltin="1"/>
    <cellStyle name="Título 1 2" xfId="345" xr:uid="{00000000-0005-0000-0000-0000CD070000}"/>
    <cellStyle name="Título 2" xfId="8" builtinId="17" customBuiltin="1"/>
    <cellStyle name="Título 2 2" xfId="346" xr:uid="{00000000-0005-0000-0000-0000CF070000}"/>
    <cellStyle name="Título 3" xfId="9" builtinId="18" customBuiltin="1"/>
    <cellStyle name="Título 3 2" xfId="347" xr:uid="{00000000-0005-0000-0000-0000D1070000}"/>
    <cellStyle name="Título 4" xfId="10" builtinId="19" customBuiltin="1"/>
    <cellStyle name="Título 4 2" xfId="348" xr:uid="{00000000-0005-0000-0000-0000D3070000}"/>
    <cellStyle name="Título 5" xfId="349" xr:uid="{00000000-0005-0000-0000-0000D4070000}"/>
    <cellStyle name="Total" xfId="20" builtinId="25" customBuiltin="1"/>
    <cellStyle name="Total 2" xfId="350" xr:uid="{00000000-0005-0000-0000-0000D6070000}"/>
    <cellStyle name="Total 2 10" xfId="960" xr:uid="{00000000-0005-0000-0000-0000D7070000}"/>
    <cellStyle name="Total 2 10 2" xfId="1451" xr:uid="{00000000-0005-0000-0000-0000D8070000}"/>
    <cellStyle name="Total 2 10 3" xfId="1820" xr:uid="{00000000-0005-0000-0000-0000D9070000}"/>
    <cellStyle name="Total 2 10 4" xfId="1472" xr:uid="{00000000-0005-0000-0000-0000DA070000}"/>
    <cellStyle name="Total 2 11" xfId="648" xr:uid="{00000000-0005-0000-0000-0000DB070000}"/>
    <cellStyle name="Total 2 12" xfId="1160" xr:uid="{00000000-0005-0000-0000-0000DC070000}"/>
    <cellStyle name="Total 2 13" xfId="1470" xr:uid="{00000000-0005-0000-0000-0000DD070000}"/>
    <cellStyle name="Total 2 14" xfId="1482" xr:uid="{00000000-0005-0000-0000-0000DE070000}"/>
    <cellStyle name="Total 2 2" xfId="351" xr:uid="{00000000-0005-0000-0000-0000DF070000}"/>
    <cellStyle name="Total 2 2 2" xfId="861" xr:uid="{00000000-0005-0000-0000-0000E0070000}"/>
    <cellStyle name="Total 2 2 2 2" xfId="1352" xr:uid="{00000000-0005-0000-0000-0000E1070000}"/>
    <cellStyle name="Total 2 2 2 3" xfId="1721" xr:uid="{00000000-0005-0000-0000-0000E2070000}"/>
    <cellStyle name="Total 2 2 2 4" xfId="1085" xr:uid="{00000000-0005-0000-0000-0000E3070000}"/>
    <cellStyle name="Total 2 2 3" xfId="908" xr:uid="{00000000-0005-0000-0000-0000E4070000}"/>
    <cellStyle name="Total 2 2 3 2" xfId="1399" xr:uid="{00000000-0005-0000-0000-0000E5070000}"/>
    <cellStyle name="Total 2 2 3 3" xfId="1768" xr:uid="{00000000-0005-0000-0000-0000E6070000}"/>
    <cellStyle name="Total 2 2 3 4" xfId="497" xr:uid="{00000000-0005-0000-0000-0000E7070000}"/>
    <cellStyle name="Total 2 2 4" xfId="955" xr:uid="{00000000-0005-0000-0000-0000E8070000}"/>
    <cellStyle name="Total 2 2 4 2" xfId="1446" xr:uid="{00000000-0005-0000-0000-0000E9070000}"/>
    <cellStyle name="Total 2 2 4 3" xfId="1815" xr:uid="{00000000-0005-0000-0000-0000EA070000}"/>
    <cellStyle name="Total 2 2 4 4" xfId="1998" xr:uid="{00000000-0005-0000-0000-0000EB070000}"/>
    <cellStyle name="Total 2 2 5" xfId="1074" xr:uid="{00000000-0005-0000-0000-0000EC070000}"/>
    <cellStyle name="Total 2 2 5 2" xfId="1550" xr:uid="{00000000-0005-0000-0000-0000ED070000}"/>
    <cellStyle name="Total 2 2 5 3" xfId="1906" xr:uid="{00000000-0005-0000-0000-0000EE070000}"/>
    <cellStyle name="Total 2 2 5 4" xfId="567" xr:uid="{00000000-0005-0000-0000-0000EF070000}"/>
    <cellStyle name="Total 2 2 6" xfId="649" xr:uid="{00000000-0005-0000-0000-0000F0070000}"/>
    <cellStyle name="Total 2 2 7" xfId="1161" xr:uid="{00000000-0005-0000-0000-0000F1070000}"/>
    <cellStyle name="Total 2 2 8" xfId="1196" xr:uid="{00000000-0005-0000-0000-0000F2070000}"/>
    <cellStyle name="Total 2 2 9" xfId="1836" xr:uid="{00000000-0005-0000-0000-0000F3070000}"/>
    <cellStyle name="Total 2 3" xfId="352" xr:uid="{00000000-0005-0000-0000-0000F4070000}"/>
    <cellStyle name="Total 2 3 2" xfId="862" xr:uid="{00000000-0005-0000-0000-0000F5070000}"/>
    <cellStyle name="Total 2 3 2 2" xfId="1353" xr:uid="{00000000-0005-0000-0000-0000F6070000}"/>
    <cellStyle name="Total 2 3 2 3" xfId="1722" xr:uid="{00000000-0005-0000-0000-0000F7070000}"/>
    <cellStyle name="Total 2 3 2 4" xfId="2055" xr:uid="{00000000-0005-0000-0000-0000F8070000}"/>
    <cellStyle name="Total 2 3 3" xfId="909" xr:uid="{00000000-0005-0000-0000-0000F9070000}"/>
    <cellStyle name="Total 2 3 3 2" xfId="1400" xr:uid="{00000000-0005-0000-0000-0000FA070000}"/>
    <cellStyle name="Total 2 3 3 3" xfId="1769" xr:uid="{00000000-0005-0000-0000-0000FB070000}"/>
    <cellStyle name="Total 2 3 3 4" xfId="1577" xr:uid="{00000000-0005-0000-0000-0000FC070000}"/>
    <cellStyle name="Total 2 3 4" xfId="956" xr:uid="{00000000-0005-0000-0000-0000FD070000}"/>
    <cellStyle name="Total 2 3 4 2" xfId="1447" xr:uid="{00000000-0005-0000-0000-0000FE070000}"/>
    <cellStyle name="Total 2 3 4 3" xfId="1816" xr:uid="{00000000-0005-0000-0000-0000FF070000}"/>
    <cellStyle name="Total 2 3 4 4" xfId="522" xr:uid="{00000000-0005-0000-0000-000000080000}"/>
    <cellStyle name="Total 2 3 5" xfId="1075" xr:uid="{00000000-0005-0000-0000-000001080000}"/>
    <cellStyle name="Total 2 3 5 2" xfId="1551" xr:uid="{00000000-0005-0000-0000-000002080000}"/>
    <cellStyle name="Total 2 3 5 3" xfId="1907" xr:uid="{00000000-0005-0000-0000-000003080000}"/>
    <cellStyle name="Total 2 3 5 4" xfId="1950" xr:uid="{00000000-0005-0000-0000-000004080000}"/>
    <cellStyle name="Total 2 3 6" xfId="650" xr:uid="{00000000-0005-0000-0000-000005080000}"/>
    <cellStyle name="Total 2 3 7" xfId="1162" xr:uid="{00000000-0005-0000-0000-000006080000}"/>
    <cellStyle name="Total 2 3 8" xfId="565" xr:uid="{00000000-0005-0000-0000-000007080000}"/>
    <cellStyle name="Total 2 3 9" xfId="2019" xr:uid="{00000000-0005-0000-0000-000008080000}"/>
    <cellStyle name="Total 2 4" xfId="353" xr:uid="{00000000-0005-0000-0000-000009080000}"/>
    <cellStyle name="Total 2 4 2" xfId="863" xr:uid="{00000000-0005-0000-0000-00000A080000}"/>
    <cellStyle name="Total 2 4 2 2" xfId="1354" xr:uid="{00000000-0005-0000-0000-00000B080000}"/>
    <cellStyle name="Total 2 4 2 3" xfId="1723" xr:uid="{00000000-0005-0000-0000-00000C080000}"/>
    <cellStyle name="Total 2 4 2 4" xfId="2004" xr:uid="{00000000-0005-0000-0000-00000D080000}"/>
    <cellStyle name="Total 2 4 3" xfId="910" xr:uid="{00000000-0005-0000-0000-00000E080000}"/>
    <cellStyle name="Total 2 4 3 2" xfId="1401" xr:uid="{00000000-0005-0000-0000-00000F080000}"/>
    <cellStyle name="Total 2 4 3 3" xfId="1770" xr:uid="{00000000-0005-0000-0000-000010080000}"/>
    <cellStyle name="Total 2 4 3 4" xfId="1468" xr:uid="{00000000-0005-0000-0000-000011080000}"/>
    <cellStyle name="Total 2 4 4" xfId="957" xr:uid="{00000000-0005-0000-0000-000012080000}"/>
    <cellStyle name="Total 2 4 4 2" xfId="1448" xr:uid="{00000000-0005-0000-0000-000013080000}"/>
    <cellStyle name="Total 2 4 4 3" xfId="1817" xr:uid="{00000000-0005-0000-0000-000014080000}"/>
    <cellStyle name="Total 2 4 4 4" xfId="1988" xr:uid="{00000000-0005-0000-0000-000015080000}"/>
    <cellStyle name="Total 2 4 5" xfId="1076" xr:uid="{00000000-0005-0000-0000-000016080000}"/>
    <cellStyle name="Total 2 4 5 2" xfId="1552" xr:uid="{00000000-0005-0000-0000-000017080000}"/>
    <cellStyle name="Total 2 4 5 3" xfId="1908" xr:uid="{00000000-0005-0000-0000-000018080000}"/>
    <cellStyle name="Total 2 4 5 4" xfId="2114" xr:uid="{00000000-0005-0000-0000-000019080000}"/>
    <cellStyle name="Total 2 4 6" xfId="651" xr:uid="{00000000-0005-0000-0000-00001A080000}"/>
    <cellStyle name="Total 2 4 7" xfId="1163" xr:uid="{00000000-0005-0000-0000-00001B080000}"/>
    <cellStyle name="Total 2 4 8" xfId="566" xr:uid="{00000000-0005-0000-0000-00001C080000}"/>
    <cellStyle name="Total 2 4 9" xfId="1963" xr:uid="{00000000-0005-0000-0000-00001D080000}"/>
    <cellStyle name="Total 2 5" xfId="757" xr:uid="{00000000-0005-0000-0000-00001E080000}"/>
    <cellStyle name="Total 2 5 2" xfId="1248" xr:uid="{00000000-0005-0000-0000-00001F080000}"/>
    <cellStyle name="Total 2 5 3" xfId="1617" xr:uid="{00000000-0005-0000-0000-000020080000}"/>
    <cellStyle name="Total 2 5 4" xfId="1923" xr:uid="{00000000-0005-0000-0000-000021080000}"/>
    <cellStyle name="Total 2 6" xfId="860" xr:uid="{00000000-0005-0000-0000-000022080000}"/>
    <cellStyle name="Total 2 6 2" xfId="1351" xr:uid="{00000000-0005-0000-0000-000023080000}"/>
    <cellStyle name="Total 2 6 3" xfId="1720" xr:uid="{00000000-0005-0000-0000-000024080000}"/>
    <cellStyle name="Total 2 6 4" xfId="1991" xr:uid="{00000000-0005-0000-0000-000025080000}"/>
    <cellStyle name="Total 2 7" xfId="907" xr:uid="{00000000-0005-0000-0000-000026080000}"/>
    <cellStyle name="Total 2 7 2" xfId="1398" xr:uid="{00000000-0005-0000-0000-000027080000}"/>
    <cellStyle name="Total 2 7 3" xfId="1767" xr:uid="{00000000-0005-0000-0000-000028080000}"/>
    <cellStyle name="Total 2 7 4" xfId="459" xr:uid="{00000000-0005-0000-0000-000029080000}"/>
    <cellStyle name="Total 2 8" xfId="954" xr:uid="{00000000-0005-0000-0000-00002A080000}"/>
    <cellStyle name="Total 2 8 2" xfId="1445" xr:uid="{00000000-0005-0000-0000-00002B080000}"/>
    <cellStyle name="Total 2 8 3" xfId="1814" xr:uid="{00000000-0005-0000-0000-00002C080000}"/>
    <cellStyle name="Total 2 8 4" xfId="414" xr:uid="{00000000-0005-0000-0000-00002D080000}"/>
    <cellStyle name="Total 2 9" xfId="672" xr:uid="{00000000-0005-0000-0000-00002E080000}"/>
    <cellStyle name="Total 2 9 2" xfId="1180" xr:uid="{00000000-0005-0000-0000-00002F080000}"/>
    <cellStyle name="Total 2 9 3" xfId="614" xr:uid="{00000000-0005-0000-0000-000030080000}"/>
    <cellStyle name="Total 2 9 4" xfId="479" xr:uid="{00000000-0005-0000-0000-000031080000}"/>
    <cellStyle name="Total 3" xfId="354" xr:uid="{00000000-0005-0000-0000-000032080000}"/>
    <cellStyle name="Total 3 2" xfId="864" xr:uid="{00000000-0005-0000-0000-000033080000}"/>
    <cellStyle name="Total 3 2 2" xfId="1355" xr:uid="{00000000-0005-0000-0000-000034080000}"/>
    <cellStyle name="Total 3 2 3" xfId="1724" xr:uid="{00000000-0005-0000-0000-000035080000}"/>
    <cellStyle name="Total 3 2 4" xfId="458" xr:uid="{00000000-0005-0000-0000-000036080000}"/>
    <cellStyle name="Total 3 3" xfId="911" xr:uid="{00000000-0005-0000-0000-000037080000}"/>
    <cellStyle name="Total 3 3 2" xfId="1402" xr:uid="{00000000-0005-0000-0000-000038080000}"/>
    <cellStyle name="Total 3 3 3" xfId="1771" xr:uid="{00000000-0005-0000-0000-000039080000}"/>
    <cellStyle name="Total 3 3 4" xfId="428" xr:uid="{00000000-0005-0000-0000-00003A080000}"/>
    <cellStyle name="Total 3 4" xfId="958" xr:uid="{00000000-0005-0000-0000-00003B080000}"/>
    <cellStyle name="Total 3 4 2" xfId="1449" xr:uid="{00000000-0005-0000-0000-00003C080000}"/>
    <cellStyle name="Total 3 4 3" xfId="1818" xr:uid="{00000000-0005-0000-0000-00003D080000}"/>
    <cellStyle name="Total 3 4 4" xfId="468" xr:uid="{00000000-0005-0000-0000-00003E080000}"/>
    <cellStyle name="Total 3 5" xfId="1077" xr:uid="{00000000-0005-0000-0000-00003F080000}"/>
    <cellStyle name="Total 3 5 2" xfId="1553" xr:uid="{00000000-0005-0000-0000-000040080000}"/>
    <cellStyle name="Total 3 5 3" xfId="1909" xr:uid="{00000000-0005-0000-0000-000041080000}"/>
    <cellStyle name="Total 3 5 4" xfId="2100" xr:uid="{00000000-0005-0000-0000-000042080000}"/>
    <cellStyle name="Total 3 6" xfId="652" xr:uid="{00000000-0005-0000-0000-000043080000}"/>
    <cellStyle name="Total 3 7" xfId="1164" xr:uid="{00000000-0005-0000-0000-000044080000}"/>
    <cellStyle name="Total 3 8" xfId="362" xr:uid="{00000000-0005-0000-0000-000045080000}"/>
    <cellStyle name="Total 3 9" xfId="476" xr:uid="{00000000-0005-0000-0000-000046080000}"/>
    <cellStyle name="Vírgula" xfId="1" builtinId="3"/>
    <cellStyle name="Vírgula 2" xfId="4" xr:uid="{00000000-0005-0000-0000-000048080000}"/>
    <cellStyle name="Vírgula 2 2" xfId="355" xr:uid="{00000000-0005-0000-0000-000049080000}"/>
    <cellStyle name="Vírgula 2 3" xfId="2128" xr:uid="{00000000-0005-0000-0000-00004A080000}"/>
    <cellStyle name="Vírgula 3" xfId="356" xr:uid="{00000000-0005-0000-0000-00004B080000}"/>
    <cellStyle name="Vírgula 4" xfId="357" xr:uid="{00000000-0005-0000-0000-00004C080000}"/>
    <cellStyle name="Vírgula 4 2" xfId="358" xr:uid="{00000000-0005-0000-0000-00004D080000}"/>
    <cellStyle name="Vírgula 4 2 2" xfId="359" xr:uid="{00000000-0005-0000-0000-00004E080000}"/>
    <cellStyle name="Vírgula 5" xfId="360" xr:uid="{00000000-0005-0000-0000-00004F080000}"/>
    <cellStyle name="Vírgula 6" xfId="2121" xr:uid="{00000000-0005-0000-0000-000050080000}"/>
    <cellStyle name="Warning Text" xfId="361" xr:uid="{00000000-0005-0000-0000-000051080000}"/>
  </cellStyles>
  <dxfs count="2">
    <dxf>
      <font>
        <b val="0"/>
        <color rgb="FF000000"/>
      </font>
      <fill>
        <patternFill>
          <bgColor rgb="FFC0C0C0"/>
        </patternFill>
      </fill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hair">
          <color auto="1"/>
        </vertical>
        <horizontal style="hair">
          <color auto="1"/>
        </horizontal>
      </border>
    </dxf>
  </dxfs>
  <tableStyles count="2" defaultTableStyle="TableStyleMedium2" defaultPivotStyle="PivotStyleLight16">
    <tableStyle name="Estilo de Tabela 1" pivot="0" count="0" xr9:uid="{00000000-0011-0000-FFFF-FFFF00000000}"/>
    <tableStyle name="Estilo de Tabela 2" pivot="0" count="1" xr9:uid="{00000000-0011-0000-FFFF-FFFF01000000}">
      <tableStyleElement type="wholeTable" dxfId="1"/>
    </tableStyle>
  </table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92D050"/>
      <rgbColor rgb="FF800000"/>
      <rgbColor rgb="FF008000"/>
      <rgbColor rgb="FF000080"/>
      <rgbColor rgb="FF808000"/>
      <rgbColor rgb="FF800080"/>
      <rgbColor rgb="FF00B050"/>
      <rgbColor rgb="FFC0C0C0"/>
      <rgbColor rgb="FF808080"/>
      <rgbColor rgb="FFBFBFBF"/>
      <rgbColor rgb="FF7F7F7F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C3D69B"/>
      <rgbColor rgb="FF00FFFF"/>
      <rgbColor rgb="FF800080"/>
      <rgbColor rgb="FF800000"/>
      <rgbColor rgb="FF9BBB59"/>
      <rgbColor rgb="FF0000FF"/>
      <rgbColor rgb="FF00CCCC"/>
      <rgbColor rgb="FFD7E4BD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E46C0A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K109"/>
  <sheetViews>
    <sheetView topLeftCell="E96" zoomScale="80" zoomScaleNormal="80" zoomScalePageLayoutView="130" workbookViewId="0">
      <selection activeCell="N6" sqref="N6"/>
    </sheetView>
  </sheetViews>
  <sheetFormatPr defaultColWidth="8.85546875" defaultRowHeight="15" x14ac:dyDescent="0.25"/>
  <cols>
    <col min="1" max="1" width="12.140625" style="112" customWidth="1"/>
    <col min="2" max="2" width="16.28515625" style="111" customWidth="1"/>
    <col min="3" max="3" width="8.85546875" style="111"/>
    <col min="4" max="4" width="85.28515625" style="112" bestFit="1" customWidth="1"/>
    <col min="5" max="5" width="9.140625" style="112" customWidth="1"/>
    <col min="6" max="6" width="19.5703125" style="134" customWidth="1"/>
    <col min="7" max="7" width="9.140625" style="134" customWidth="1"/>
    <col min="8" max="8" width="10.42578125" style="134" customWidth="1"/>
    <col min="9" max="9" width="11.85546875" style="134" customWidth="1"/>
    <col min="10" max="10" width="12" style="109" customWidth="1"/>
    <col min="11" max="11" width="14" style="112" customWidth="1"/>
    <col min="12" max="12" width="11.42578125" style="112" customWidth="1"/>
    <col min="13" max="13" width="13.28515625" style="112" customWidth="1"/>
    <col min="14" max="14" width="12.7109375" style="112" customWidth="1"/>
    <col min="15" max="15" width="19.7109375" style="112" customWidth="1"/>
    <col min="16" max="47" width="8.85546875" style="96"/>
    <col min="48" max="942" width="8.85546875" style="112"/>
    <col min="943" max="16384" width="8.85546875" style="110"/>
  </cols>
  <sheetData>
    <row r="1" spans="1:947" s="1" customFormat="1" ht="20.25" customHeight="1" x14ac:dyDescent="0.2">
      <c r="A1" s="254" t="s">
        <v>123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97"/>
      <c r="Q1" s="97"/>
      <c r="R1" s="97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  <c r="AH1" s="97"/>
      <c r="AI1" s="97"/>
      <c r="AJ1" s="97"/>
      <c r="AK1" s="97"/>
      <c r="AL1" s="97"/>
      <c r="AM1" s="97"/>
      <c r="AN1" s="97"/>
      <c r="AO1" s="97"/>
      <c r="AP1" s="97"/>
      <c r="AQ1" s="97"/>
      <c r="AR1" s="97"/>
      <c r="AS1" s="97"/>
      <c r="AT1" s="97"/>
      <c r="AU1" s="97"/>
    </row>
    <row r="2" spans="1:947" s="1" customFormat="1" ht="14.25" customHeight="1" x14ac:dyDescent="0.2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7"/>
      <c r="AM2" s="97"/>
      <c r="AN2" s="97"/>
      <c r="AO2" s="97"/>
      <c r="AP2" s="97"/>
      <c r="AQ2" s="97"/>
      <c r="AR2" s="97"/>
      <c r="AS2" s="97"/>
      <c r="AT2" s="97"/>
      <c r="AU2" s="97"/>
    </row>
    <row r="3" spans="1:947" s="1" customFormat="1" ht="14.25" customHeight="1" x14ac:dyDescent="0.2">
      <c r="A3" s="254"/>
      <c r="B3" s="254"/>
      <c r="C3" s="254"/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7"/>
      <c r="AM3" s="97"/>
      <c r="AN3" s="97"/>
      <c r="AO3" s="97"/>
      <c r="AP3" s="97"/>
      <c r="AQ3" s="97"/>
      <c r="AR3" s="97"/>
      <c r="AS3" s="97"/>
      <c r="AT3" s="97"/>
      <c r="AU3" s="97"/>
    </row>
    <row r="4" spans="1:947" s="12" customFormat="1" ht="11.25" x14ac:dyDescent="0.2">
      <c r="A4" s="2" t="s">
        <v>3</v>
      </c>
      <c r="B4" s="3"/>
      <c r="C4" s="4"/>
      <c r="D4" s="5" t="s">
        <v>124</v>
      </c>
      <c r="E4" s="6"/>
      <c r="F4" s="128"/>
      <c r="G4" s="128"/>
      <c r="H4" s="140"/>
      <c r="I4" s="140"/>
      <c r="J4" s="129"/>
      <c r="K4" s="7"/>
      <c r="L4" s="8"/>
      <c r="M4" s="9"/>
      <c r="N4" s="10"/>
      <c r="O4" s="11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  <c r="AJ4" s="98"/>
      <c r="AK4" s="98"/>
      <c r="AL4" s="98"/>
      <c r="AM4" s="98"/>
      <c r="AN4" s="98"/>
      <c r="AO4" s="98"/>
      <c r="AP4" s="98"/>
      <c r="AQ4" s="98"/>
      <c r="AR4" s="98"/>
      <c r="AS4" s="98"/>
      <c r="AT4" s="98"/>
      <c r="AU4" s="98"/>
    </row>
    <row r="5" spans="1:947" x14ac:dyDescent="0.25">
      <c r="A5" s="2" t="s">
        <v>4</v>
      </c>
      <c r="B5" s="3"/>
      <c r="C5" s="4"/>
      <c r="D5" s="252" t="s">
        <v>171</v>
      </c>
      <c r="E5" s="6"/>
      <c r="F5" s="128"/>
      <c r="G5" s="128"/>
      <c r="H5" s="140"/>
      <c r="I5" s="140"/>
      <c r="J5" s="129"/>
      <c r="K5" s="7"/>
      <c r="L5" s="8"/>
      <c r="M5" s="9" t="s">
        <v>5</v>
      </c>
      <c r="N5" s="135">
        <f>+'LOTE 02- BDI '!C18</f>
        <v>0.29692104546062925</v>
      </c>
      <c r="O5" s="14"/>
      <c r="P5" s="123"/>
      <c r="Q5" s="123"/>
      <c r="R5" s="123"/>
      <c r="S5" s="123"/>
      <c r="T5" s="123"/>
      <c r="U5" s="123"/>
      <c r="V5" s="123"/>
      <c r="W5" s="123"/>
      <c r="X5" s="123"/>
      <c r="Y5" s="123"/>
      <c r="Z5" s="123"/>
      <c r="AA5" s="123"/>
      <c r="AB5" s="123"/>
      <c r="AC5" s="123"/>
      <c r="AD5" s="123"/>
      <c r="AE5" s="123"/>
      <c r="AF5" s="123"/>
      <c r="AG5" s="123"/>
      <c r="AH5" s="123"/>
      <c r="AI5" s="123"/>
      <c r="AJ5" s="123"/>
      <c r="AK5" s="123"/>
      <c r="AL5" s="123"/>
      <c r="AM5" s="123"/>
      <c r="AN5" s="123"/>
      <c r="AO5" s="123"/>
      <c r="AP5" s="123"/>
      <c r="AQ5" s="123"/>
      <c r="AR5" s="123"/>
      <c r="AS5" s="123"/>
      <c r="AT5" s="123"/>
      <c r="AU5" s="123"/>
      <c r="AV5" s="110"/>
      <c r="AW5" s="110"/>
      <c r="AX5" s="110"/>
      <c r="AY5" s="110"/>
      <c r="AZ5" s="110"/>
      <c r="BA5" s="110"/>
      <c r="BB5" s="110"/>
      <c r="BC5" s="110"/>
      <c r="BD5" s="110"/>
      <c r="BE5" s="110"/>
      <c r="BF5" s="110"/>
      <c r="BG5" s="110"/>
      <c r="BH5" s="110"/>
      <c r="BI5" s="110"/>
      <c r="BJ5" s="110"/>
      <c r="BK5" s="110"/>
      <c r="BL5" s="110"/>
      <c r="BM5" s="110"/>
      <c r="BN5" s="110"/>
      <c r="BO5" s="110"/>
      <c r="BP5" s="110"/>
      <c r="BQ5" s="110"/>
      <c r="BR5" s="110"/>
      <c r="BS5" s="110"/>
      <c r="BT5" s="110"/>
      <c r="BU5" s="110"/>
      <c r="BV5" s="110"/>
      <c r="BW5" s="110"/>
      <c r="BX5" s="110"/>
      <c r="BY5" s="110"/>
      <c r="BZ5" s="110"/>
      <c r="CA5" s="110"/>
      <c r="CB5" s="110"/>
      <c r="CC5" s="110"/>
      <c r="CD5" s="110"/>
      <c r="CE5" s="110"/>
      <c r="CF5" s="110"/>
      <c r="CG5" s="110"/>
      <c r="CH5" s="110"/>
      <c r="CI5" s="110"/>
      <c r="CJ5" s="110"/>
      <c r="CK5" s="110"/>
      <c r="CL5" s="110"/>
      <c r="CM5" s="110"/>
      <c r="CN5" s="110"/>
      <c r="CO5" s="110"/>
      <c r="CP5" s="110"/>
      <c r="CQ5" s="110"/>
      <c r="CR5" s="110"/>
      <c r="CS5" s="110"/>
      <c r="CT5" s="110"/>
      <c r="CU5" s="110"/>
      <c r="CV5" s="110"/>
      <c r="CW5" s="110"/>
      <c r="CX5" s="110"/>
      <c r="CY5" s="110"/>
      <c r="CZ5" s="110"/>
      <c r="DA5" s="110"/>
      <c r="DB5" s="110"/>
      <c r="DC5" s="110"/>
      <c r="DD5" s="110"/>
      <c r="DE5" s="110"/>
      <c r="DF5" s="110"/>
      <c r="DG5" s="110"/>
      <c r="DH5" s="110"/>
      <c r="DI5" s="110"/>
      <c r="DJ5" s="110"/>
      <c r="DK5" s="110"/>
      <c r="DL5" s="110"/>
      <c r="DM5" s="110"/>
      <c r="DN5" s="110"/>
      <c r="DO5" s="110"/>
      <c r="DP5" s="110"/>
      <c r="DQ5" s="110"/>
      <c r="DR5" s="110"/>
      <c r="DS5" s="110"/>
      <c r="DT5" s="110"/>
      <c r="DU5" s="110"/>
      <c r="DV5" s="110"/>
      <c r="DW5" s="110"/>
      <c r="DX5" s="110"/>
      <c r="DY5" s="110"/>
      <c r="DZ5" s="110"/>
      <c r="EA5" s="110"/>
      <c r="EB5" s="110"/>
      <c r="EC5" s="110"/>
      <c r="ED5" s="110"/>
      <c r="EE5" s="110"/>
      <c r="EF5" s="110"/>
      <c r="EG5" s="110"/>
      <c r="EH5" s="110"/>
      <c r="EI5" s="110"/>
      <c r="EJ5" s="110"/>
      <c r="EK5" s="110"/>
      <c r="EL5" s="110"/>
      <c r="EM5" s="110"/>
      <c r="EN5" s="110"/>
      <c r="EO5" s="110"/>
      <c r="EP5" s="110"/>
      <c r="EQ5" s="110"/>
      <c r="ER5" s="110"/>
      <c r="ES5" s="110"/>
      <c r="ET5" s="110"/>
      <c r="EU5" s="110"/>
      <c r="EV5" s="110"/>
      <c r="EW5" s="110"/>
      <c r="EX5" s="110"/>
      <c r="EY5" s="110"/>
      <c r="EZ5" s="110"/>
      <c r="FA5" s="110"/>
      <c r="FB5" s="110"/>
      <c r="FC5" s="110"/>
      <c r="FD5" s="110"/>
      <c r="FE5" s="110"/>
      <c r="FF5" s="110"/>
      <c r="FG5" s="110"/>
      <c r="FH5" s="110"/>
      <c r="FI5" s="110"/>
      <c r="FJ5" s="110"/>
      <c r="FK5" s="110"/>
      <c r="FL5" s="110"/>
      <c r="FM5" s="110"/>
      <c r="FN5" s="110"/>
      <c r="FO5" s="110"/>
      <c r="FP5" s="110"/>
      <c r="FQ5" s="110"/>
      <c r="FR5" s="110"/>
      <c r="FS5" s="110"/>
      <c r="FT5" s="110"/>
      <c r="FU5" s="110"/>
      <c r="FV5" s="110"/>
      <c r="FW5" s="110"/>
      <c r="FX5" s="110"/>
      <c r="FY5" s="110"/>
      <c r="FZ5" s="110"/>
      <c r="GA5" s="110"/>
      <c r="GB5" s="110"/>
      <c r="GC5" s="110"/>
      <c r="GD5" s="110"/>
      <c r="GE5" s="110"/>
      <c r="GF5" s="110"/>
      <c r="GG5" s="110"/>
      <c r="GH5" s="110"/>
      <c r="GI5" s="110"/>
      <c r="GJ5" s="110"/>
      <c r="GK5" s="110"/>
      <c r="GL5" s="110"/>
      <c r="GM5" s="110"/>
      <c r="GN5" s="110"/>
      <c r="GO5" s="110"/>
      <c r="GP5" s="110"/>
      <c r="GQ5" s="110"/>
      <c r="GR5" s="110"/>
      <c r="GS5" s="110"/>
      <c r="GT5" s="110"/>
      <c r="GU5" s="110"/>
      <c r="GV5" s="110"/>
      <c r="GW5" s="110"/>
      <c r="GX5" s="110"/>
      <c r="GY5" s="110"/>
      <c r="GZ5" s="110"/>
      <c r="HA5" s="110"/>
      <c r="HB5" s="110"/>
      <c r="HC5" s="110"/>
      <c r="HD5" s="110"/>
      <c r="HE5" s="110"/>
      <c r="HF5" s="110"/>
      <c r="HG5" s="110"/>
      <c r="HH5" s="110"/>
      <c r="HI5" s="110"/>
      <c r="HJ5" s="110"/>
      <c r="HK5" s="110"/>
      <c r="HL5" s="110"/>
      <c r="HM5" s="110"/>
      <c r="HN5" s="110"/>
      <c r="HO5" s="110"/>
      <c r="HP5" s="110"/>
      <c r="HQ5" s="110"/>
      <c r="HR5" s="110"/>
      <c r="HS5" s="110"/>
      <c r="HT5" s="110"/>
      <c r="HU5" s="110"/>
      <c r="HV5" s="110"/>
      <c r="HW5" s="110"/>
      <c r="HX5" s="110"/>
      <c r="HY5" s="110"/>
      <c r="HZ5" s="110"/>
      <c r="IA5" s="110"/>
      <c r="IB5" s="110"/>
      <c r="IC5" s="110"/>
      <c r="ID5" s="110"/>
      <c r="IE5" s="110"/>
      <c r="IF5" s="110"/>
      <c r="IG5" s="110"/>
      <c r="IH5" s="110"/>
      <c r="II5" s="110"/>
      <c r="IJ5" s="110"/>
      <c r="IK5" s="110"/>
      <c r="IL5" s="110"/>
      <c r="IM5" s="110"/>
      <c r="IN5" s="110"/>
      <c r="IO5" s="110"/>
      <c r="IP5" s="110"/>
      <c r="IQ5" s="110"/>
      <c r="IR5" s="110"/>
      <c r="IS5" s="110"/>
      <c r="IT5" s="110"/>
      <c r="IU5" s="110"/>
      <c r="IV5" s="110"/>
      <c r="IW5" s="110"/>
      <c r="IX5" s="110"/>
      <c r="IY5" s="110"/>
      <c r="IZ5" s="110"/>
      <c r="JA5" s="110"/>
      <c r="JB5" s="110"/>
      <c r="JC5" s="110"/>
      <c r="JD5" s="110"/>
      <c r="JE5" s="110"/>
      <c r="JF5" s="110"/>
      <c r="JG5" s="110"/>
      <c r="JH5" s="110"/>
      <c r="JI5" s="110"/>
      <c r="JJ5" s="110"/>
      <c r="JK5" s="110"/>
      <c r="JL5" s="110"/>
      <c r="JM5" s="110"/>
      <c r="JN5" s="110"/>
      <c r="JO5" s="110"/>
      <c r="JP5" s="110"/>
      <c r="JQ5" s="110"/>
      <c r="JR5" s="110"/>
      <c r="JS5" s="110"/>
      <c r="JT5" s="110"/>
      <c r="JU5" s="110"/>
      <c r="JV5" s="110"/>
      <c r="JW5" s="110"/>
      <c r="JX5" s="110"/>
      <c r="JY5" s="110"/>
      <c r="JZ5" s="110"/>
      <c r="KA5" s="110"/>
      <c r="KB5" s="110"/>
      <c r="KC5" s="110"/>
      <c r="KD5" s="110"/>
      <c r="KE5" s="110"/>
      <c r="KF5" s="110"/>
      <c r="KG5" s="110"/>
      <c r="KH5" s="110"/>
      <c r="KI5" s="110"/>
      <c r="KJ5" s="110"/>
      <c r="KK5" s="110"/>
      <c r="KL5" s="110"/>
      <c r="KM5" s="110"/>
      <c r="KN5" s="110"/>
      <c r="KO5" s="110"/>
      <c r="KP5" s="110"/>
      <c r="KQ5" s="110"/>
      <c r="KR5" s="110"/>
      <c r="KS5" s="110"/>
      <c r="KT5" s="110"/>
      <c r="KU5" s="110"/>
      <c r="KV5" s="110"/>
      <c r="KW5" s="110"/>
      <c r="KX5" s="110"/>
      <c r="KY5" s="110"/>
      <c r="KZ5" s="110"/>
      <c r="LA5" s="110"/>
      <c r="LB5" s="110"/>
      <c r="LC5" s="110"/>
      <c r="LD5" s="110"/>
      <c r="LE5" s="110"/>
      <c r="LF5" s="110"/>
      <c r="LG5" s="110"/>
      <c r="LH5" s="110"/>
      <c r="LI5" s="110"/>
      <c r="LJ5" s="110"/>
      <c r="LK5" s="110"/>
      <c r="LL5" s="110"/>
      <c r="LM5" s="110"/>
      <c r="LN5" s="110"/>
      <c r="LO5" s="110"/>
      <c r="LP5" s="110"/>
      <c r="LQ5" s="110"/>
      <c r="LR5" s="110"/>
      <c r="LS5" s="110"/>
      <c r="LT5" s="110"/>
      <c r="LU5" s="110"/>
      <c r="LV5" s="110"/>
      <c r="LW5" s="110"/>
      <c r="LX5" s="110"/>
      <c r="LY5" s="110"/>
      <c r="LZ5" s="110"/>
      <c r="MA5" s="110"/>
      <c r="MB5" s="110"/>
      <c r="MC5" s="110"/>
      <c r="MD5" s="110"/>
      <c r="ME5" s="110"/>
      <c r="MF5" s="110"/>
      <c r="MG5" s="110"/>
      <c r="MH5" s="110"/>
      <c r="MI5" s="110"/>
      <c r="MJ5" s="110"/>
      <c r="MK5" s="110"/>
      <c r="ML5" s="110"/>
      <c r="MM5" s="110"/>
      <c r="MN5" s="110"/>
      <c r="MO5" s="110"/>
      <c r="MP5" s="110"/>
      <c r="MQ5" s="110"/>
      <c r="MR5" s="110"/>
      <c r="MS5" s="110"/>
      <c r="MT5" s="110"/>
      <c r="MU5" s="110"/>
      <c r="MV5" s="110"/>
      <c r="MW5" s="110"/>
      <c r="MX5" s="110"/>
      <c r="MY5" s="110"/>
      <c r="MZ5" s="110"/>
      <c r="NA5" s="110"/>
      <c r="NB5" s="110"/>
      <c r="NC5" s="110"/>
      <c r="ND5" s="110"/>
      <c r="NE5" s="110"/>
      <c r="NF5" s="110"/>
      <c r="NG5" s="110"/>
      <c r="NH5" s="110"/>
      <c r="NI5" s="110"/>
      <c r="NJ5" s="110"/>
      <c r="NK5" s="110"/>
      <c r="NL5" s="110"/>
      <c r="NM5" s="110"/>
      <c r="NN5" s="110"/>
      <c r="NO5" s="110"/>
      <c r="NP5" s="110"/>
      <c r="NQ5" s="110"/>
      <c r="NR5" s="110"/>
      <c r="NS5" s="110"/>
      <c r="NT5" s="110"/>
      <c r="NU5" s="110"/>
      <c r="NV5" s="110"/>
      <c r="NW5" s="110"/>
      <c r="NX5" s="110"/>
      <c r="NY5" s="110"/>
      <c r="NZ5" s="110"/>
      <c r="OA5" s="110"/>
      <c r="OB5" s="110"/>
      <c r="OC5" s="110"/>
      <c r="OD5" s="110"/>
      <c r="OE5" s="110"/>
      <c r="OF5" s="110"/>
      <c r="OG5" s="110"/>
      <c r="OH5" s="110"/>
      <c r="OI5" s="110"/>
      <c r="OJ5" s="110"/>
      <c r="OK5" s="110"/>
      <c r="OL5" s="110"/>
      <c r="OM5" s="110"/>
      <c r="ON5" s="110"/>
      <c r="OO5" s="110"/>
      <c r="OP5" s="110"/>
      <c r="OQ5" s="110"/>
      <c r="OR5" s="110"/>
      <c r="OS5" s="110"/>
      <c r="OT5" s="110"/>
      <c r="OU5" s="110"/>
      <c r="OV5" s="110"/>
      <c r="OW5" s="110"/>
      <c r="OX5" s="110"/>
      <c r="OY5" s="110"/>
      <c r="OZ5" s="110"/>
      <c r="PA5" s="110"/>
      <c r="PB5" s="110"/>
      <c r="PC5" s="110"/>
      <c r="PD5" s="110"/>
      <c r="PE5" s="110"/>
      <c r="PF5" s="110"/>
      <c r="PG5" s="110"/>
      <c r="PH5" s="110"/>
      <c r="PI5" s="110"/>
      <c r="PJ5" s="110"/>
      <c r="PK5" s="110"/>
      <c r="PL5" s="110"/>
      <c r="PM5" s="110"/>
      <c r="PN5" s="110"/>
      <c r="PO5" s="110"/>
      <c r="PP5" s="110"/>
      <c r="PQ5" s="110"/>
      <c r="PR5" s="110"/>
      <c r="PS5" s="110"/>
      <c r="PT5" s="110"/>
      <c r="PU5" s="110"/>
      <c r="PV5" s="110"/>
      <c r="PW5" s="110"/>
      <c r="PX5" s="110"/>
      <c r="PY5" s="110"/>
      <c r="PZ5" s="110"/>
      <c r="QA5" s="110"/>
      <c r="QB5" s="110"/>
      <c r="QC5" s="110"/>
      <c r="QD5" s="110"/>
      <c r="QE5" s="110"/>
      <c r="QF5" s="110"/>
      <c r="QG5" s="110"/>
      <c r="QH5" s="110"/>
      <c r="QI5" s="110"/>
      <c r="QJ5" s="110"/>
      <c r="QK5" s="110"/>
      <c r="QL5" s="110"/>
      <c r="QM5" s="110"/>
      <c r="QN5" s="110"/>
      <c r="QO5" s="110"/>
      <c r="QP5" s="110"/>
      <c r="QQ5" s="110"/>
      <c r="QR5" s="110"/>
      <c r="QS5" s="110"/>
      <c r="QT5" s="110"/>
      <c r="QU5" s="110"/>
      <c r="QV5" s="110"/>
      <c r="QW5" s="110"/>
      <c r="QX5" s="110"/>
      <c r="QY5" s="110"/>
      <c r="QZ5" s="110"/>
      <c r="RA5" s="110"/>
      <c r="RB5" s="110"/>
      <c r="RC5" s="110"/>
      <c r="RD5" s="110"/>
      <c r="RE5" s="110"/>
      <c r="RF5" s="110"/>
      <c r="RG5" s="110"/>
      <c r="RH5" s="110"/>
      <c r="RI5" s="110"/>
      <c r="RJ5" s="110"/>
      <c r="RK5" s="110"/>
      <c r="RL5" s="110"/>
      <c r="RM5" s="110"/>
      <c r="RN5" s="110"/>
      <c r="RO5" s="110"/>
      <c r="RP5" s="110"/>
      <c r="RQ5" s="110"/>
      <c r="RR5" s="110"/>
      <c r="RS5" s="110"/>
      <c r="RT5" s="110"/>
      <c r="RU5" s="110"/>
      <c r="RV5" s="110"/>
      <c r="RW5" s="110"/>
      <c r="RX5" s="110"/>
      <c r="RY5" s="110"/>
      <c r="RZ5" s="110"/>
      <c r="SA5" s="110"/>
      <c r="SB5" s="110"/>
      <c r="SC5" s="110"/>
      <c r="SD5" s="110"/>
      <c r="SE5" s="110"/>
      <c r="SF5" s="110"/>
      <c r="SG5" s="110"/>
      <c r="SH5" s="110"/>
      <c r="SI5" s="110"/>
      <c r="SJ5" s="110"/>
      <c r="SK5" s="110"/>
      <c r="SL5" s="110"/>
      <c r="SM5" s="110"/>
      <c r="SN5" s="110"/>
      <c r="SO5" s="110"/>
      <c r="SP5" s="110"/>
      <c r="SQ5" s="110"/>
      <c r="SR5" s="110"/>
      <c r="SS5" s="110"/>
      <c r="ST5" s="110"/>
      <c r="SU5" s="110"/>
      <c r="SV5" s="110"/>
      <c r="SW5" s="110"/>
      <c r="SX5" s="110"/>
      <c r="SY5" s="110"/>
      <c r="SZ5" s="110"/>
      <c r="TA5" s="110"/>
      <c r="TB5" s="110"/>
      <c r="TC5" s="110"/>
      <c r="TD5" s="110"/>
      <c r="TE5" s="110"/>
      <c r="TF5" s="110"/>
      <c r="TG5" s="110"/>
      <c r="TH5" s="110"/>
      <c r="TI5" s="110"/>
      <c r="TJ5" s="110"/>
      <c r="TK5" s="110"/>
      <c r="TL5" s="110"/>
      <c r="TM5" s="110"/>
      <c r="TN5" s="110"/>
      <c r="TO5" s="110"/>
      <c r="TP5" s="110"/>
      <c r="TQ5" s="110"/>
      <c r="TR5" s="110"/>
      <c r="TS5" s="110"/>
      <c r="TT5" s="110"/>
      <c r="TU5" s="110"/>
      <c r="TV5" s="110"/>
      <c r="TW5" s="110"/>
      <c r="TX5" s="110"/>
      <c r="TY5" s="110"/>
      <c r="TZ5" s="110"/>
      <c r="UA5" s="110"/>
      <c r="UB5" s="110"/>
      <c r="UC5" s="110"/>
      <c r="UD5" s="110"/>
      <c r="UE5" s="110"/>
      <c r="UF5" s="110"/>
      <c r="UG5" s="110"/>
      <c r="UH5" s="110"/>
      <c r="UI5" s="110"/>
      <c r="UJ5" s="110"/>
      <c r="UK5" s="110"/>
      <c r="UL5" s="110"/>
      <c r="UM5" s="110"/>
      <c r="UN5" s="110"/>
      <c r="UO5" s="110"/>
      <c r="UP5" s="110"/>
      <c r="UQ5" s="110"/>
      <c r="UR5" s="110"/>
      <c r="US5" s="110"/>
      <c r="UT5" s="110"/>
      <c r="UU5" s="110"/>
      <c r="UV5" s="110"/>
      <c r="UW5" s="110"/>
      <c r="UX5" s="110"/>
      <c r="UY5" s="110"/>
      <c r="UZ5" s="110"/>
      <c r="VA5" s="110"/>
      <c r="VB5" s="110"/>
      <c r="VC5" s="110"/>
      <c r="VD5" s="110"/>
      <c r="VE5" s="110"/>
      <c r="VF5" s="110"/>
      <c r="VG5" s="110"/>
      <c r="VH5" s="110"/>
      <c r="VI5" s="110"/>
      <c r="VJ5" s="110"/>
      <c r="VK5" s="110"/>
      <c r="VL5" s="110"/>
      <c r="VM5" s="110"/>
      <c r="VN5" s="110"/>
      <c r="VO5" s="110"/>
      <c r="VP5" s="110"/>
      <c r="VQ5" s="110"/>
      <c r="VR5" s="110"/>
      <c r="VS5" s="110"/>
      <c r="VT5" s="110"/>
      <c r="VU5" s="110"/>
      <c r="VV5" s="110"/>
      <c r="VW5" s="110"/>
      <c r="VX5" s="110"/>
      <c r="VY5" s="110"/>
      <c r="VZ5" s="110"/>
      <c r="WA5" s="110"/>
      <c r="WB5" s="110"/>
      <c r="WC5" s="110"/>
      <c r="WD5" s="110"/>
      <c r="WE5" s="110"/>
      <c r="WF5" s="110"/>
      <c r="WG5" s="110"/>
      <c r="WH5" s="110"/>
      <c r="WI5" s="110"/>
      <c r="WJ5" s="110"/>
      <c r="WK5" s="110"/>
      <c r="WL5" s="110"/>
      <c r="WM5" s="110"/>
      <c r="WN5" s="110"/>
      <c r="WO5" s="110"/>
      <c r="WP5" s="110"/>
      <c r="WQ5" s="110"/>
      <c r="WR5" s="110"/>
      <c r="WS5" s="110"/>
      <c r="WT5" s="110"/>
      <c r="WU5" s="110"/>
      <c r="WV5" s="110"/>
      <c r="WW5" s="110"/>
      <c r="WX5" s="110"/>
      <c r="WY5" s="110"/>
      <c r="WZ5" s="110"/>
      <c r="XA5" s="110"/>
      <c r="XB5" s="110"/>
      <c r="XC5" s="110"/>
      <c r="XD5" s="110"/>
      <c r="XE5" s="110"/>
      <c r="XF5" s="110"/>
      <c r="XG5" s="110"/>
      <c r="XH5" s="110"/>
      <c r="XI5" s="110"/>
      <c r="XJ5" s="110"/>
      <c r="XK5" s="110"/>
      <c r="XL5" s="110"/>
      <c r="XM5" s="110"/>
      <c r="XN5" s="110"/>
      <c r="XO5" s="110"/>
      <c r="XP5" s="110"/>
      <c r="XQ5" s="110"/>
      <c r="XR5" s="110"/>
      <c r="XS5" s="110"/>
      <c r="XT5" s="110"/>
      <c r="XU5" s="110"/>
      <c r="XV5" s="110"/>
      <c r="XW5" s="110"/>
      <c r="XX5" s="110"/>
      <c r="XY5" s="110"/>
      <c r="XZ5" s="110"/>
      <c r="YA5" s="110"/>
      <c r="YB5" s="110"/>
      <c r="YC5" s="110"/>
      <c r="YD5" s="110"/>
      <c r="YE5" s="110"/>
      <c r="YF5" s="110"/>
      <c r="YG5" s="110"/>
      <c r="YH5" s="110"/>
      <c r="YI5" s="110"/>
      <c r="YJ5" s="110"/>
      <c r="YK5" s="110"/>
      <c r="YL5" s="110"/>
      <c r="YM5" s="110"/>
      <c r="YN5" s="110"/>
      <c r="YO5" s="110"/>
      <c r="YP5" s="110"/>
      <c r="YQ5" s="110"/>
      <c r="YR5" s="110"/>
      <c r="YS5" s="110"/>
      <c r="YT5" s="110"/>
      <c r="YU5" s="110"/>
      <c r="YV5" s="110"/>
      <c r="YW5" s="110"/>
      <c r="YX5" s="110"/>
      <c r="YY5" s="110"/>
      <c r="YZ5" s="110"/>
      <c r="ZA5" s="110"/>
      <c r="ZB5" s="110"/>
      <c r="ZC5" s="110"/>
      <c r="ZD5" s="110"/>
      <c r="ZE5" s="110"/>
      <c r="ZF5" s="110"/>
      <c r="ZG5" s="110"/>
      <c r="ZH5" s="110"/>
      <c r="ZI5" s="110"/>
      <c r="ZJ5" s="110"/>
      <c r="ZK5" s="110"/>
      <c r="ZL5" s="110"/>
      <c r="ZM5" s="110"/>
      <c r="ZN5" s="110"/>
      <c r="ZO5" s="110"/>
      <c r="ZP5" s="110"/>
      <c r="ZQ5" s="110"/>
      <c r="ZR5" s="110"/>
      <c r="ZS5" s="110"/>
      <c r="ZT5" s="110"/>
      <c r="ZU5" s="110"/>
      <c r="ZV5" s="110"/>
      <c r="ZW5" s="110"/>
      <c r="ZX5" s="110"/>
      <c r="ZY5" s="110"/>
      <c r="ZZ5" s="110"/>
      <c r="AAA5" s="110"/>
      <c r="AAB5" s="110"/>
      <c r="AAC5" s="110"/>
      <c r="AAD5" s="110"/>
      <c r="AAE5" s="110"/>
      <c r="AAF5" s="110"/>
      <c r="AAG5" s="110"/>
      <c r="AAH5" s="110"/>
      <c r="AAI5" s="110"/>
      <c r="AAJ5" s="110"/>
      <c r="AAK5" s="110"/>
      <c r="AAL5" s="110"/>
      <c r="AAM5" s="110"/>
      <c r="AAN5" s="110"/>
      <c r="AAO5" s="110"/>
      <c r="AAP5" s="110"/>
      <c r="AAQ5" s="110"/>
      <c r="AAR5" s="110"/>
      <c r="AAS5" s="110"/>
      <c r="AAT5" s="110"/>
      <c r="AAU5" s="110"/>
      <c r="AAV5" s="110"/>
      <c r="AAW5" s="110"/>
      <c r="AAX5" s="110"/>
      <c r="AAY5" s="110"/>
      <c r="AAZ5" s="110"/>
      <c r="ABA5" s="110"/>
      <c r="ABB5" s="110"/>
      <c r="ABC5" s="110"/>
      <c r="ABD5" s="110"/>
      <c r="ABE5" s="110"/>
      <c r="ABF5" s="110"/>
      <c r="ABG5" s="110"/>
      <c r="ABH5" s="110"/>
      <c r="ABI5" s="110"/>
      <c r="ABJ5" s="110"/>
      <c r="ABK5" s="110"/>
      <c r="ABL5" s="110"/>
      <c r="ABM5" s="110"/>
      <c r="ABN5" s="110"/>
      <c r="ABO5" s="110"/>
      <c r="ABP5" s="110"/>
      <c r="ABQ5" s="110"/>
      <c r="ABR5" s="110"/>
      <c r="ABS5" s="110"/>
      <c r="ABT5" s="110"/>
      <c r="ABU5" s="110"/>
      <c r="ABV5" s="110"/>
      <c r="ABW5" s="110"/>
      <c r="ABX5" s="110"/>
      <c r="ABY5" s="110"/>
      <c r="ABZ5" s="110"/>
      <c r="ACA5" s="110"/>
      <c r="ACB5" s="110"/>
      <c r="ACC5" s="110"/>
      <c r="ACD5" s="110"/>
      <c r="ACE5" s="110"/>
      <c r="ACF5" s="110"/>
      <c r="ACG5" s="110"/>
      <c r="ACH5" s="110"/>
      <c r="ACI5" s="110"/>
      <c r="ACJ5" s="110"/>
      <c r="ACK5" s="110"/>
      <c r="ACL5" s="110"/>
      <c r="ACM5" s="110"/>
      <c r="ACN5" s="110"/>
      <c r="ACO5" s="110"/>
      <c r="ACP5" s="110"/>
      <c r="ACQ5" s="110"/>
      <c r="ACR5" s="110"/>
      <c r="ACS5" s="110"/>
      <c r="ACT5" s="110"/>
      <c r="ACU5" s="110"/>
      <c r="ACV5" s="110"/>
      <c r="ACW5" s="110"/>
      <c r="ACX5" s="110"/>
      <c r="ACY5" s="110"/>
      <c r="ACZ5" s="110"/>
      <c r="ADA5" s="110"/>
      <c r="ADB5" s="110"/>
      <c r="ADC5" s="110"/>
      <c r="ADD5" s="110"/>
      <c r="ADE5" s="110"/>
      <c r="ADF5" s="110"/>
      <c r="ADG5" s="110"/>
      <c r="ADH5" s="110"/>
      <c r="ADI5" s="110"/>
      <c r="ADJ5" s="110"/>
      <c r="ADK5" s="110"/>
      <c r="ADL5" s="110"/>
      <c r="ADM5" s="110"/>
      <c r="ADN5" s="110"/>
      <c r="ADO5" s="110"/>
      <c r="ADP5" s="110"/>
      <c r="ADQ5" s="110"/>
      <c r="ADR5" s="110"/>
      <c r="ADS5" s="110"/>
      <c r="ADT5" s="110"/>
      <c r="ADU5" s="110"/>
      <c r="ADV5" s="110"/>
      <c r="ADW5" s="110"/>
      <c r="ADX5" s="110"/>
      <c r="ADY5" s="110"/>
      <c r="ADZ5" s="110"/>
      <c r="AEA5" s="110"/>
      <c r="AEB5" s="110"/>
      <c r="AEC5" s="110"/>
      <c r="AED5" s="110"/>
      <c r="AEE5" s="110"/>
      <c r="AEF5" s="110"/>
      <c r="AEG5" s="110"/>
      <c r="AEH5" s="110"/>
      <c r="AEI5" s="110"/>
      <c r="AEJ5" s="110"/>
      <c r="AEK5" s="110"/>
      <c r="AEL5" s="110"/>
      <c r="AEM5" s="110"/>
      <c r="AEN5" s="110"/>
      <c r="AEO5" s="110"/>
      <c r="AEP5" s="110"/>
      <c r="AEQ5" s="110"/>
      <c r="AER5" s="110"/>
      <c r="AES5" s="110"/>
      <c r="AET5" s="110"/>
      <c r="AEU5" s="110"/>
      <c r="AEV5" s="110"/>
      <c r="AEW5" s="110"/>
      <c r="AEX5" s="110"/>
      <c r="AEY5" s="110"/>
      <c r="AEZ5" s="110"/>
      <c r="AFA5" s="110"/>
      <c r="AFB5" s="110"/>
      <c r="AFC5" s="110"/>
      <c r="AFD5" s="110"/>
      <c r="AFE5" s="110"/>
      <c r="AFF5" s="110"/>
      <c r="AFG5" s="110"/>
      <c r="AFH5" s="110"/>
      <c r="AFI5" s="110"/>
      <c r="AFJ5" s="110"/>
      <c r="AFK5" s="110"/>
      <c r="AFL5" s="110"/>
      <c r="AFM5" s="110"/>
      <c r="AFN5" s="110"/>
      <c r="AFO5" s="110"/>
      <c r="AFP5" s="110"/>
      <c r="AFQ5" s="110"/>
      <c r="AFR5" s="110"/>
      <c r="AFS5" s="110"/>
      <c r="AFT5" s="110"/>
      <c r="AFU5" s="110"/>
      <c r="AFV5" s="110"/>
      <c r="AFW5" s="110"/>
      <c r="AFX5" s="110"/>
      <c r="AFY5" s="110"/>
      <c r="AFZ5" s="110"/>
      <c r="AGA5" s="110"/>
      <c r="AGB5" s="110"/>
      <c r="AGC5" s="110"/>
      <c r="AGD5" s="110"/>
      <c r="AGE5" s="110"/>
      <c r="AGF5" s="110"/>
      <c r="AGG5" s="110"/>
      <c r="AGH5" s="110"/>
      <c r="AGI5" s="110"/>
      <c r="AGJ5" s="110"/>
      <c r="AGK5" s="110"/>
      <c r="AGL5" s="110"/>
      <c r="AGM5" s="110"/>
      <c r="AGN5" s="110"/>
      <c r="AGO5" s="110"/>
      <c r="AGP5" s="110"/>
      <c r="AGQ5" s="110"/>
      <c r="AGR5" s="110"/>
      <c r="AGS5" s="110"/>
      <c r="AGT5" s="110"/>
      <c r="AGU5" s="110"/>
      <c r="AGV5" s="110"/>
      <c r="AGW5" s="110"/>
      <c r="AGX5" s="110"/>
      <c r="AGY5" s="110"/>
      <c r="AGZ5" s="110"/>
      <c r="AHA5" s="110"/>
      <c r="AHB5" s="110"/>
      <c r="AHC5" s="110"/>
      <c r="AHD5" s="110"/>
      <c r="AHE5" s="110"/>
      <c r="AHF5" s="110"/>
      <c r="AHG5" s="110"/>
      <c r="AHH5" s="110"/>
      <c r="AHI5" s="110"/>
      <c r="AHJ5" s="110"/>
      <c r="AHK5" s="110"/>
      <c r="AHL5" s="110"/>
      <c r="AHM5" s="110"/>
      <c r="AHN5" s="110"/>
      <c r="AHO5" s="110"/>
      <c r="AHP5" s="110"/>
      <c r="AHQ5" s="110"/>
      <c r="AHR5" s="110"/>
      <c r="AHS5" s="110"/>
      <c r="AHT5" s="110"/>
      <c r="AHU5" s="110"/>
      <c r="AHV5" s="110"/>
      <c r="AHW5" s="110"/>
      <c r="AHX5" s="110"/>
      <c r="AHY5" s="110"/>
      <c r="AHZ5" s="110"/>
      <c r="AIA5" s="110"/>
      <c r="AIB5" s="110"/>
      <c r="AIC5" s="110"/>
      <c r="AID5" s="110"/>
      <c r="AIE5" s="110"/>
      <c r="AIF5" s="110"/>
      <c r="AIG5" s="110"/>
      <c r="AIH5" s="110"/>
      <c r="AII5" s="110"/>
      <c r="AIJ5" s="110"/>
      <c r="AIK5" s="110"/>
      <c r="AIL5" s="110"/>
      <c r="AIM5" s="110"/>
      <c r="AIN5" s="110"/>
      <c r="AIO5" s="110"/>
      <c r="AIP5" s="110"/>
      <c r="AIQ5" s="110"/>
      <c r="AIR5" s="110"/>
      <c r="AIS5" s="110"/>
      <c r="AIT5" s="110"/>
      <c r="AIU5" s="110"/>
      <c r="AIV5" s="110"/>
      <c r="AIW5" s="110"/>
      <c r="AIX5" s="110"/>
      <c r="AIY5" s="110"/>
      <c r="AIZ5" s="110"/>
      <c r="AJA5" s="110"/>
      <c r="AJB5" s="110"/>
      <c r="AJC5" s="110"/>
      <c r="AJD5" s="110"/>
      <c r="AJE5" s="110"/>
    </row>
    <row r="6" spans="1:947" x14ac:dyDescent="0.25">
      <c r="A6" s="2" t="s">
        <v>6</v>
      </c>
      <c r="B6" s="3"/>
      <c r="C6" s="4"/>
      <c r="D6" s="13"/>
      <c r="E6" s="15"/>
      <c r="F6" s="16"/>
      <c r="G6" s="16"/>
      <c r="H6" s="140"/>
      <c r="I6" s="140"/>
      <c r="J6" s="129"/>
      <c r="K6" s="7"/>
      <c r="L6" s="8"/>
      <c r="M6" s="9"/>
      <c r="N6" s="135"/>
      <c r="O6" s="14"/>
      <c r="P6" s="123"/>
      <c r="Q6" s="123"/>
      <c r="R6" s="123"/>
      <c r="S6" s="123"/>
      <c r="T6" s="123"/>
      <c r="U6" s="123"/>
      <c r="V6" s="123"/>
      <c r="W6" s="123"/>
      <c r="X6" s="123"/>
      <c r="Y6" s="123"/>
      <c r="Z6" s="123"/>
      <c r="AA6" s="123"/>
      <c r="AB6" s="123"/>
      <c r="AC6" s="123"/>
      <c r="AD6" s="123"/>
      <c r="AE6" s="123"/>
      <c r="AF6" s="123"/>
      <c r="AG6" s="123"/>
      <c r="AH6" s="123"/>
      <c r="AI6" s="123"/>
      <c r="AJ6" s="123"/>
      <c r="AK6" s="123"/>
      <c r="AL6" s="123"/>
      <c r="AM6" s="123"/>
      <c r="AN6" s="123"/>
      <c r="AO6" s="123"/>
      <c r="AP6" s="123"/>
      <c r="AQ6" s="123"/>
      <c r="AR6" s="123"/>
      <c r="AS6" s="123"/>
      <c r="AT6" s="123"/>
      <c r="AU6" s="123"/>
      <c r="AV6" s="110"/>
      <c r="AW6" s="110"/>
      <c r="AX6" s="110"/>
      <c r="AY6" s="110"/>
      <c r="AZ6" s="110"/>
      <c r="BA6" s="110"/>
      <c r="BB6" s="110"/>
      <c r="BC6" s="110"/>
      <c r="BD6" s="110"/>
      <c r="BE6" s="110"/>
      <c r="BF6" s="110"/>
      <c r="BG6" s="110"/>
      <c r="BH6" s="110"/>
      <c r="BI6" s="110"/>
      <c r="BJ6" s="110"/>
      <c r="BK6" s="110"/>
      <c r="BL6" s="110"/>
      <c r="BM6" s="110"/>
      <c r="BN6" s="110"/>
      <c r="BO6" s="110"/>
      <c r="BP6" s="110"/>
      <c r="BQ6" s="110"/>
      <c r="BR6" s="110"/>
      <c r="BS6" s="110"/>
      <c r="BT6" s="110"/>
      <c r="BU6" s="110"/>
      <c r="BV6" s="110"/>
      <c r="BW6" s="110"/>
      <c r="BX6" s="110"/>
      <c r="BY6" s="110"/>
      <c r="BZ6" s="110"/>
      <c r="CA6" s="110"/>
      <c r="CB6" s="110"/>
      <c r="CC6" s="110"/>
      <c r="CD6" s="110"/>
      <c r="CE6" s="110"/>
      <c r="CF6" s="110"/>
      <c r="CG6" s="110"/>
      <c r="CH6" s="110"/>
      <c r="CI6" s="110"/>
      <c r="CJ6" s="110"/>
      <c r="CK6" s="110"/>
      <c r="CL6" s="110"/>
      <c r="CM6" s="110"/>
      <c r="CN6" s="110"/>
      <c r="CO6" s="110"/>
      <c r="CP6" s="110"/>
      <c r="CQ6" s="110"/>
      <c r="CR6" s="110"/>
      <c r="CS6" s="110"/>
      <c r="CT6" s="110"/>
      <c r="CU6" s="110"/>
      <c r="CV6" s="110"/>
      <c r="CW6" s="110"/>
      <c r="CX6" s="110"/>
      <c r="CY6" s="110"/>
      <c r="CZ6" s="110"/>
      <c r="DA6" s="110"/>
      <c r="DB6" s="110"/>
      <c r="DC6" s="110"/>
      <c r="DD6" s="110"/>
      <c r="DE6" s="110"/>
      <c r="DF6" s="110"/>
      <c r="DG6" s="110"/>
      <c r="DH6" s="110"/>
      <c r="DI6" s="110"/>
      <c r="DJ6" s="110"/>
      <c r="DK6" s="110"/>
      <c r="DL6" s="110"/>
      <c r="DM6" s="110"/>
      <c r="DN6" s="110"/>
      <c r="DO6" s="110"/>
      <c r="DP6" s="110"/>
      <c r="DQ6" s="110"/>
      <c r="DR6" s="110"/>
      <c r="DS6" s="110"/>
      <c r="DT6" s="110"/>
      <c r="DU6" s="110"/>
      <c r="DV6" s="110"/>
      <c r="DW6" s="110"/>
      <c r="DX6" s="110"/>
      <c r="DY6" s="110"/>
      <c r="DZ6" s="110"/>
      <c r="EA6" s="110"/>
      <c r="EB6" s="110"/>
      <c r="EC6" s="110"/>
      <c r="ED6" s="110"/>
      <c r="EE6" s="110"/>
      <c r="EF6" s="110"/>
      <c r="EG6" s="110"/>
      <c r="EH6" s="110"/>
      <c r="EI6" s="110"/>
      <c r="EJ6" s="110"/>
      <c r="EK6" s="110"/>
      <c r="EL6" s="110"/>
      <c r="EM6" s="110"/>
      <c r="EN6" s="110"/>
      <c r="EO6" s="110"/>
      <c r="EP6" s="110"/>
      <c r="EQ6" s="110"/>
      <c r="ER6" s="110"/>
      <c r="ES6" s="110"/>
      <c r="ET6" s="110"/>
      <c r="EU6" s="110"/>
      <c r="EV6" s="110"/>
      <c r="EW6" s="110"/>
      <c r="EX6" s="110"/>
      <c r="EY6" s="110"/>
      <c r="EZ6" s="110"/>
      <c r="FA6" s="110"/>
      <c r="FB6" s="110"/>
      <c r="FC6" s="110"/>
      <c r="FD6" s="110"/>
      <c r="FE6" s="110"/>
      <c r="FF6" s="110"/>
      <c r="FG6" s="110"/>
      <c r="FH6" s="110"/>
      <c r="FI6" s="110"/>
      <c r="FJ6" s="110"/>
      <c r="FK6" s="110"/>
      <c r="FL6" s="110"/>
      <c r="FM6" s="110"/>
      <c r="FN6" s="110"/>
      <c r="FO6" s="110"/>
      <c r="FP6" s="110"/>
      <c r="FQ6" s="110"/>
      <c r="FR6" s="110"/>
      <c r="FS6" s="110"/>
      <c r="FT6" s="110"/>
      <c r="FU6" s="110"/>
      <c r="FV6" s="110"/>
      <c r="FW6" s="110"/>
      <c r="FX6" s="110"/>
      <c r="FY6" s="110"/>
      <c r="FZ6" s="110"/>
      <c r="GA6" s="110"/>
      <c r="GB6" s="110"/>
      <c r="GC6" s="110"/>
      <c r="GD6" s="110"/>
      <c r="GE6" s="110"/>
      <c r="GF6" s="110"/>
      <c r="GG6" s="110"/>
      <c r="GH6" s="110"/>
      <c r="GI6" s="110"/>
      <c r="GJ6" s="110"/>
      <c r="GK6" s="110"/>
      <c r="GL6" s="110"/>
      <c r="GM6" s="110"/>
      <c r="GN6" s="110"/>
      <c r="GO6" s="110"/>
      <c r="GP6" s="110"/>
      <c r="GQ6" s="110"/>
      <c r="GR6" s="110"/>
      <c r="GS6" s="110"/>
      <c r="GT6" s="110"/>
      <c r="GU6" s="110"/>
      <c r="GV6" s="110"/>
      <c r="GW6" s="110"/>
      <c r="GX6" s="110"/>
      <c r="GY6" s="110"/>
      <c r="GZ6" s="110"/>
      <c r="HA6" s="110"/>
      <c r="HB6" s="110"/>
      <c r="HC6" s="110"/>
      <c r="HD6" s="110"/>
      <c r="HE6" s="110"/>
      <c r="HF6" s="110"/>
      <c r="HG6" s="110"/>
      <c r="HH6" s="110"/>
      <c r="HI6" s="110"/>
      <c r="HJ6" s="110"/>
      <c r="HK6" s="110"/>
      <c r="HL6" s="110"/>
      <c r="HM6" s="110"/>
      <c r="HN6" s="110"/>
      <c r="HO6" s="110"/>
      <c r="HP6" s="110"/>
      <c r="HQ6" s="110"/>
      <c r="HR6" s="110"/>
      <c r="HS6" s="110"/>
      <c r="HT6" s="110"/>
      <c r="HU6" s="110"/>
      <c r="HV6" s="110"/>
      <c r="HW6" s="110"/>
      <c r="HX6" s="110"/>
      <c r="HY6" s="110"/>
      <c r="HZ6" s="110"/>
      <c r="IA6" s="110"/>
      <c r="IB6" s="110"/>
      <c r="IC6" s="110"/>
      <c r="ID6" s="110"/>
      <c r="IE6" s="110"/>
      <c r="IF6" s="110"/>
      <c r="IG6" s="110"/>
      <c r="IH6" s="110"/>
      <c r="II6" s="110"/>
      <c r="IJ6" s="110"/>
      <c r="IK6" s="110"/>
      <c r="IL6" s="110"/>
      <c r="IM6" s="110"/>
      <c r="IN6" s="110"/>
      <c r="IO6" s="110"/>
      <c r="IP6" s="110"/>
      <c r="IQ6" s="110"/>
      <c r="IR6" s="110"/>
      <c r="IS6" s="110"/>
      <c r="IT6" s="110"/>
      <c r="IU6" s="110"/>
      <c r="IV6" s="110"/>
      <c r="IW6" s="110"/>
      <c r="IX6" s="110"/>
      <c r="IY6" s="110"/>
      <c r="IZ6" s="110"/>
      <c r="JA6" s="110"/>
      <c r="JB6" s="110"/>
      <c r="JC6" s="110"/>
      <c r="JD6" s="110"/>
      <c r="JE6" s="110"/>
      <c r="JF6" s="110"/>
      <c r="JG6" s="110"/>
      <c r="JH6" s="110"/>
      <c r="JI6" s="110"/>
      <c r="JJ6" s="110"/>
      <c r="JK6" s="110"/>
      <c r="JL6" s="110"/>
      <c r="JM6" s="110"/>
      <c r="JN6" s="110"/>
      <c r="JO6" s="110"/>
      <c r="JP6" s="110"/>
      <c r="JQ6" s="110"/>
      <c r="JR6" s="110"/>
      <c r="JS6" s="110"/>
      <c r="JT6" s="110"/>
      <c r="JU6" s="110"/>
      <c r="JV6" s="110"/>
      <c r="JW6" s="110"/>
      <c r="JX6" s="110"/>
      <c r="JY6" s="110"/>
      <c r="JZ6" s="110"/>
      <c r="KA6" s="110"/>
      <c r="KB6" s="110"/>
      <c r="KC6" s="110"/>
      <c r="KD6" s="110"/>
      <c r="KE6" s="110"/>
      <c r="KF6" s="110"/>
      <c r="KG6" s="110"/>
      <c r="KH6" s="110"/>
      <c r="KI6" s="110"/>
      <c r="KJ6" s="110"/>
      <c r="KK6" s="110"/>
      <c r="KL6" s="110"/>
      <c r="KM6" s="110"/>
      <c r="KN6" s="110"/>
      <c r="KO6" s="110"/>
      <c r="KP6" s="110"/>
      <c r="KQ6" s="110"/>
      <c r="KR6" s="110"/>
      <c r="KS6" s="110"/>
      <c r="KT6" s="110"/>
      <c r="KU6" s="110"/>
      <c r="KV6" s="110"/>
      <c r="KW6" s="110"/>
      <c r="KX6" s="110"/>
      <c r="KY6" s="110"/>
      <c r="KZ6" s="110"/>
      <c r="LA6" s="110"/>
      <c r="LB6" s="110"/>
      <c r="LC6" s="110"/>
      <c r="LD6" s="110"/>
      <c r="LE6" s="110"/>
      <c r="LF6" s="110"/>
      <c r="LG6" s="110"/>
      <c r="LH6" s="110"/>
      <c r="LI6" s="110"/>
      <c r="LJ6" s="110"/>
      <c r="LK6" s="110"/>
      <c r="LL6" s="110"/>
      <c r="LM6" s="110"/>
      <c r="LN6" s="110"/>
      <c r="LO6" s="110"/>
      <c r="LP6" s="110"/>
      <c r="LQ6" s="110"/>
      <c r="LR6" s="110"/>
      <c r="LS6" s="110"/>
      <c r="LT6" s="110"/>
      <c r="LU6" s="110"/>
      <c r="LV6" s="110"/>
      <c r="LW6" s="110"/>
      <c r="LX6" s="110"/>
      <c r="LY6" s="110"/>
      <c r="LZ6" s="110"/>
      <c r="MA6" s="110"/>
      <c r="MB6" s="110"/>
      <c r="MC6" s="110"/>
      <c r="MD6" s="110"/>
      <c r="ME6" s="110"/>
      <c r="MF6" s="110"/>
      <c r="MG6" s="110"/>
      <c r="MH6" s="110"/>
      <c r="MI6" s="110"/>
      <c r="MJ6" s="110"/>
      <c r="MK6" s="110"/>
      <c r="ML6" s="110"/>
      <c r="MM6" s="110"/>
      <c r="MN6" s="110"/>
      <c r="MO6" s="110"/>
      <c r="MP6" s="110"/>
      <c r="MQ6" s="110"/>
      <c r="MR6" s="110"/>
      <c r="MS6" s="110"/>
      <c r="MT6" s="110"/>
      <c r="MU6" s="110"/>
      <c r="MV6" s="110"/>
      <c r="MW6" s="110"/>
      <c r="MX6" s="110"/>
      <c r="MY6" s="110"/>
      <c r="MZ6" s="110"/>
      <c r="NA6" s="110"/>
      <c r="NB6" s="110"/>
      <c r="NC6" s="110"/>
      <c r="ND6" s="110"/>
      <c r="NE6" s="110"/>
      <c r="NF6" s="110"/>
      <c r="NG6" s="110"/>
      <c r="NH6" s="110"/>
      <c r="NI6" s="110"/>
      <c r="NJ6" s="110"/>
      <c r="NK6" s="110"/>
      <c r="NL6" s="110"/>
      <c r="NM6" s="110"/>
      <c r="NN6" s="110"/>
      <c r="NO6" s="110"/>
      <c r="NP6" s="110"/>
      <c r="NQ6" s="110"/>
      <c r="NR6" s="110"/>
      <c r="NS6" s="110"/>
      <c r="NT6" s="110"/>
      <c r="NU6" s="110"/>
      <c r="NV6" s="110"/>
      <c r="NW6" s="110"/>
      <c r="NX6" s="110"/>
      <c r="NY6" s="110"/>
      <c r="NZ6" s="110"/>
      <c r="OA6" s="110"/>
      <c r="OB6" s="110"/>
      <c r="OC6" s="110"/>
      <c r="OD6" s="110"/>
      <c r="OE6" s="110"/>
      <c r="OF6" s="110"/>
      <c r="OG6" s="110"/>
      <c r="OH6" s="110"/>
      <c r="OI6" s="110"/>
      <c r="OJ6" s="110"/>
      <c r="OK6" s="110"/>
      <c r="OL6" s="110"/>
      <c r="OM6" s="110"/>
      <c r="ON6" s="110"/>
      <c r="OO6" s="110"/>
      <c r="OP6" s="110"/>
      <c r="OQ6" s="110"/>
      <c r="OR6" s="110"/>
      <c r="OS6" s="110"/>
      <c r="OT6" s="110"/>
      <c r="OU6" s="110"/>
      <c r="OV6" s="110"/>
      <c r="OW6" s="110"/>
      <c r="OX6" s="110"/>
      <c r="OY6" s="110"/>
      <c r="OZ6" s="110"/>
      <c r="PA6" s="110"/>
      <c r="PB6" s="110"/>
      <c r="PC6" s="110"/>
      <c r="PD6" s="110"/>
      <c r="PE6" s="110"/>
      <c r="PF6" s="110"/>
      <c r="PG6" s="110"/>
      <c r="PH6" s="110"/>
      <c r="PI6" s="110"/>
      <c r="PJ6" s="110"/>
      <c r="PK6" s="110"/>
      <c r="PL6" s="110"/>
      <c r="PM6" s="110"/>
      <c r="PN6" s="110"/>
      <c r="PO6" s="110"/>
      <c r="PP6" s="110"/>
      <c r="PQ6" s="110"/>
      <c r="PR6" s="110"/>
      <c r="PS6" s="110"/>
      <c r="PT6" s="110"/>
      <c r="PU6" s="110"/>
      <c r="PV6" s="110"/>
      <c r="PW6" s="110"/>
      <c r="PX6" s="110"/>
      <c r="PY6" s="110"/>
      <c r="PZ6" s="110"/>
      <c r="QA6" s="110"/>
      <c r="QB6" s="110"/>
      <c r="QC6" s="110"/>
      <c r="QD6" s="110"/>
      <c r="QE6" s="110"/>
      <c r="QF6" s="110"/>
      <c r="QG6" s="110"/>
      <c r="QH6" s="110"/>
      <c r="QI6" s="110"/>
      <c r="QJ6" s="110"/>
      <c r="QK6" s="110"/>
      <c r="QL6" s="110"/>
      <c r="QM6" s="110"/>
      <c r="QN6" s="110"/>
      <c r="QO6" s="110"/>
      <c r="QP6" s="110"/>
      <c r="QQ6" s="110"/>
      <c r="QR6" s="110"/>
      <c r="QS6" s="110"/>
      <c r="QT6" s="110"/>
      <c r="QU6" s="110"/>
      <c r="QV6" s="110"/>
      <c r="QW6" s="110"/>
      <c r="QX6" s="110"/>
      <c r="QY6" s="110"/>
      <c r="QZ6" s="110"/>
      <c r="RA6" s="110"/>
      <c r="RB6" s="110"/>
      <c r="RC6" s="110"/>
      <c r="RD6" s="110"/>
      <c r="RE6" s="110"/>
      <c r="RF6" s="110"/>
      <c r="RG6" s="110"/>
      <c r="RH6" s="110"/>
      <c r="RI6" s="110"/>
      <c r="RJ6" s="110"/>
      <c r="RK6" s="110"/>
      <c r="RL6" s="110"/>
      <c r="RM6" s="110"/>
      <c r="RN6" s="110"/>
      <c r="RO6" s="110"/>
      <c r="RP6" s="110"/>
      <c r="RQ6" s="110"/>
      <c r="RR6" s="110"/>
      <c r="RS6" s="110"/>
      <c r="RT6" s="110"/>
      <c r="RU6" s="110"/>
      <c r="RV6" s="110"/>
      <c r="RW6" s="110"/>
      <c r="RX6" s="110"/>
      <c r="RY6" s="110"/>
      <c r="RZ6" s="110"/>
      <c r="SA6" s="110"/>
      <c r="SB6" s="110"/>
      <c r="SC6" s="110"/>
      <c r="SD6" s="110"/>
      <c r="SE6" s="110"/>
      <c r="SF6" s="110"/>
      <c r="SG6" s="110"/>
      <c r="SH6" s="110"/>
      <c r="SI6" s="110"/>
      <c r="SJ6" s="110"/>
      <c r="SK6" s="110"/>
      <c r="SL6" s="110"/>
      <c r="SM6" s="110"/>
      <c r="SN6" s="110"/>
      <c r="SO6" s="110"/>
      <c r="SP6" s="110"/>
      <c r="SQ6" s="110"/>
      <c r="SR6" s="110"/>
      <c r="SS6" s="110"/>
      <c r="ST6" s="110"/>
      <c r="SU6" s="110"/>
      <c r="SV6" s="110"/>
      <c r="SW6" s="110"/>
      <c r="SX6" s="110"/>
      <c r="SY6" s="110"/>
      <c r="SZ6" s="110"/>
      <c r="TA6" s="110"/>
      <c r="TB6" s="110"/>
      <c r="TC6" s="110"/>
      <c r="TD6" s="110"/>
      <c r="TE6" s="110"/>
      <c r="TF6" s="110"/>
      <c r="TG6" s="110"/>
      <c r="TH6" s="110"/>
      <c r="TI6" s="110"/>
      <c r="TJ6" s="110"/>
      <c r="TK6" s="110"/>
      <c r="TL6" s="110"/>
      <c r="TM6" s="110"/>
      <c r="TN6" s="110"/>
      <c r="TO6" s="110"/>
      <c r="TP6" s="110"/>
      <c r="TQ6" s="110"/>
      <c r="TR6" s="110"/>
      <c r="TS6" s="110"/>
      <c r="TT6" s="110"/>
      <c r="TU6" s="110"/>
      <c r="TV6" s="110"/>
      <c r="TW6" s="110"/>
      <c r="TX6" s="110"/>
      <c r="TY6" s="110"/>
      <c r="TZ6" s="110"/>
      <c r="UA6" s="110"/>
      <c r="UB6" s="110"/>
      <c r="UC6" s="110"/>
      <c r="UD6" s="110"/>
      <c r="UE6" s="110"/>
      <c r="UF6" s="110"/>
      <c r="UG6" s="110"/>
      <c r="UH6" s="110"/>
      <c r="UI6" s="110"/>
      <c r="UJ6" s="110"/>
      <c r="UK6" s="110"/>
      <c r="UL6" s="110"/>
      <c r="UM6" s="110"/>
      <c r="UN6" s="110"/>
      <c r="UO6" s="110"/>
      <c r="UP6" s="110"/>
      <c r="UQ6" s="110"/>
      <c r="UR6" s="110"/>
      <c r="US6" s="110"/>
      <c r="UT6" s="110"/>
      <c r="UU6" s="110"/>
      <c r="UV6" s="110"/>
      <c r="UW6" s="110"/>
      <c r="UX6" s="110"/>
      <c r="UY6" s="110"/>
      <c r="UZ6" s="110"/>
      <c r="VA6" s="110"/>
      <c r="VB6" s="110"/>
      <c r="VC6" s="110"/>
      <c r="VD6" s="110"/>
      <c r="VE6" s="110"/>
      <c r="VF6" s="110"/>
      <c r="VG6" s="110"/>
      <c r="VH6" s="110"/>
      <c r="VI6" s="110"/>
      <c r="VJ6" s="110"/>
      <c r="VK6" s="110"/>
      <c r="VL6" s="110"/>
      <c r="VM6" s="110"/>
      <c r="VN6" s="110"/>
      <c r="VO6" s="110"/>
      <c r="VP6" s="110"/>
      <c r="VQ6" s="110"/>
      <c r="VR6" s="110"/>
      <c r="VS6" s="110"/>
      <c r="VT6" s="110"/>
      <c r="VU6" s="110"/>
      <c r="VV6" s="110"/>
      <c r="VW6" s="110"/>
      <c r="VX6" s="110"/>
      <c r="VY6" s="110"/>
      <c r="VZ6" s="110"/>
      <c r="WA6" s="110"/>
      <c r="WB6" s="110"/>
      <c r="WC6" s="110"/>
      <c r="WD6" s="110"/>
      <c r="WE6" s="110"/>
      <c r="WF6" s="110"/>
      <c r="WG6" s="110"/>
      <c r="WH6" s="110"/>
      <c r="WI6" s="110"/>
      <c r="WJ6" s="110"/>
      <c r="WK6" s="110"/>
      <c r="WL6" s="110"/>
      <c r="WM6" s="110"/>
      <c r="WN6" s="110"/>
      <c r="WO6" s="110"/>
      <c r="WP6" s="110"/>
      <c r="WQ6" s="110"/>
      <c r="WR6" s="110"/>
      <c r="WS6" s="110"/>
      <c r="WT6" s="110"/>
      <c r="WU6" s="110"/>
      <c r="WV6" s="110"/>
      <c r="WW6" s="110"/>
      <c r="WX6" s="110"/>
      <c r="WY6" s="110"/>
      <c r="WZ6" s="110"/>
      <c r="XA6" s="110"/>
      <c r="XB6" s="110"/>
      <c r="XC6" s="110"/>
      <c r="XD6" s="110"/>
      <c r="XE6" s="110"/>
      <c r="XF6" s="110"/>
      <c r="XG6" s="110"/>
      <c r="XH6" s="110"/>
      <c r="XI6" s="110"/>
      <c r="XJ6" s="110"/>
      <c r="XK6" s="110"/>
      <c r="XL6" s="110"/>
      <c r="XM6" s="110"/>
      <c r="XN6" s="110"/>
      <c r="XO6" s="110"/>
      <c r="XP6" s="110"/>
      <c r="XQ6" s="110"/>
      <c r="XR6" s="110"/>
      <c r="XS6" s="110"/>
      <c r="XT6" s="110"/>
      <c r="XU6" s="110"/>
      <c r="XV6" s="110"/>
      <c r="XW6" s="110"/>
      <c r="XX6" s="110"/>
      <c r="XY6" s="110"/>
      <c r="XZ6" s="110"/>
      <c r="YA6" s="110"/>
      <c r="YB6" s="110"/>
      <c r="YC6" s="110"/>
      <c r="YD6" s="110"/>
      <c r="YE6" s="110"/>
      <c r="YF6" s="110"/>
      <c r="YG6" s="110"/>
      <c r="YH6" s="110"/>
      <c r="YI6" s="110"/>
      <c r="YJ6" s="110"/>
      <c r="YK6" s="110"/>
      <c r="YL6" s="110"/>
      <c r="YM6" s="110"/>
      <c r="YN6" s="110"/>
      <c r="YO6" s="110"/>
      <c r="YP6" s="110"/>
      <c r="YQ6" s="110"/>
      <c r="YR6" s="110"/>
      <c r="YS6" s="110"/>
      <c r="YT6" s="110"/>
      <c r="YU6" s="110"/>
      <c r="YV6" s="110"/>
      <c r="YW6" s="110"/>
      <c r="YX6" s="110"/>
      <c r="YY6" s="110"/>
      <c r="YZ6" s="110"/>
      <c r="ZA6" s="110"/>
      <c r="ZB6" s="110"/>
      <c r="ZC6" s="110"/>
      <c r="ZD6" s="110"/>
      <c r="ZE6" s="110"/>
      <c r="ZF6" s="110"/>
      <c r="ZG6" s="110"/>
      <c r="ZH6" s="110"/>
      <c r="ZI6" s="110"/>
      <c r="ZJ6" s="110"/>
      <c r="ZK6" s="110"/>
      <c r="ZL6" s="110"/>
      <c r="ZM6" s="110"/>
      <c r="ZN6" s="110"/>
      <c r="ZO6" s="110"/>
      <c r="ZP6" s="110"/>
      <c r="ZQ6" s="110"/>
      <c r="ZR6" s="110"/>
      <c r="ZS6" s="110"/>
      <c r="ZT6" s="110"/>
      <c r="ZU6" s="110"/>
      <c r="ZV6" s="110"/>
      <c r="ZW6" s="110"/>
      <c r="ZX6" s="110"/>
      <c r="ZY6" s="110"/>
      <c r="ZZ6" s="110"/>
      <c r="AAA6" s="110"/>
      <c r="AAB6" s="110"/>
      <c r="AAC6" s="110"/>
      <c r="AAD6" s="110"/>
      <c r="AAE6" s="110"/>
      <c r="AAF6" s="110"/>
      <c r="AAG6" s="110"/>
      <c r="AAH6" s="110"/>
      <c r="AAI6" s="110"/>
      <c r="AAJ6" s="110"/>
      <c r="AAK6" s="110"/>
      <c r="AAL6" s="110"/>
      <c r="AAM6" s="110"/>
      <c r="AAN6" s="110"/>
      <c r="AAO6" s="110"/>
      <c r="AAP6" s="110"/>
      <c r="AAQ6" s="110"/>
      <c r="AAR6" s="110"/>
      <c r="AAS6" s="110"/>
      <c r="AAT6" s="110"/>
      <c r="AAU6" s="110"/>
      <c r="AAV6" s="110"/>
      <c r="AAW6" s="110"/>
      <c r="AAX6" s="110"/>
      <c r="AAY6" s="110"/>
      <c r="AAZ6" s="110"/>
      <c r="ABA6" s="110"/>
      <c r="ABB6" s="110"/>
      <c r="ABC6" s="110"/>
      <c r="ABD6" s="110"/>
      <c r="ABE6" s="110"/>
      <c r="ABF6" s="110"/>
      <c r="ABG6" s="110"/>
      <c r="ABH6" s="110"/>
      <c r="ABI6" s="110"/>
      <c r="ABJ6" s="110"/>
      <c r="ABK6" s="110"/>
      <c r="ABL6" s="110"/>
      <c r="ABM6" s="110"/>
      <c r="ABN6" s="110"/>
      <c r="ABO6" s="110"/>
      <c r="ABP6" s="110"/>
      <c r="ABQ6" s="110"/>
      <c r="ABR6" s="110"/>
      <c r="ABS6" s="110"/>
      <c r="ABT6" s="110"/>
      <c r="ABU6" s="110"/>
      <c r="ABV6" s="110"/>
      <c r="ABW6" s="110"/>
      <c r="ABX6" s="110"/>
      <c r="ABY6" s="110"/>
      <c r="ABZ6" s="110"/>
      <c r="ACA6" s="110"/>
      <c r="ACB6" s="110"/>
      <c r="ACC6" s="110"/>
      <c r="ACD6" s="110"/>
      <c r="ACE6" s="110"/>
      <c r="ACF6" s="110"/>
      <c r="ACG6" s="110"/>
      <c r="ACH6" s="110"/>
      <c r="ACI6" s="110"/>
      <c r="ACJ6" s="110"/>
      <c r="ACK6" s="110"/>
      <c r="ACL6" s="110"/>
      <c r="ACM6" s="110"/>
      <c r="ACN6" s="110"/>
      <c r="ACO6" s="110"/>
      <c r="ACP6" s="110"/>
      <c r="ACQ6" s="110"/>
      <c r="ACR6" s="110"/>
      <c r="ACS6" s="110"/>
      <c r="ACT6" s="110"/>
      <c r="ACU6" s="110"/>
      <c r="ACV6" s="110"/>
      <c r="ACW6" s="110"/>
      <c r="ACX6" s="110"/>
      <c r="ACY6" s="110"/>
      <c r="ACZ6" s="110"/>
      <c r="ADA6" s="110"/>
      <c r="ADB6" s="110"/>
      <c r="ADC6" s="110"/>
      <c r="ADD6" s="110"/>
      <c r="ADE6" s="110"/>
      <c r="ADF6" s="110"/>
      <c r="ADG6" s="110"/>
      <c r="ADH6" s="110"/>
      <c r="ADI6" s="110"/>
      <c r="ADJ6" s="110"/>
      <c r="ADK6" s="110"/>
      <c r="ADL6" s="110"/>
      <c r="ADM6" s="110"/>
      <c r="ADN6" s="110"/>
      <c r="ADO6" s="110"/>
      <c r="ADP6" s="110"/>
      <c r="ADQ6" s="110"/>
      <c r="ADR6" s="110"/>
      <c r="ADS6" s="110"/>
      <c r="ADT6" s="110"/>
      <c r="ADU6" s="110"/>
      <c r="ADV6" s="110"/>
      <c r="ADW6" s="110"/>
      <c r="ADX6" s="110"/>
      <c r="ADY6" s="110"/>
      <c r="ADZ6" s="110"/>
      <c r="AEA6" s="110"/>
      <c r="AEB6" s="110"/>
      <c r="AEC6" s="110"/>
      <c r="AED6" s="110"/>
      <c r="AEE6" s="110"/>
      <c r="AEF6" s="110"/>
      <c r="AEG6" s="110"/>
      <c r="AEH6" s="110"/>
      <c r="AEI6" s="110"/>
      <c r="AEJ6" s="110"/>
      <c r="AEK6" s="110"/>
      <c r="AEL6" s="110"/>
      <c r="AEM6" s="110"/>
      <c r="AEN6" s="110"/>
      <c r="AEO6" s="110"/>
      <c r="AEP6" s="110"/>
      <c r="AEQ6" s="110"/>
      <c r="AER6" s="110"/>
      <c r="AES6" s="110"/>
      <c r="AET6" s="110"/>
      <c r="AEU6" s="110"/>
      <c r="AEV6" s="110"/>
      <c r="AEW6" s="110"/>
      <c r="AEX6" s="110"/>
      <c r="AEY6" s="110"/>
      <c r="AEZ6" s="110"/>
      <c r="AFA6" s="110"/>
      <c r="AFB6" s="110"/>
      <c r="AFC6" s="110"/>
      <c r="AFD6" s="110"/>
      <c r="AFE6" s="110"/>
      <c r="AFF6" s="110"/>
      <c r="AFG6" s="110"/>
      <c r="AFH6" s="110"/>
      <c r="AFI6" s="110"/>
      <c r="AFJ6" s="110"/>
      <c r="AFK6" s="110"/>
      <c r="AFL6" s="110"/>
      <c r="AFM6" s="110"/>
      <c r="AFN6" s="110"/>
      <c r="AFO6" s="110"/>
      <c r="AFP6" s="110"/>
      <c r="AFQ6" s="110"/>
      <c r="AFR6" s="110"/>
      <c r="AFS6" s="110"/>
      <c r="AFT6" s="110"/>
      <c r="AFU6" s="110"/>
      <c r="AFV6" s="110"/>
      <c r="AFW6" s="110"/>
      <c r="AFX6" s="110"/>
      <c r="AFY6" s="110"/>
      <c r="AFZ6" s="110"/>
      <c r="AGA6" s="110"/>
      <c r="AGB6" s="110"/>
      <c r="AGC6" s="110"/>
      <c r="AGD6" s="110"/>
      <c r="AGE6" s="110"/>
      <c r="AGF6" s="110"/>
      <c r="AGG6" s="110"/>
      <c r="AGH6" s="110"/>
      <c r="AGI6" s="110"/>
      <c r="AGJ6" s="110"/>
      <c r="AGK6" s="110"/>
      <c r="AGL6" s="110"/>
      <c r="AGM6" s="110"/>
      <c r="AGN6" s="110"/>
      <c r="AGO6" s="110"/>
      <c r="AGP6" s="110"/>
      <c r="AGQ6" s="110"/>
      <c r="AGR6" s="110"/>
      <c r="AGS6" s="110"/>
      <c r="AGT6" s="110"/>
      <c r="AGU6" s="110"/>
      <c r="AGV6" s="110"/>
      <c r="AGW6" s="110"/>
      <c r="AGX6" s="110"/>
      <c r="AGY6" s="110"/>
      <c r="AGZ6" s="110"/>
      <c r="AHA6" s="110"/>
      <c r="AHB6" s="110"/>
      <c r="AHC6" s="110"/>
      <c r="AHD6" s="110"/>
      <c r="AHE6" s="110"/>
      <c r="AHF6" s="110"/>
      <c r="AHG6" s="110"/>
      <c r="AHH6" s="110"/>
      <c r="AHI6" s="110"/>
      <c r="AHJ6" s="110"/>
      <c r="AHK6" s="110"/>
      <c r="AHL6" s="110"/>
      <c r="AHM6" s="110"/>
      <c r="AHN6" s="110"/>
      <c r="AHO6" s="110"/>
      <c r="AHP6" s="110"/>
      <c r="AHQ6" s="110"/>
      <c r="AHR6" s="110"/>
      <c r="AHS6" s="110"/>
      <c r="AHT6" s="110"/>
      <c r="AHU6" s="110"/>
      <c r="AHV6" s="110"/>
      <c r="AHW6" s="110"/>
      <c r="AHX6" s="110"/>
      <c r="AHY6" s="110"/>
      <c r="AHZ6" s="110"/>
      <c r="AIA6" s="110"/>
      <c r="AIB6" s="110"/>
      <c r="AIC6" s="110"/>
      <c r="AID6" s="110"/>
      <c r="AIE6" s="110"/>
      <c r="AIF6" s="110"/>
      <c r="AIG6" s="110"/>
      <c r="AIH6" s="110"/>
      <c r="AII6" s="110"/>
      <c r="AIJ6" s="110"/>
      <c r="AIK6" s="110"/>
      <c r="AIL6" s="110"/>
      <c r="AIM6" s="110"/>
      <c r="AIN6" s="110"/>
      <c r="AIO6" s="110"/>
      <c r="AIP6" s="110"/>
      <c r="AIQ6" s="110"/>
      <c r="AIR6" s="110"/>
      <c r="AIS6" s="110"/>
      <c r="AIT6" s="110"/>
      <c r="AIU6" s="110"/>
      <c r="AIV6" s="110"/>
      <c r="AIW6" s="110"/>
      <c r="AIX6" s="110"/>
      <c r="AIY6" s="110"/>
      <c r="AIZ6" s="110"/>
      <c r="AJA6" s="110"/>
      <c r="AJB6" s="110"/>
      <c r="AJC6" s="110"/>
      <c r="AJD6" s="110"/>
      <c r="AJE6" s="110"/>
    </row>
    <row r="7" spans="1:947" s="19" customFormat="1" ht="18" customHeight="1" x14ac:dyDescent="0.2">
      <c r="A7" s="2"/>
      <c r="B7" s="3"/>
      <c r="C7" s="4"/>
      <c r="D7" s="17"/>
      <c r="E7" s="15"/>
      <c r="F7" s="16"/>
      <c r="G7" s="16"/>
      <c r="H7" s="140"/>
      <c r="I7" s="140"/>
      <c r="J7" s="129"/>
      <c r="K7" s="7"/>
      <c r="L7" s="8"/>
      <c r="M7" s="9" t="s">
        <v>7</v>
      </c>
      <c r="N7" s="136">
        <v>44531</v>
      </c>
      <c r="O7" s="18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</row>
    <row r="8" spans="1:947" ht="18" customHeight="1" x14ac:dyDescent="0.25">
      <c r="A8" s="2"/>
      <c r="B8" s="3"/>
      <c r="C8" s="4"/>
      <c r="D8" s="126"/>
      <c r="E8" s="15"/>
      <c r="F8" s="16"/>
      <c r="G8" s="16"/>
      <c r="H8" s="140"/>
      <c r="I8" s="140"/>
      <c r="J8" s="129"/>
      <c r="K8" s="7"/>
      <c r="L8" s="8"/>
      <c r="M8" s="9" t="s">
        <v>7</v>
      </c>
      <c r="N8" s="136">
        <v>44531</v>
      </c>
      <c r="O8" s="18"/>
      <c r="P8" s="123"/>
      <c r="Q8" s="123"/>
      <c r="R8" s="123"/>
      <c r="S8" s="123"/>
      <c r="T8" s="123"/>
      <c r="U8" s="123"/>
      <c r="V8" s="123"/>
      <c r="W8" s="123"/>
      <c r="X8" s="123"/>
      <c r="Y8" s="123"/>
      <c r="Z8" s="123"/>
      <c r="AA8" s="123"/>
      <c r="AB8" s="123"/>
      <c r="AC8" s="123"/>
      <c r="AD8" s="123"/>
      <c r="AE8" s="123"/>
      <c r="AF8" s="123"/>
      <c r="AG8" s="123"/>
      <c r="AH8" s="123"/>
      <c r="AI8" s="123"/>
      <c r="AJ8" s="123"/>
      <c r="AK8" s="123"/>
      <c r="AL8" s="123"/>
      <c r="AM8" s="123"/>
      <c r="AN8" s="123"/>
      <c r="AO8" s="123"/>
      <c r="AP8" s="123"/>
      <c r="AQ8" s="123"/>
      <c r="AR8" s="123"/>
      <c r="AS8" s="123"/>
      <c r="AT8" s="123"/>
      <c r="AU8" s="123"/>
      <c r="AV8" s="110"/>
      <c r="AW8" s="110"/>
      <c r="AX8" s="110"/>
      <c r="AY8" s="110"/>
      <c r="AZ8" s="110"/>
      <c r="BA8" s="110"/>
      <c r="BB8" s="110"/>
      <c r="BC8" s="110"/>
      <c r="BD8" s="110"/>
      <c r="BE8" s="110"/>
      <c r="BF8" s="110"/>
      <c r="BG8" s="110"/>
      <c r="BH8" s="110"/>
      <c r="BI8" s="110"/>
      <c r="BJ8" s="110"/>
      <c r="BK8" s="110"/>
      <c r="BL8" s="110"/>
      <c r="BM8" s="110"/>
      <c r="BN8" s="110"/>
      <c r="BO8" s="110"/>
      <c r="BP8" s="110"/>
      <c r="BQ8" s="110"/>
      <c r="BR8" s="110"/>
      <c r="BS8" s="110"/>
      <c r="BT8" s="110"/>
      <c r="BU8" s="110"/>
      <c r="BV8" s="110"/>
      <c r="BW8" s="110"/>
      <c r="BX8" s="110"/>
      <c r="BY8" s="110"/>
      <c r="BZ8" s="110"/>
      <c r="CA8" s="110"/>
      <c r="CB8" s="110"/>
      <c r="CC8" s="110"/>
      <c r="CD8" s="110"/>
      <c r="CE8" s="110"/>
      <c r="CF8" s="110"/>
      <c r="CG8" s="110"/>
      <c r="CH8" s="110"/>
      <c r="CI8" s="110"/>
      <c r="CJ8" s="110"/>
      <c r="CK8" s="110"/>
      <c r="CL8" s="110"/>
      <c r="CM8" s="110"/>
      <c r="CN8" s="110"/>
      <c r="CO8" s="110"/>
      <c r="CP8" s="110"/>
      <c r="CQ8" s="110"/>
      <c r="CR8" s="110"/>
      <c r="CS8" s="110"/>
      <c r="CT8" s="110"/>
      <c r="CU8" s="110"/>
      <c r="CV8" s="110"/>
      <c r="CW8" s="110"/>
      <c r="CX8" s="110"/>
      <c r="CY8" s="110"/>
      <c r="CZ8" s="110"/>
      <c r="DA8" s="110"/>
      <c r="DB8" s="110"/>
      <c r="DC8" s="110"/>
      <c r="DD8" s="110"/>
      <c r="DE8" s="110"/>
      <c r="DF8" s="110"/>
      <c r="DG8" s="110"/>
      <c r="DH8" s="110"/>
      <c r="DI8" s="110"/>
      <c r="DJ8" s="110"/>
      <c r="DK8" s="110"/>
      <c r="DL8" s="110"/>
      <c r="DM8" s="110"/>
      <c r="DN8" s="110"/>
      <c r="DO8" s="110"/>
      <c r="DP8" s="110"/>
      <c r="DQ8" s="110"/>
      <c r="DR8" s="110"/>
      <c r="DS8" s="110"/>
      <c r="DT8" s="110"/>
      <c r="DU8" s="110"/>
      <c r="DV8" s="110"/>
      <c r="DW8" s="110"/>
      <c r="DX8" s="110"/>
      <c r="DY8" s="110"/>
      <c r="DZ8" s="110"/>
      <c r="EA8" s="110"/>
      <c r="EB8" s="110"/>
      <c r="EC8" s="110"/>
      <c r="ED8" s="110"/>
      <c r="EE8" s="110"/>
      <c r="EF8" s="110"/>
      <c r="EG8" s="110"/>
      <c r="EH8" s="110"/>
      <c r="EI8" s="110"/>
      <c r="EJ8" s="110"/>
      <c r="EK8" s="110"/>
      <c r="EL8" s="110"/>
      <c r="EM8" s="110"/>
      <c r="EN8" s="110"/>
      <c r="EO8" s="110"/>
      <c r="EP8" s="110"/>
      <c r="EQ8" s="110"/>
      <c r="ER8" s="110"/>
      <c r="ES8" s="110"/>
      <c r="ET8" s="110"/>
      <c r="EU8" s="110"/>
      <c r="EV8" s="110"/>
      <c r="EW8" s="110"/>
      <c r="EX8" s="110"/>
      <c r="EY8" s="110"/>
      <c r="EZ8" s="110"/>
      <c r="FA8" s="110"/>
      <c r="FB8" s="110"/>
      <c r="FC8" s="110"/>
      <c r="FD8" s="110"/>
      <c r="FE8" s="110"/>
      <c r="FF8" s="110"/>
      <c r="FG8" s="110"/>
      <c r="FH8" s="110"/>
      <c r="FI8" s="110"/>
      <c r="FJ8" s="110"/>
      <c r="FK8" s="110"/>
      <c r="FL8" s="110"/>
      <c r="FM8" s="110"/>
      <c r="FN8" s="110"/>
      <c r="FO8" s="110"/>
      <c r="FP8" s="110"/>
      <c r="FQ8" s="110"/>
      <c r="FR8" s="110"/>
      <c r="FS8" s="110"/>
      <c r="FT8" s="110"/>
      <c r="FU8" s="110"/>
      <c r="FV8" s="110"/>
      <c r="FW8" s="110"/>
      <c r="FX8" s="110"/>
      <c r="FY8" s="110"/>
      <c r="FZ8" s="110"/>
      <c r="GA8" s="110"/>
      <c r="GB8" s="110"/>
      <c r="GC8" s="110"/>
      <c r="GD8" s="110"/>
      <c r="GE8" s="110"/>
      <c r="GF8" s="110"/>
      <c r="GG8" s="110"/>
      <c r="GH8" s="110"/>
      <c r="GI8" s="110"/>
      <c r="GJ8" s="110"/>
      <c r="GK8" s="110"/>
      <c r="GL8" s="110"/>
      <c r="GM8" s="110"/>
      <c r="GN8" s="110"/>
      <c r="GO8" s="110"/>
      <c r="GP8" s="110"/>
      <c r="GQ8" s="110"/>
      <c r="GR8" s="110"/>
      <c r="GS8" s="110"/>
      <c r="GT8" s="110"/>
      <c r="GU8" s="110"/>
      <c r="GV8" s="110"/>
      <c r="GW8" s="110"/>
      <c r="GX8" s="110"/>
      <c r="GY8" s="110"/>
      <c r="GZ8" s="110"/>
      <c r="HA8" s="110"/>
      <c r="HB8" s="110"/>
      <c r="HC8" s="110"/>
      <c r="HD8" s="110"/>
      <c r="HE8" s="110"/>
      <c r="HF8" s="110"/>
      <c r="HG8" s="110"/>
      <c r="HH8" s="110"/>
      <c r="HI8" s="110"/>
      <c r="HJ8" s="110"/>
      <c r="HK8" s="110"/>
      <c r="HL8" s="110"/>
      <c r="HM8" s="110"/>
      <c r="HN8" s="110"/>
      <c r="HO8" s="110"/>
      <c r="HP8" s="110"/>
      <c r="HQ8" s="110"/>
      <c r="HR8" s="110"/>
      <c r="HS8" s="110"/>
      <c r="HT8" s="110"/>
      <c r="HU8" s="110"/>
      <c r="HV8" s="110"/>
      <c r="HW8" s="110"/>
      <c r="HX8" s="110"/>
      <c r="HY8" s="110"/>
      <c r="HZ8" s="110"/>
      <c r="IA8" s="110"/>
      <c r="IB8" s="110"/>
      <c r="IC8" s="110"/>
      <c r="ID8" s="110"/>
      <c r="IE8" s="110"/>
      <c r="IF8" s="110"/>
      <c r="IG8" s="110"/>
      <c r="IH8" s="110"/>
      <c r="II8" s="110"/>
      <c r="IJ8" s="110"/>
      <c r="IK8" s="110"/>
      <c r="IL8" s="110"/>
      <c r="IM8" s="110"/>
      <c r="IN8" s="110"/>
      <c r="IO8" s="110"/>
      <c r="IP8" s="110"/>
      <c r="IQ8" s="110"/>
      <c r="IR8" s="110"/>
      <c r="IS8" s="110"/>
      <c r="IT8" s="110"/>
      <c r="IU8" s="110"/>
      <c r="IV8" s="110"/>
      <c r="IW8" s="110"/>
      <c r="IX8" s="110"/>
      <c r="IY8" s="110"/>
      <c r="IZ8" s="110"/>
      <c r="JA8" s="110"/>
      <c r="JB8" s="110"/>
      <c r="JC8" s="110"/>
      <c r="JD8" s="110"/>
      <c r="JE8" s="110"/>
      <c r="JF8" s="110"/>
      <c r="JG8" s="110"/>
      <c r="JH8" s="110"/>
      <c r="JI8" s="110"/>
      <c r="JJ8" s="110"/>
      <c r="JK8" s="110"/>
      <c r="JL8" s="110"/>
      <c r="JM8" s="110"/>
      <c r="JN8" s="110"/>
      <c r="JO8" s="110"/>
      <c r="JP8" s="110"/>
      <c r="JQ8" s="110"/>
      <c r="JR8" s="110"/>
      <c r="JS8" s="110"/>
      <c r="JT8" s="110"/>
      <c r="JU8" s="110"/>
      <c r="JV8" s="110"/>
      <c r="JW8" s="110"/>
      <c r="JX8" s="110"/>
      <c r="JY8" s="110"/>
      <c r="JZ8" s="110"/>
      <c r="KA8" s="110"/>
      <c r="KB8" s="110"/>
      <c r="KC8" s="110"/>
      <c r="KD8" s="110"/>
      <c r="KE8" s="110"/>
      <c r="KF8" s="110"/>
      <c r="KG8" s="110"/>
      <c r="KH8" s="110"/>
      <c r="KI8" s="110"/>
      <c r="KJ8" s="110"/>
      <c r="KK8" s="110"/>
      <c r="KL8" s="110"/>
      <c r="KM8" s="110"/>
      <c r="KN8" s="110"/>
      <c r="KO8" s="110"/>
      <c r="KP8" s="110"/>
      <c r="KQ8" s="110"/>
      <c r="KR8" s="110"/>
      <c r="KS8" s="110"/>
      <c r="KT8" s="110"/>
      <c r="KU8" s="110"/>
      <c r="KV8" s="110"/>
      <c r="KW8" s="110"/>
      <c r="KX8" s="110"/>
      <c r="KY8" s="110"/>
      <c r="KZ8" s="110"/>
      <c r="LA8" s="110"/>
      <c r="LB8" s="110"/>
      <c r="LC8" s="110"/>
      <c r="LD8" s="110"/>
      <c r="LE8" s="110"/>
      <c r="LF8" s="110"/>
      <c r="LG8" s="110"/>
      <c r="LH8" s="110"/>
      <c r="LI8" s="110"/>
      <c r="LJ8" s="110"/>
      <c r="LK8" s="110"/>
      <c r="LL8" s="110"/>
      <c r="LM8" s="110"/>
      <c r="LN8" s="110"/>
      <c r="LO8" s="110"/>
      <c r="LP8" s="110"/>
      <c r="LQ8" s="110"/>
      <c r="LR8" s="110"/>
      <c r="LS8" s="110"/>
      <c r="LT8" s="110"/>
      <c r="LU8" s="110"/>
      <c r="LV8" s="110"/>
      <c r="LW8" s="110"/>
      <c r="LX8" s="110"/>
      <c r="LY8" s="110"/>
      <c r="LZ8" s="110"/>
      <c r="MA8" s="110"/>
      <c r="MB8" s="110"/>
      <c r="MC8" s="110"/>
      <c r="MD8" s="110"/>
      <c r="ME8" s="110"/>
      <c r="MF8" s="110"/>
      <c r="MG8" s="110"/>
      <c r="MH8" s="110"/>
      <c r="MI8" s="110"/>
      <c r="MJ8" s="110"/>
      <c r="MK8" s="110"/>
      <c r="ML8" s="110"/>
      <c r="MM8" s="110"/>
      <c r="MN8" s="110"/>
      <c r="MO8" s="110"/>
      <c r="MP8" s="110"/>
      <c r="MQ8" s="110"/>
      <c r="MR8" s="110"/>
      <c r="MS8" s="110"/>
      <c r="MT8" s="110"/>
      <c r="MU8" s="110"/>
      <c r="MV8" s="110"/>
      <c r="MW8" s="110"/>
      <c r="MX8" s="110"/>
      <c r="MY8" s="110"/>
      <c r="MZ8" s="110"/>
      <c r="NA8" s="110"/>
      <c r="NB8" s="110"/>
      <c r="NC8" s="110"/>
      <c r="ND8" s="110"/>
      <c r="NE8" s="110"/>
      <c r="NF8" s="110"/>
      <c r="NG8" s="110"/>
      <c r="NH8" s="110"/>
      <c r="NI8" s="110"/>
      <c r="NJ8" s="110"/>
      <c r="NK8" s="110"/>
      <c r="NL8" s="110"/>
      <c r="NM8" s="110"/>
      <c r="NN8" s="110"/>
      <c r="NO8" s="110"/>
      <c r="NP8" s="110"/>
      <c r="NQ8" s="110"/>
      <c r="NR8" s="110"/>
      <c r="NS8" s="110"/>
      <c r="NT8" s="110"/>
      <c r="NU8" s="110"/>
      <c r="NV8" s="110"/>
      <c r="NW8" s="110"/>
      <c r="NX8" s="110"/>
      <c r="NY8" s="110"/>
      <c r="NZ8" s="110"/>
      <c r="OA8" s="110"/>
      <c r="OB8" s="110"/>
      <c r="OC8" s="110"/>
      <c r="OD8" s="110"/>
      <c r="OE8" s="110"/>
      <c r="OF8" s="110"/>
      <c r="OG8" s="110"/>
      <c r="OH8" s="110"/>
      <c r="OI8" s="110"/>
      <c r="OJ8" s="110"/>
      <c r="OK8" s="110"/>
      <c r="OL8" s="110"/>
      <c r="OM8" s="110"/>
      <c r="ON8" s="110"/>
      <c r="OO8" s="110"/>
      <c r="OP8" s="110"/>
      <c r="OQ8" s="110"/>
      <c r="OR8" s="110"/>
      <c r="OS8" s="110"/>
      <c r="OT8" s="110"/>
      <c r="OU8" s="110"/>
      <c r="OV8" s="110"/>
      <c r="OW8" s="110"/>
      <c r="OX8" s="110"/>
      <c r="OY8" s="110"/>
      <c r="OZ8" s="110"/>
      <c r="PA8" s="110"/>
      <c r="PB8" s="110"/>
      <c r="PC8" s="110"/>
      <c r="PD8" s="110"/>
      <c r="PE8" s="110"/>
      <c r="PF8" s="110"/>
      <c r="PG8" s="110"/>
      <c r="PH8" s="110"/>
      <c r="PI8" s="110"/>
      <c r="PJ8" s="110"/>
      <c r="PK8" s="110"/>
      <c r="PL8" s="110"/>
      <c r="PM8" s="110"/>
      <c r="PN8" s="110"/>
      <c r="PO8" s="110"/>
      <c r="PP8" s="110"/>
      <c r="PQ8" s="110"/>
      <c r="PR8" s="110"/>
      <c r="PS8" s="110"/>
      <c r="PT8" s="110"/>
      <c r="PU8" s="110"/>
      <c r="PV8" s="110"/>
      <c r="PW8" s="110"/>
      <c r="PX8" s="110"/>
      <c r="PY8" s="110"/>
      <c r="PZ8" s="110"/>
      <c r="QA8" s="110"/>
      <c r="QB8" s="110"/>
      <c r="QC8" s="110"/>
      <c r="QD8" s="110"/>
      <c r="QE8" s="110"/>
      <c r="QF8" s="110"/>
      <c r="QG8" s="110"/>
      <c r="QH8" s="110"/>
      <c r="QI8" s="110"/>
      <c r="QJ8" s="110"/>
      <c r="QK8" s="110"/>
      <c r="QL8" s="110"/>
      <c r="QM8" s="110"/>
      <c r="QN8" s="110"/>
      <c r="QO8" s="110"/>
      <c r="QP8" s="110"/>
      <c r="QQ8" s="110"/>
      <c r="QR8" s="110"/>
      <c r="QS8" s="110"/>
      <c r="QT8" s="110"/>
      <c r="QU8" s="110"/>
      <c r="QV8" s="110"/>
      <c r="QW8" s="110"/>
      <c r="QX8" s="110"/>
      <c r="QY8" s="110"/>
      <c r="QZ8" s="110"/>
      <c r="RA8" s="110"/>
      <c r="RB8" s="110"/>
      <c r="RC8" s="110"/>
      <c r="RD8" s="110"/>
      <c r="RE8" s="110"/>
      <c r="RF8" s="110"/>
      <c r="RG8" s="110"/>
      <c r="RH8" s="110"/>
      <c r="RI8" s="110"/>
      <c r="RJ8" s="110"/>
      <c r="RK8" s="110"/>
      <c r="RL8" s="110"/>
      <c r="RM8" s="110"/>
      <c r="RN8" s="110"/>
      <c r="RO8" s="110"/>
      <c r="RP8" s="110"/>
      <c r="RQ8" s="110"/>
      <c r="RR8" s="110"/>
      <c r="RS8" s="110"/>
      <c r="RT8" s="110"/>
      <c r="RU8" s="110"/>
      <c r="RV8" s="110"/>
      <c r="RW8" s="110"/>
      <c r="RX8" s="110"/>
      <c r="RY8" s="110"/>
      <c r="RZ8" s="110"/>
      <c r="SA8" s="110"/>
      <c r="SB8" s="110"/>
      <c r="SC8" s="110"/>
      <c r="SD8" s="110"/>
      <c r="SE8" s="110"/>
      <c r="SF8" s="110"/>
      <c r="SG8" s="110"/>
      <c r="SH8" s="110"/>
      <c r="SI8" s="110"/>
      <c r="SJ8" s="110"/>
      <c r="SK8" s="110"/>
      <c r="SL8" s="110"/>
      <c r="SM8" s="110"/>
      <c r="SN8" s="110"/>
      <c r="SO8" s="110"/>
      <c r="SP8" s="110"/>
      <c r="SQ8" s="110"/>
      <c r="SR8" s="110"/>
      <c r="SS8" s="110"/>
      <c r="ST8" s="110"/>
      <c r="SU8" s="110"/>
      <c r="SV8" s="110"/>
      <c r="SW8" s="110"/>
      <c r="SX8" s="110"/>
      <c r="SY8" s="110"/>
      <c r="SZ8" s="110"/>
      <c r="TA8" s="110"/>
      <c r="TB8" s="110"/>
      <c r="TC8" s="110"/>
      <c r="TD8" s="110"/>
      <c r="TE8" s="110"/>
      <c r="TF8" s="110"/>
      <c r="TG8" s="110"/>
      <c r="TH8" s="110"/>
      <c r="TI8" s="110"/>
      <c r="TJ8" s="110"/>
      <c r="TK8" s="110"/>
      <c r="TL8" s="110"/>
      <c r="TM8" s="110"/>
      <c r="TN8" s="110"/>
      <c r="TO8" s="110"/>
      <c r="TP8" s="110"/>
      <c r="TQ8" s="110"/>
      <c r="TR8" s="110"/>
      <c r="TS8" s="110"/>
      <c r="TT8" s="110"/>
      <c r="TU8" s="110"/>
      <c r="TV8" s="110"/>
      <c r="TW8" s="110"/>
      <c r="TX8" s="110"/>
      <c r="TY8" s="110"/>
      <c r="TZ8" s="110"/>
      <c r="UA8" s="110"/>
      <c r="UB8" s="110"/>
      <c r="UC8" s="110"/>
      <c r="UD8" s="110"/>
      <c r="UE8" s="110"/>
      <c r="UF8" s="110"/>
      <c r="UG8" s="110"/>
      <c r="UH8" s="110"/>
      <c r="UI8" s="110"/>
      <c r="UJ8" s="110"/>
      <c r="UK8" s="110"/>
      <c r="UL8" s="110"/>
      <c r="UM8" s="110"/>
      <c r="UN8" s="110"/>
      <c r="UO8" s="110"/>
      <c r="UP8" s="110"/>
      <c r="UQ8" s="110"/>
      <c r="UR8" s="110"/>
      <c r="US8" s="110"/>
      <c r="UT8" s="110"/>
      <c r="UU8" s="110"/>
      <c r="UV8" s="110"/>
      <c r="UW8" s="110"/>
      <c r="UX8" s="110"/>
      <c r="UY8" s="110"/>
      <c r="UZ8" s="110"/>
      <c r="VA8" s="110"/>
      <c r="VB8" s="110"/>
      <c r="VC8" s="110"/>
      <c r="VD8" s="110"/>
      <c r="VE8" s="110"/>
      <c r="VF8" s="110"/>
      <c r="VG8" s="110"/>
      <c r="VH8" s="110"/>
      <c r="VI8" s="110"/>
      <c r="VJ8" s="110"/>
      <c r="VK8" s="110"/>
      <c r="VL8" s="110"/>
      <c r="VM8" s="110"/>
      <c r="VN8" s="110"/>
      <c r="VO8" s="110"/>
      <c r="VP8" s="110"/>
      <c r="VQ8" s="110"/>
      <c r="VR8" s="110"/>
      <c r="VS8" s="110"/>
      <c r="VT8" s="110"/>
      <c r="VU8" s="110"/>
      <c r="VV8" s="110"/>
      <c r="VW8" s="110"/>
      <c r="VX8" s="110"/>
      <c r="VY8" s="110"/>
      <c r="VZ8" s="110"/>
      <c r="WA8" s="110"/>
      <c r="WB8" s="110"/>
      <c r="WC8" s="110"/>
      <c r="WD8" s="110"/>
      <c r="WE8" s="110"/>
      <c r="WF8" s="110"/>
      <c r="WG8" s="110"/>
      <c r="WH8" s="110"/>
      <c r="WI8" s="110"/>
      <c r="WJ8" s="110"/>
      <c r="WK8" s="110"/>
      <c r="WL8" s="110"/>
      <c r="WM8" s="110"/>
      <c r="WN8" s="110"/>
      <c r="WO8" s="110"/>
      <c r="WP8" s="110"/>
      <c r="WQ8" s="110"/>
      <c r="WR8" s="110"/>
      <c r="WS8" s="110"/>
      <c r="WT8" s="110"/>
      <c r="WU8" s="110"/>
      <c r="WV8" s="110"/>
      <c r="WW8" s="110"/>
      <c r="WX8" s="110"/>
      <c r="WY8" s="110"/>
      <c r="WZ8" s="110"/>
      <c r="XA8" s="110"/>
      <c r="XB8" s="110"/>
      <c r="XC8" s="110"/>
      <c r="XD8" s="110"/>
      <c r="XE8" s="110"/>
      <c r="XF8" s="110"/>
      <c r="XG8" s="110"/>
      <c r="XH8" s="110"/>
      <c r="XI8" s="110"/>
      <c r="XJ8" s="110"/>
      <c r="XK8" s="110"/>
      <c r="XL8" s="110"/>
      <c r="XM8" s="110"/>
      <c r="XN8" s="110"/>
      <c r="XO8" s="110"/>
      <c r="XP8" s="110"/>
      <c r="XQ8" s="110"/>
      <c r="XR8" s="110"/>
      <c r="XS8" s="110"/>
      <c r="XT8" s="110"/>
      <c r="XU8" s="110"/>
      <c r="XV8" s="110"/>
      <c r="XW8" s="110"/>
      <c r="XX8" s="110"/>
      <c r="XY8" s="110"/>
      <c r="XZ8" s="110"/>
      <c r="YA8" s="110"/>
      <c r="YB8" s="110"/>
      <c r="YC8" s="110"/>
      <c r="YD8" s="110"/>
      <c r="YE8" s="110"/>
      <c r="YF8" s="110"/>
      <c r="YG8" s="110"/>
      <c r="YH8" s="110"/>
      <c r="YI8" s="110"/>
      <c r="YJ8" s="110"/>
      <c r="YK8" s="110"/>
      <c r="YL8" s="110"/>
      <c r="YM8" s="110"/>
      <c r="YN8" s="110"/>
      <c r="YO8" s="110"/>
      <c r="YP8" s="110"/>
      <c r="YQ8" s="110"/>
      <c r="YR8" s="110"/>
      <c r="YS8" s="110"/>
      <c r="YT8" s="110"/>
      <c r="YU8" s="110"/>
      <c r="YV8" s="110"/>
      <c r="YW8" s="110"/>
      <c r="YX8" s="110"/>
      <c r="YY8" s="110"/>
      <c r="YZ8" s="110"/>
      <c r="ZA8" s="110"/>
      <c r="ZB8" s="110"/>
      <c r="ZC8" s="110"/>
      <c r="ZD8" s="110"/>
      <c r="ZE8" s="110"/>
      <c r="ZF8" s="110"/>
      <c r="ZG8" s="110"/>
      <c r="ZH8" s="110"/>
      <c r="ZI8" s="110"/>
      <c r="ZJ8" s="110"/>
      <c r="ZK8" s="110"/>
      <c r="ZL8" s="110"/>
      <c r="ZM8" s="110"/>
      <c r="ZN8" s="110"/>
      <c r="ZO8" s="110"/>
      <c r="ZP8" s="110"/>
      <c r="ZQ8" s="110"/>
      <c r="ZR8" s="110"/>
      <c r="ZS8" s="110"/>
      <c r="ZT8" s="110"/>
      <c r="ZU8" s="110"/>
      <c r="ZV8" s="110"/>
      <c r="ZW8" s="110"/>
      <c r="ZX8" s="110"/>
      <c r="ZY8" s="110"/>
      <c r="ZZ8" s="110"/>
      <c r="AAA8" s="110"/>
      <c r="AAB8" s="110"/>
      <c r="AAC8" s="110"/>
      <c r="AAD8" s="110"/>
      <c r="AAE8" s="110"/>
      <c r="AAF8" s="110"/>
      <c r="AAG8" s="110"/>
      <c r="AAH8" s="110"/>
      <c r="AAI8" s="110"/>
      <c r="AAJ8" s="110"/>
      <c r="AAK8" s="110"/>
      <c r="AAL8" s="110"/>
      <c r="AAM8" s="110"/>
      <c r="AAN8" s="110"/>
      <c r="AAO8" s="110"/>
      <c r="AAP8" s="110"/>
      <c r="AAQ8" s="110"/>
      <c r="AAR8" s="110"/>
      <c r="AAS8" s="110"/>
      <c r="AAT8" s="110"/>
      <c r="AAU8" s="110"/>
      <c r="AAV8" s="110"/>
      <c r="AAW8" s="110"/>
      <c r="AAX8" s="110"/>
      <c r="AAY8" s="110"/>
      <c r="AAZ8" s="110"/>
      <c r="ABA8" s="110"/>
      <c r="ABB8" s="110"/>
      <c r="ABC8" s="110"/>
      <c r="ABD8" s="110"/>
      <c r="ABE8" s="110"/>
      <c r="ABF8" s="110"/>
      <c r="ABG8" s="110"/>
      <c r="ABH8" s="110"/>
      <c r="ABI8" s="110"/>
      <c r="ABJ8" s="110"/>
      <c r="ABK8" s="110"/>
      <c r="ABL8" s="110"/>
      <c r="ABM8" s="110"/>
      <c r="ABN8" s="110"/>
      <c r="ABO8" s="110"/>
      <c r="ABP8" s="110"/>
      <c r="ABQ8" s="110"/>
      <c r="ABR8" s="110"/>
      <c r="ABS8" s="110"/>
      <c r="ABT8" s="110"/>
      <c r="ABU8" s="110"/>
      <c r="ABV8" s="110"/>
      <c r="ABW8" s="110"/>
      <c r="ABX8" s="110"/>
      <c r="ABY8" s="110"/>
      <c r="ABZ8" s="110"/>
      <c r="ACA8" s="110"/>
      <c r="ACB8" s="110"/>
      <c r="ACC8" s="110"/>
      <c r="ACD8" s="110"/>
      <c r="ACE8" s="110"/>
      <c r="ACF8" s="110"/>
      <c r="ACG8" s="110"/>
      <c r="ACH8" s="110"/>
      <c r="ACI8" s="110"/>
      <c r="ACJ8" s="110"/>
      <c r="ACK8" s="110"/>
      <c r="ACL8" s="110"/>
      <c r="ACM8" s="110"/>
      <c r="ACN8" s="110"/>
      <c r="ACO8" s="110"/>
      <c r="ACP8" s="110"/>
      <c r="ACQ8" s="110"/>
      <c r="ACR8" s="110"/>
      <c r="ACS8" s="110"/>
      <c r="ACT8" s="110"/>
      <c r="ACU8" s="110"/>
      <c r="ACV8" s="110"/>
      <c r="ACW8" s="110"/>
      <c r="ACX8" s="110"/>
      <c r="ACY8" s="110"/>
      <c r="ACZ8" s="110"/>
      <c r="ADA8" s="110"/>
      <c r="ADB8" s="110"/>
      <c r="ADC8" s="110"/>
      <c r="ADD8" s="110"/>
      <c r="ADE8" s="110"/>
      <c r="ADF8" s="110"/>
      <c r="ADG8" s="110"/>
      <c r="ADH8" s="110"/>
      <c r="ADI8" s="110"/>
      <c r="ADJ8" s="110"/>
      <c r="ADK8" s="110"/>
      <c r="ADL8" s="110"/>
      <c r="ADM8" s="110"/>
      <c r="ADN8" s="110"/>
      <c r="ADO8" s="110"/>
      <c r="ADP8" s="110"/>
      <c r="ADQ8" s="110"/>
      <c r="ADR8" s="110"/>
      <c r="ADS8" s="110"/>
      <c r="ADT8" s="110"/>
      <c r="ADU8" s="110"/>
      <c r="ADV8" s="110"/>
      <c r="ADW8" s="110"/>
      <c r="ADX8" s="110"/>
      <c r="ADY8" s="110"/>
      <c r="ADZ8" s="110"/>
      <c r="AEA8" s="110"/>
      <c r="AEB8" s="110"/>
      <c r="AEC8" s="110"/>
      <c r="AED8" s="110"/>
      <c r="AEE8" s="110"/>
      <c r="AEF8" s="110"/>
      <c r="AEG8" s="110"/>
      <c r="AEH8" s="110"/>
      <c r="AEI8" s="110"/>
      <c r="AEJ8" s="110"/>
      <c r="AEK8" s="110"/>
      <c r="AEL8" s="110"/>
      <c r="AEM8" s="110"/>
      <c r="AEN8" s="110"/>
      <c r="AEO8" s="110"/>
      <c r="AEP8" s="110"/>
      <c r="AEQ8" s="110"/>
      <c r="AER8" s="110"/>
      <c r="AES8" s="110"/>
      <c r="AET8" s="110"/>
      <c r="AEU8" s="110"/>
      <c r="AEV8" s="110"/>
      <c r="AEW8" s="110"/>
      <c r="AEX8" s="110"/>
      <c r="AEY8" s="110"/>
      <c r="AEZ8" s="110"/>
      <c r="AFA8" s="110"/>
      <c r="AFB8" s="110"/>
      <c r="AFC8" s="110"/>
      <c r="AFD8" s="110"/>
      <c r="AFE8" s="110"/>
      <c r="AFF8" s="110"/>
      <c r="AFG8" s="110"/>
      <c r="AFH8" s="110"/>
      <c r="AFI8" s="110"/>
      <c r="AFJ8" s="110"/>
      <c r="AFK8" s="110"/>
      <c r="AFL8" s="110"/>
      <c r="AFM8" s="110"/>
      <c r="AFN8" s="110"/>
      <c r="AFO8" s="110"/>
      <c r="AFP8" s="110"/>
      <c r="AFQ8" s="110"/>
      <c r="AFR8" s="110"/>
      <c r="AFS8" s="110"/>
      <c r="AFT8" s="110"/>
      <c r="AFU8" s="110"/>
      <c r="AFV8" s="110"/>
      <c r="AFW8" s="110"/>
      <c r="AFX8" s="110"/>
      <c r="AFY8" s="110"/>
      <c r="AFZ8" s="110"/>
      <c r="AGA8" s="110"/>
      <c r="AGB8" s="110"/>
      <c r="AGC8" s="110"/>
      <c r="AGD8" s="110"/>
      <c r="AGE8" s="110"/>
      <c r="AGF8" s="110"/>
      <c r="AGG8" s="110"/>
      <c r="AGH8" s="110"/>
      <c r="AGI8" s="110"/>
      <c r="AGJ8" s="110"/>
      <c r="AGK8" s="110"/>
      <c r="AGL8" s="110"/>
      <c r="AGM8" s="110"/>
      <c r="AGN8" s="110"/>
      <c r="AGO8" s="110"/>
      <c r="AGP8" s="110"/>
      <c r="AGQ8" s="110"/>
      <c r="AGR8" s="110"/>
      <c r="AGS8" s="110"/>
      <c r="AGT8" s="110"/>
      <c r="AGU8" s="110"/>
      <c r="AGV8" s="110"/>
      <c r="AGW8" s="110"/>
      <c r="AGX8" s="110"/>
      <c r="AGY8" s="110"/>
      <c r="AGZ8" s="110"/>
      <c r="AHA8" s="110"/>
      <c r="AHB8" s="110"/>
      <c r="AHC8" s="110"/>
      <c r="AHD8" s="110"/>
      <c r="AHE8" s="110"/>
      <c r="AHF8" s="110"/>
      <c r="AHG8" s="110"/>
      <c r="AHH8" s="110"/>
      <c r="AHI8" s="110"/>
      <c r="AHJ8" s="110"/>
      <c r="AHK8" s="110"/>
      <c r="AHL8" s="110"/>
      <c r="AHM8" s="110"/>
      <c r="AHN8" s="110"/>
      <c r="AHO8" s="110"/>
      <c r="AHP8" s="110"/>
      <c r="AHQ8" s="110"/>
      <c r="AHR8" s="110"/>
      <c r="AHS8" s="110"/>
      <c r="AHT8" s="110"/>
      <c r="AHU8" s="110"/>
      <c r="AHV8" s="110"/>
      <c r="AHW8" s="110"/>
      <c r="AHX8" s="110"/>
      <c r="AHY8" s="110"/>
      <c r="AHZ8" s="110"/>
      <c r="AIA8" s="110"/>
      <c r="AIB8" s="110"/>
      <c r="AIC8" s="110"/>
      <c r="AID8" s="110"/>
      <c r="AIE8" s="110"/>
      <c r="AIF8" s="110"/>
      <c r="AIG8" s="110"/>
      <c r="AIH8" s="110"/>
      <c r="AII8" s="110"/>
      <c r="AIJ8" s="110"/>
      <c r="AIK8" s="110"/>
      <c r="AIL8" s="110"/>
      <c r="AIM8" s="110"/>
      <c r="AIN8" s="110"/>
      <c r="AIO8" s="110"/>
      <c r="AIP8" s="110"/>
      <c r="AIQ8" s="110"/>
      <c r="AIR8" s="110"/>
      <c r="AIS8" s="110"/>
      <c r="AIT8" s="110"/>
      <c r="AIU8" s="110"/>
      <c r="AIV8" s="110"/>
      <c r="AIW8" s="110"/>
      <c r="AIX8" s="110"/>
      <c r="AIY8" s="110"/>
      <c r="AIZ8" s="110"/>
      <c r="AJA8" s="110"/>
      <c r="AJB8" s="110"/>
      <c r="AJC8" s="110"/>
      <c r="AJD8" s="110"/>
      <c r="AJE8" s="110"/>
    </row>
    <row r="9" spans="1:947" s="28" customFormat="1" ht="12.75" customHeight="1" x14ac:dyDescent="0.2">
      <c r="A9" s="20"/>
      <c r="B9" s="21"/>
      <c r="C9" s="21"/>
      <c r="D9" s="17"/>
      <c r="E9" s="22"/>
      <c r="F9" s="23"/>
      <c r="G9" s="23"/>
      <c r="H9" s="141"/>
      <c r="I9" s="141"/>
      <c r="J9" s="130"/>
      <c r="K9" s="24"/>
      <c r="L9" s="25"/>
      <c r="M9" s="26"/>
      <c r="N9" s="137"/>
      <c r="O9" s="27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0"/>
      <c r="AJ9" s="100"/>
      <c r="AK9" s="100"/>
      <c r="AL9" s="100"/>
      <c r="AM9" s="100"/>
      <c r="AN9" s="100"/>
      <c r="AO9" s="100"/>
      <c r="AP9" s="100"/>
      <c r="AQ9" s="100"/>
      <c r="AR9" s="100"/>
      <c r="AS9" s="100"/>
      <c r="AT9" s="100"/>
      <c r="AU9" s="100"/>
    </row>
    <row r="10" spans="1:947" s="1" customFormat="1" ht="14.25" customHeight="1" x14ac:dyDescent="0.2">
      <c r="A10" s="253" t="s">
        <v>9</v>
      </c>
      <c r="B10" s="255" t="s">
        <v>10</v>
      </c>
      <c r="C10" s="255" t="s">
        <v>11</v>
      </c>
      <c r="D10" s="256" t="s">
        <v>1</v>
      </c>
      <c r="E10" s="253" t="s">
        <v>12</v>
      </c>
      <c r="F10" s="257" t="s">
        <v>13</v>
      </c>
      <c r="G10" s="152"/>
      <c r="H10" s="253" t="s">
        <v>14</v>
      </c>
      <c r="I10" s="253"/>
      <c r="J10" s="253"/>
      <c r="K10" s="253" t="s">
        <v>172</v>
      </c>
      <c r="L10" s="253"/>
      <c r="M10" s="253"/>
      <c r="N10" s="253" t="s">
        <v>15</v>
      </c>
      <c r="O10" s="253" t="s">
        <v>16</v>
      </c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</row>
    <row r="11" spans="1:947" s="29" customFormat="1" ht="24" customHeight="1" x14ac:dyDescent="0.2">
      <c r="A11" s="253"/>
      <c r="B11" s="255"/>
      <c r="C11" s="255"/>
      <c r="D11" s="256"/>
      <c r="E11" s="253"/>
      <c r="F11" s="257"/>
      <c r="G11" s="146"/>
      <c r="H11" s="142" t="s">
        <v>17</v>
      </c>
      <c r="I11" s="142" t="s">
        <v>18</v>
      </c>
      <c r="J11" s="151" t="s">
        <v>19</v>
      </c>
      <c r="K11" s="151" t="s">
        <v>17</v>
      </c>
      <c r="L11" s="151" t="s">
        <v>18</v>
      </c>
      <c r="M11" s="151" t="s">
        <v>19</v>
      </c>
      <c r="N11" s="253"/>
      <c r="O11" s="253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101"/>
      <c r="AD11" s="101"/>
      <c r="AE11" s="101"/>
      <c r="AF11" s="101"/>
      <c r="AG11" s="101"/>
      <c r="AH11" s="101"/>
      <c r="AI11" s="101"/>
      <c r="AJ11" s="101"/>
      <c r="AK11" s="101"/>
      <c r="AL11" s="101"/>
      <c r="AM11" s="101"/>
      <c r="AN11" s="101"/>
      <c r="AO11" s="101"/>
      <c r="AP11" s="101"/>
      <c r="AQ11" s="101"/>
      <c r="AR11" s="101"/>
      <c r="AS11" s="101"/>
      <c r="AT11" s="101"/>
      <c r="AU11" s="101"/>
    </row>
    <row r="12" spans="1:947" s="65" customFormat="1" ht="14.25" customHeight="1" x14ac:dyDescent="0.25">
      <c r="A12" s="36"/>
      <c r="B12" s="48"/>
      <c r="C12" s="49"/>
      <c r="D12" s="118"/>
      <c r="E12" s="37"/>
      <c r="F12" s="58"/>
      <c r="G12" s="147"/>
      <c r="H12" s="138"/>
      <c r="I12" s="139"/>
      <c r="J12" s="66"/>
      <c r="K12" s="38"/>
      <c r="L12" s="39"/>
      <c r="M12" s="40"/>
      <c r="N12" s="50"/>
      <c r="O12" s="50"/>
      <c r="P12" s="107"/>
      <c r="Q12" s="107"/>
      <c r="R12" s="107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  <c r="AF12" s="107"/>
      <c r="AG12" s="107"/>
      <c r="AH12" s="107"/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  <c r="AS12" s="107"/>
      <c r="AT12" s="107"/>
      <c r="AU12" s="107"/>
    </row>
    <row r="13" spans="1:947" s="68" customFormat="1" ht="15.75" x14ac:dyDescent="0.25">
      <c r="A13" s="30"/>
      <c r="B13" s="31"/>
      <c r="C13" s="31">
        <v>1</v>
      </c>
      <c r="D13" s="67" t="s">
        <v>104</v>
      </c>
      <c r="E13" s="32"/>
      <c r="F13" s="131"/>
      <c r="G13" s="131"/>
      <c r="H13" s="131"/>
      <c r="I13" s="131"/>
      <c r="J13" s="127"/>
      <c r="K13" s="33"/>
      <c r="L13" s="33"/>
      <c r="M13" s="33"/>
      <c r="N13" s="33"/>
      <c r="O13" s="34">
        <f>SUM(O14:O30)</f>
        <v>71331.98</v>
      </c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108"/>
      <c r="AU13" s="108"/>
    </row>
    <row r="14" spans="1:947" s="63" customFormat="1" ht="14.25" customHeight="1" x14ac:dyDescent="0.25">
      <c r="A14" s="69"/>
      <c r="B14" s="70"/>
      <c r="C14" s="71"/>
      <c r="D14" s="72"/>
      <c r="E14" s="73"/>
      <c r="F14" s="132"/>
      <c r="G14" s="148"/>
      <c r="H14" s="143"/>
      <c r="I14" s="148"/>
      <c r="J14" s="133"/>
      <c r="K14" s="75"/>
      <c r="L14" s="74"/>
      <c r="M14" s="76"/>
      <c r="N14" s="77"/>
      <c r="O14" s="77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5"/>
      <c r="AG14" s="105"/>
      <c r="AH14" s="105"/>
      <c r="AI14" s="105"/>
      <c r="AJ14" s="105"/>
      <c r="AK14" s="105"/>
      <c r="AL14" s="105"/>
      <c r="AM14" s="105"/>
      <c r="AN14" s="105"/>
      <c r="AO14" s="105"/>
      <c r="AP14" s="105"/>
      <c r="AQ14" s="105"/>
      <c r="AR14" s="105"/>
      <c r="AS14" s="105"/>
      <c r="AT14" s="105"/>
      <c r="AU14" s="105"/>
    </row>
    <row r="15" spans="1:947" s="115" customFormat="1" ht="40.15" customHeight="1" x14ac:dyDescent="0.25">
      <c r="A15" s="113" t="s">
        <v>20</v>
      </c>
      <c r="B15" s="35">
        <v>94295</v>
      </c>
      <c r="C15" s="114" t="s">
        <v>105</v>
      </c>
      <c r="D15" s="120" t="s">
        <v>141</v>
      </c>
      <c r="E15" s="114" t="s">
        <v>142</v>
      </c>
      <c r="F15" s="154">
        <v>4</v>
      </c>
      <c r="G15" s="155">
        <v>8459.66</v>
      </c>
      <c r="H15" s="156">
        <f>ROUND(0.036658866230479*G15,2)</f>
        <v>310.12</v>
      </c>
      <c r="I15" s="156">
        <f>ROUND(0.963341133769521*G15,2)</f>
        <v>8149.54</v>
      </c>
      <c r="J15" s="157">
        <f>H15+I15</f>
        <v>8459.66</v>
      </c>
      <c r="K15" s="158">
        <f>F15*H15</f>
        <v>1240.48</v>
      </c>
      <c r="L15" s="159">
        <f>F15*I15</f>
        <v>32598.16</v>
      </c>
      <c r="M15" s="160">
        <f>K15+L15</f>
        <v>33838.639999999999</v>
      </c>
      <c r="N15" s="161">
        <f>M15*$N$5</f>
        <v>10047.404365765868</v>
      </c>
      <c r="O15" s="161">
        <f>ROUND(M15+N15,2)</f>
        <v>43886.04</v>
      </c>
      <c r="P15" s="124"/>
      <c r="Q15" s="124"/>
      <c r="R15" s="124"/>
      <c r="S15" s="124"/>
      <c r="T15" s="124"/>
      <c r="U15" s="124"/>
      <c r="V15" s="124"/>
      <c r="W15" s="124"/>
      <c r="X15" s="124"/>
      <c r="Y15" s="124"/>
      <c r="Z15" s="124"/>
      <c r="AA15" s="124"/>
      <c r="AB15" s="124"/>
      <c r="AC15" s="124"/>
      <c r="AD15" s="124"/>
      <c r="AE15" s="124"/>
      <c r="AF15" s="124"/>
      <c r="AG15" s="124"/>
      <c r="AH15" s="124"/>
      <c r="AI15" s="124"/>
      <c r="AJ15" s="124"/>
      <c r="AK15" s="124"/>
      <c r="AL15" s="124"/>
      <c r="AM15" s="124"/>
      <c r="AN15" s="124"/>
      <c r="AO15" s="124"/>
      <c r="AP15" s="124"/>
      <c r="AQ15" s="124"/>
      <c r="AR15" s="124"/>
      <c r="AS15" s="124"/>
      <c r="AT15" s="124"/>
      <c r="AU15" s="124"/>
      <c r="AV15" s="124"/>
      <c r="AW15" s="124"/>
    </row>
    <row r="16" spans="1:947" s="123" customFormat="1" x14ac:dyDescent="0.25">
      <c r="A16" s="213"/>
      <c r="B16" s="214"/>
      <c r="C16" s="215"/>
      <c r="D16" s="216"/>
      <c r="E16" s="215"/>
      <c r="F16" s="217"/>
      <c r="G16" s="218"/>
      <c r="H16" s="219"/>
      <c r="I16" s="220"/>
      <c r="J16" s="221"/>
      <c r="K16" s="222"/>
      <c r="L16" s="223"/>
      <c r="M16" s="224"/>
      <c r="N16" s="225"/>
      <c r="O16" s="226"/>
      <c r="P16" s="111"/>
      <c r="AJK16" s="96"/>
    </row>
    <row r="17" spans="1:941" s="115" customFormat="1" ht="40.15" customHeight="1" x14ac:dyDescent="0.25">
      <c r="A17" s="113" t="s">
        <v>38</v>
      </c>
      <c r="B17" s="35"/>
      <c r="C17" s="114" t="s">
        <v>112</v>
      </c>
      <c r="D17" s="120" t="s">
        <v>106</v>
      </c>
      <c r="E17" s="114" t="s">
        <v>21</v>
      </c>
      <c r="F17" s="154">
        <v>3937.73</v>
      </c>
      <c r="G17" s="155"/>
      <c r="H17" s="156">
        <f>ROUND(SUM(H18:H19),2)</f>
        <v>0.82</v>
      </c>
      <c r="I17" s="156">
        <f>ROUND(SUM(I18:I19),2)</f>
        <v>3.96</v>
      </c>
      <c r="J17" s="157">
        <f>H17+I17</f>
        <v>4.78</v>
      </c>
      <c r="K17" s="158">
        <f>ROUND(F17*H17,2)</f>
        <v>3228.94</v>
      </c>
      <c r="L17" s="159">
        <f>ROUND(F17*I17,2)</f>
        <v>15593.41</v>
      </c>
      <c r="M17" s="160">
        <f>ROUND(K17+L17,2)</f>
        <v>18822.349999999999</v>
      </c>
      <c r="N17" s="161">
        <f>ROUND(M17*$N$5,2)</f>
        <v>5588.75</v>
      </c>
      <c r="O17" s="161">
        <f>ROUND(M17+N17,2)</f>
        <v>24411.1</v>
      </c>
      <c r="P17" s="124"/>
      <c r="Q17" s="124"/>
      <c r="R17" s="124"/>
      <c r="S17" s="124"/>
      <c r="T17" s="124"/>
      <c r="U17" s="124"/>
      <c r="V17" s="124"/>
      <c r="W17" s="124"/>
      <c r="X17" s="124"/>
      <c r="Y17" s="124"/>
      <c r="Z17" s="124"/>
      <c r="AA17" s="124"/>
      <c r="AB17" s="124"/>
      <c r="AC17" s="124"/>
      <c r="AD17" s="124"/>
      <c r="AE17" s="124"/>
      <c r="AF17" s="124"/>
      <c r="AG17" s="124"/>
      <c r="AH17" s="124"/>
      <c r="AI17" s="124"/>
      <c r="AJ17" s="124"/>
      <c r="AK17" s="124"/>
      <c r="AL17" s="124"/>
      <c r="AM17" s="124"/>
      <c r="AN17" s="124"/>
      <c r="AO17" s="124"/>
      <c r="AP17" s="124"/>
      <c r="AQ17" s="124"/>
      <c r="AR17" s="124"/>
      <c r="AS17" s="124"/>
      <c r="AT17" s="124"/>
      <c r="AU17" s="124"/>
    </row>
    <row r="18" spans="1:941" s="119" customFormat="1" ht="43.15" customHeight="1" x14ac:dyDescent="0.25">
      <c r="A18" s="121" t="s">
        <v>20</v>
      </c>
      <c r="B18" s="116" t="s">
        <v>26</v>
      </c>
      <c r="C18" s="117">
        <v>746</v>
      </c>
      <c r="D18" s="42" t="s">
        <v>125</v>
      </c>
      <c r="E18" s="117" t="s">
        <v>28</v>
      </c>
      <c r="F18" s="162">
        <v>2.9999999999999997E-4</v>
      </c>
      <c r="G18" s="153">
        <v>2720</v>
      </c>
      <c r="H18" s="163">
        <f>F18*G18</f>
        <v>0.81599999999999995</v>
      </c>
      <c r="I18" s="164"/>
      <c r="J18" s="165"/>
      <c r="K18" s="166"/>
      <c r="L18" s="167"/>
      <c r="M18" s="168"/>
      <c r="N18" s="169"/>
      <c r="O18" s="169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</row>
    <row r="19" spans="1:941" s="64" customFormat="1" ht="17.25" customHeight="1" x14ac:dyDescent="0.25">
      <c r="A19" s="121" t="s">
        <v>20</v>
      </c>
      <c r="B19" s="116" t="s">
        <v>32</v>
      </c>
      <c r="C19" s="117">
        <v>88316</v>
      </c>
      <c r="D19" s="51" t="s">
        <v>25</v>
      </c>
      <c r="E19" s="41" t="s">
        <v>24</v>
      </c>
      <c r="F19" s="170">
        <v>0.2</v>
      </c>
      <c r="G19" s="153">
        <v>19.78</v>
      </c>
      <c r="H19" s="163"/>
      <c r="I19" s="164">
        <f>F19*G19</f>
        <v>3.9560000000000004</v>
      </c>
      <c r="J19" s="165"/>
      <c r="K19" s="166"/>
      <c r="L19" s="167"/>
      <c r="M19" s="168"/>
      <c r="N19" s="171"/>
      <c r="O19" s="171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106"/>
      <c r="AA19" s="106"/>
      <c r="AB19" s="106"/>
      <c r="AC19" s="106"/>
      <c r="AD19" s="106"/>
      <c r="AE19" s="106"/>
      <c r="AF19" s="106"/>
      <c r="AG19" s="106"/>
      <c r="AH19" s="106"/>
      <c r="AI19" s="106"/>
      <c r="AJ19" s="106"/>
      <c r="AK19" s="106"/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</row>
    <row r="20" spans="1:941" s="115" customFormat="1" ht="27.6" customHeight="1" x14ac:dyDescent="0.25">
      <c r="A20" s="121"/>
      <c r="B20" s="116"/>
      <c r="C20" s="117"/>
      <c r="D20" s="42"/>
      <c r="E20" s="117"/>
      <c r="F20" s="162"/>
      <c r="G20" s="153"/>
      <c r="H20" s="163"/>
      <c r="I20" s="164"/>
      <c r="J20" s="165"/>
      <c r="K20" s="166"/>
      <c r="L20" s="167"/>
      <c r="M20" s="168"/>
      <c r="N20" s="169"/>
      <c r="O20" s="169"/>
      <c r="P20" s="124"/>
      <c r="Q20" s="124"/>
      <c r="R20" s="124"/>
      <c r="S20" s="124"/>
      <c r="T20" s="124"/>
      <c r="U20" s="124"/>
      <c r="V20" s="124"/>
      <c r="W20" s="124"/>
      <c r="X20" s="124"/>
      <c r="Y20" s="124"/>
      <c r="Z20" s="124"/>
      <c r="AA20" s="124"/>
      <c r="AB20" s="124"/>
      <c r="AC20" s="124"/>
      <c r="AD20" s="124"/>
      <c r="AE20" s="124"/>
      <c r="AF20" s="124"/>
      <c r="AG20" s="124"/>
      <c r="AH20" s="124"/>
      <c r="AI20" s="124"/>
      <c r="AJ20" s="124"/>
      <c r="AK20" s="124"/>
      <c r="AL20" s="124"/>
      <c r="AM20" s="124"/>
      <c r="AN20" s="124"/>
      <c r="AO20" s="124"/>
      <c r="AP20" s="124"/>
      <c r="AQ20" s="124"/>
      <c r="AR20" s="124"/>
      <c r="AS20" s="124"/>
      <c r="AT20" s="124"/>
      <c r="AU20" s="124"/>
    </row>
    <row r="21" spans="1:941" s="115" customFormat="1" ht="40.15" customHeight="1" x14ac:dyDescent="0.25">
      <c r="A21" s="113" t="s">
        <v>20</v>
      </c>
      <c r="B21" s="35" t="s">
        <v>107</v>
      </c>
      <c r="C21" s="114" t="s">
        <v>113</v>
      </c>
      <c r="D21" s="120" t="s">
        <v>108</v>
      </c>
      <c r="E21" s="114" t="s">
        <v>21</v>
      </c>
      <c r="F21" s="154">
        <v>160</v>
      </c>
      <c r="G21" s="155"/>
      <c r="H21" s="156">
        <f>ROUND(SUM(H22:H23),2)</f>
        <v>1.17</v>
      </c>
      <c r="I21" s="156">
        <f>ROUND(SUM(I22:I23),2)</f>
        <v>6.82</v>
      </c>
      <c r="J21" s="157">
        <f>H21+I21</f>
        <v>7.99</v>
      </c>
      <c r="K21" s="158">
        <f>ROUND(F21*H21,2)</f>
        <v>187.2</v>
      </c>
      <c r="L21" s="159">
        <f>ROUND(F21*I21,2)</f>
        <v>1091.2</v>
      </c>
      <c r="M21" s="160">
        <f>ROUND(K21+L21,2)</f>
        <v>1278.4000000000001</v>
      </c>
      <c r="N21" s="161">
        <f>ROUND(M21*$N$5,2)</f>
        <v>379.58</v>
      </c>
      <c r="O21" s="161">
        <f>ROUND(M21+N21,2)</f>
        <v>1657.98</v>
      </c>
      <c r="P21" s="124"/>
      <c r="Q21" s="124"/>
      <c r="R21" s="124"/>
      <c r="S21" s="124"/>
      <c r="T21" s="124"/>
      <c r="U21" s="124"/>
      <c r="V21" s="124"/>
      <c r="W21" s="124"/>
      <c r="X21" s="124"/>
      <c r="Y21" s="124"/>
      <c r="Z21" s="124"/>
      <c r="AA21" s="124"/>
      <c r="AB21" s="124"/>
      <c r="AC21" s="124"/>
      <c r="AD21" s="124"/>
      <c r="AE21" s="124"/>
      <c r="AF21" s="124"/>
      <c r="AG21" s="124"/>
      <c r="AH21" s="124"/>
      <c r="AI21" s="124"/>
      <c r="AJ21" s="124"/>
      <c r="AK21" s="124"/>
      <c r="AL21" s="124"/>
      <c r="AM21" s="124"/>
      <c r="AN21" s="124"/>
      <c r="AO21" s="124"/>
      <c r="AP21" s="124"/>
      <c r="AQ21" s="124"/>
      <c r="AR21" s="124"/>
      <c r="AS21" s="124"/>
      <c r="AT21" s="124"/>
      <c r="AU21" s="124"/>
    </row>
    <row r="22" spans="1:941" s="119" customFormat="1" ht="38.450000000000003" customHeight="1" x14ac:dyDescent="0.25">
      <c r="A22" s="121" t="s">
        <v>20</v>
      </c>
      <c r="B22" s="116" t="s">
        <v>22</v>
      </c>
      <c r="C22" s="117">
        <v>88278</v>
      </c>
      <c r="D22" s="42" t="s">
        <v>109</v>
      </c>
      <c r="E22" s="117" t="s">
        <v>24</v>
      </c>
      <c r="F22" s="162" t="s">
        <v>110</v>
      </c>
      <c r="G22" s="153">
        <v>23.12</v>
      </c>
      <c r="H22" s="163"/>
      <c r="I22" s="164">
        <f>F22*G22</f>
        <v>6.8227120000000001</v>
      </c>
      <c r="J22" s="165"/>
      <c r="K22" s="166"/>
      <c r="L22" s="167"/>
      <c r="M22" s="168"/>
      <c r="N22" s="169"/>
      <c r="O22" s="169"/>
      <c r="P22" s="125"/>
      <c r="Q22" s="125"/>
      <c r="R22" s="125"/>
      <c r="S22" s="125"/>
      <c r="T22" s="125"/>
      <c r="U22" s="125"/>
      <c r="V22" s="125"/>
      <c r="W22" s="125"/>
      <c r="X22" s="125"/>
      <c r="Y22" s="125"/>
      <c r="Z22" s="125"/>
      <c r="AA22" s="125"/>
      <c r="AB22" s="125"/>
      <c r="AC22" s="125"/>
      <c r="AD22" s="125"/>
      <c r="AE22" s="125"/>
      <c r="AF22" s="125"/>
      <c r="AG22" s="125"/>
      <c r="AH22" s="125"/>
      <c r="AI22" s="125"/>
      <c r="AJ22" s="125"/>
      <c r="AK22" s="125"/>
      <c r="AL22" s="125"/>
      <c r="AM22" s="125"/>
      <c r="AN22" s="125"/>
      <c r="AO22" s="125"/>
      <c r="AP22" s="125"/>
      <c r="AQ22" s="125"/>
      <c r="AR22" s="125"/>
      <c r="AS22" s="125"/>
      <c r="AT22" s="125"/>
      <c r="AU22" s="125"/>
    </row>
    <row r="23" spans="1:941" s="119" customFormat="1" ht="33.6" customHeight="1" x14ac:dyDescent="0.25">
      <c r="A23" s="121" t="s">
        <v>20</v>
      </c>
      <c r="B23" s="116" t="s">
        <v>22</v>
      </c>
      <c r="C23" s="117">
        <v>88316</v>
      </c>
      <c r="D23" s="42" t="s">
        <v>25</v>
      </c>
      <c r="E23" s="117" t="s">
        <v>24</v>
      </c>
      <c r="F23" s="162" t="s">
        <v>111</v>
      </c>
      <c r="G23" s="153">
        <v>19.78</v>
      </c>
      <c r="H23" s="163">
        <f>F23*G23</f>
        <v>1.1670199999999999</v>
      </c>
      <c r="I23" s="164"/>
      <c r="J23" s="165"/>
      <c r="K23" s="166"/>
      <c r="L23" s="167"/>
      <c r="M23" s="168"/>
      <c r="N23" s="169"/>
      <c r="O23" s="169"/>
      <c r="P23" s="125"/>
      <c r="Q23" s="125"/>
      <c r="R23" s="125"/>
      <c r="S23" s="125"/>
      <c r="T23" s="125"/>
      <c r="U23" s="125"/>
      <c r="V23" s="125"/>
      <c r="W23" s="125"/>
      <c r="X23" s="125"/>
      <c r="Y23" s="125"/>
      <c r="Z23" s="125"/>
      <c r="AA23" s="125"/>
      <c r="AB23" s="125"/>
      <c r="AC23" s="125"/>
      <c r="AD23" s="125"/>
      <c r="AE23" s="125"/>
      <c r="AF23" s="125"/>
      <c r="AG23" s="125"/>
      <c r="AH23" s="125"/>
      <c r="AI23" s="125"/>
      <c r="AJ23" s="125"/>
      <c r="AK23" s="125"/>
      <c r="AL23" s="125"/>
      <c r="AM23" s="125"/>
      <c r="AN23" s="125"/>
      <c r="AO23" s="125"/>
      <c r="AP23" s="125"/>
      <c r="AQ23" s="125"/>
      <c r="AR23" s="125"/>
      <c r="AS23" s="125"/>
      <c r="AT23" s="125"/>
      <c r="AU23" s="125"/>
    </row>
    <row r="24" spans="1:941" s="1" customFormat="1" ht="14.25" x14ac:dyDescent="0.2">
      <c r="A24" s="43"/>
      <c r="B24" s="44"/>
      <c r="C24" s="45"/>
      <c r="D24" s="46"/>
      <c r="E24" s="47"/>
      <c r="F24" s="162"/>
      <c r="G24" s="153"/>
      <c r="H24" s="163"/>
      <c r="I24" s="164"/>
      <c r="J24" s="165"/>
      <c r="K24" s="166"/>
      <c r="L24" s="167"/>
      <c r="M24" s="168"/>
      <c r="N24" s="172"/>
      <c r="O24" s="172"/>
      <c r="P24" s="97"/>
      <c r="Q24" s="97"/>
      <c r="R24" s="97"/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  <c r="AH24" s="97"/>
      <c r="AI24" s="97"/>
      <c r="AJ24" s="97"/>
      <c r="AK24" s="97"/>
      <c r="AL24" s="97"/>
      <c r="AM24" s="97"/>
      <c r="AN24" s="97"/>
      <c r="AO24" s="97"/>
      <c r="AP24" s="97"/>
      <c r="AQ24" s="97"/>
      <c r="AR24" s="97"/>
      <c r="AS24" s="97"/>
      <c r="AT24" s="97"/>
      <c r="AU24" s="97"/>
    </row>
    <row r="25" spans="1:941" s="115" customFormat="1" ht="40.15" customHeight="1" x14ac:dyDescent="0.25">
      <c r="A25" s="113" t="s">
        <v>38</v>
      </c>
      <c r="B25" s="35"/>
      <c r="C25" s="114" t="s">
        <v>143</v>
      </c>
      <c r="D25" s="120" t="s">
        <v>39</v>
      </c>
      <c r="E25" s="114" t="s">
        <v>27</v>
      </c>
      <c r="F25" s="154">
        <v>54</v>
      </c>
      <c r="G25" s="155"/>
      <c r="H25" s="156">
        <f>ROUND(SUM(H26:H29),2)</f>
        <v>8.43</v>
      </c>
      <c r="I25" s="156">
        <f>ROUND(SUM(I26:I29),2)</f>
        <v>11.23</v>
      </c>
      <c r="J25" s="157">
        <f>H25+I25</f>
        <v>19.66</v>
      </c>
      <c r="K25" s="158">
        <f>ROUND(F25*H25,2)</f>
        <v>455.22</v>
      </c>
      <c r="L25" s="159">
        <f>ROUND(F25*I25,2)</f>
        <v>606.41999999999996</v>
      </c>
      <c r="M25" s="160">
        <f>ROUND(K25+L25,2)</f>
        <v>1061.6400000000001</v>
      </c>
      <c r="N25" s="161">
        <f>ROUND(M25*$N$5,2)</f>
        <v>315.22000000000003</v>
      </c>
      <c r="O25" s="161">
        <f>ROUND(M25+N25,2)</f>
        <v>1376.86</v>
      </c>
      <c r="P25" s="124"/>
      <c r="Q25" s="124"/>
      <c r="R25" s="124"/>
      <c r="S25" s="124"/>
      <c r="T25" s="124"/>
      <c r="U25" s="124"/>
      <c r="V25" s="124"/>
      <c r="W25" s="124"/>
      <c r="X25" s="124"/>
      <c r="Y25" s="124"/>
      <c r="Z25" s="124"/>
      <c r="AA25" s="124"/>
      <c r="AB25" s="124"/>
      <c r="AC25" s="124"/>
      <c r="AD25" s="124"/>
      <c r="AE25" s="124"/>
      <c r="AF25" s="124"/>
      <c r="AG25" s="124"/>
      <c r="AH25" s="124"/>
      <c r="AI25" s="124"/>
      <c r="AJ25" s="124"/>
      <c r="AK25" s="124"/>
      <c r="AL25" s="124"/>
      <c r="AM25" s="124"/>
      <c r="AN25" s="124"/>
      <c r="AO25" s="124"/>
      <c r="AP25" s="124"/>
      <c r="AQ25" s="124"/>
      <c r="AR25" s="124"/>
      <c r="AS25" s="124"/>
      <c r="AT25" s="124"/>
      <c r="AU25" s="124"/>
    </row>
    <row r="26" spans="1:941" s="64" customFormat="1" ht="17.25" customHeight="1" x14ac:dyDescent="0.25">
      <c r="A26" s="121" t="s">
        <v>20</v>
      </c>
      <c r="B26" s="116" t="s">
        <v>32</v>
      </c>
      <c r="C26" s="117">
        <v>88316</v>
      </c>
      <c r="D26" s="51" t="s">
        <v>25</v>
      </c>
      <c r="E26" s="41" t="s">
        <v>24</v>
      </c>
      <c r="F26" s="170">
        <v>0.25</v>
      </c>
      <c r="G26" s="153">
        <v>19.78</v>
      </c>
      <c r="H26" s="163"/>
      <c r="I26" s="164">
        <f>F26*G26</f>
        <v>4.9450000000000003</v>
      </c>
      <c r="J26" s="165"/>
      <c r="K26" s="166"/>
      <c r="L26" s="167"/>
      <c r="M26" s="168"/>
      <c r="N26" s="171"/>
      <c r="O26" s="171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</row>
    <row r="27" spans="1:941" s="119" customFormat="1" ht="18.75" customHeight="1" x14ac:dyDescent="0.25">
      <c r="A27" s="121" t="s">
        <v>20</v>
      </c>
      <c r="B27" s="116" t="s">
        <v>22</v>
      </c>
      <c r="C27" s="117">
        <v>88262</v>
      </c>
      <c r="D27" s="118" t="s">
        <v>23</v>
      </c>
      <c r="E27" s="117" t="s">
        <v>24</v>
      </c>
      <c r="F27" s="162">
        <v>0.25</v>
      </c>
      <c r="G27" s="153">
        <v>25.15</v>
      </c>
      <c r="H27" s="163"/>
      <c r="I27" s="164">
        <f>F27*G27</f>
        <v>6.2874999999999996</v>
      </c>
      <c r="J27" s="165"/>
      <c r="K27" s="166"/>
      <c r="L27" s="167"/>
      <c r="M27" s="168"/>
      <c r="N27" s="169"/>
      <c r="O27" s="169"/>
      <c r="P27" s="125"/>
      <c r="Q27" s="125"/>
      <c r="R27" s="125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  <c r="AF27" s="125"/>
      <c r="AG27" s="125"/>
      <c r="AH27" s="125"/>
      <c r="AI27" s="125"/>
      <c r="AJ27" s="125"/>
      <c r="AK27" s="125"/>
      <c r="AL27" s="125"/>
      <c r="AM27" s="125"/>
      <c r="AN27" s="125"/>
      <c r="AO27" s="125"/>
      <c r="AP27" s="125"/>
      <c r="AQ27" s="125"/>
      <c r="AR27" s="125"/>
      <c r="AS27" s="125"/>
      <c r="AT27" s="125"/>
      <c r="AU27" s="125"/>
    </row>
    <row r="28" spans="1:941" ht="18.75" customHeight="1" x14ac:dyDescent="0.25">
      <c r="A28" s="121" t="s">
        <v>20</v>
      </c>
      <c r="B28" s="116" t="s">
        <v>26</v>
      </c>
      <c r="C28" s="117">
        <v>34670</v>
      </c>
      <c r="D28" s="118" t="s">
        <v>40</v>
      </c>
      <c r="E28" s="117" t="s">
        <v>21</v>
      </c>
      <c r="F28" s="162">
        <v>0.2</v>
      </c>
      <c r="G28" s="153">
        <v>41.26</v>
      </c>
      <c r="H28" s="163">
        <f>F28*G28</f>
        <v>8.2520000000000007</v>
      </c>
      <c r="I28" s="164"/>
      <c r="J28" s="165"/>
      <c r="K28" s="166"/>
      <c r="L28" s="167"/>
      <c r="M28" s="168"/>
      <c r="N28" s="169"/>
      <c r="O28" s="169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23"/>
      <c r="AC28" s="123"/>
      <c r="AD28" s="123"/>
      <c r="AE28" s="123"/>
      <c r="AF28" s="123"/>
      <c r="AG28" s="123"/>
      <c r="AH28" s="123"/>
      <c r="AI28" s="123"/>
      <c r="AJ28" s="123"/>
      <c r="AK28" s="123"/>
      <c r="AL28" s="123"/>
      <c r="AM28" s="123"/>
      <c r="AN28" s="123"/>
      <c r="AO28" s="123"/>
      <c r="AP28" s="123"/>
      <c r="AQ28" s="123"/>
      <c r="AR28" s="123"/>
      <c r="AS28" s="123"/>
      <c r="AT28" s="123"/>
      <c r="AU28" s="123"/>
      <c r="AV28" s="110"/>
      <c r="AW28" s="110"/>
      <c r="AX28" s="110"/>
      <c r="AY28" s="110"/>
      <c r="AZ28" s="110"/>
      <c r="BA28" s="110"/>
      <c r="BB28" s="110"/>
      <c r="BC28" s="110"/>
      <c r="BD28" s="110"/>
      <c r="BE28" s="110"/>
      <c r="BF28" s="110"/>
      <c r="BG28" s="110"/>
      <c r="BH28" s="110"/>
      <c r="BI28" s="110"/>
      <c r="BJ28" s="110"/>
      <c r="BK28" s="110"/>
      <c r="BL28" s="110"/>
      <c r="BM28" s="110"/>
      <c r="BN28" s="110"/>
      <c r="BO28" s="110"/>
      <c r="BP28" s="110"/>
      <c r="BQ28" s="110"/>
      <c r="BR28" s="110"/>
      <c r="BS28" s="110"/>
      <c r="BT28" s="110"/>
      <c r="BU28" s="110"/>
      <c r="BV28" s="110"/>
      <c r="BW28" s="110"/>
      <c r="BX28" s="110"/>
      <c r="BY28" s="110"/>
      <c r="BZ28" s="110"/>
      <c r="CA28" s="110"/>
      <c r="CB28" s="110"/>
      <c r="CC28" s="110"/>
      <c r="CD28" s="110"/>
      <c r="CE28" s="110"/>
      <c r="CF28" s="110"/>
      <c r="CG28" s="110"/>
      <c r="CH28" s="110"/>
      <c r="CI28" s="110"/>
      <c r="CJ28" s="110"/>
      <c r="CK28" s="110"/>
      <c r="CL28" s="110"/>
      <c r="CM28" s="110"/>
      <c r="CN28" s="110"/>
      <c r="CO28" s="110"/>
      <c r="CP28" s="110"/>
      <c r="CQ28" s="110"/>
      <c r="CR28" s="110"/>
      <c r="CS28" s="110"/>
      <c r="CT28" s="110"/>
      <c r="CU28" s="110"/>
      <c r="CV28" s="110"/>
      <c r="CW28" s="110"/>
      <c r="CX28" s="110"/>
      <c r="CY28" s="110"/>
      <c r="CZ28" s="110"/>
      <c r="DA28" s="110"/>
      <c r="DB28" s="110"/>
      <c r="DC28" s="110"/>
      <c r="DD28" s="110"/>
      <c r="DE28" s="110"/>
      <c r="DF28" s="110"/>
      <c r="DG28" s="110"/>
      <c r="DH28" s="110"/>
      <c r="DI28" s="110"/>
      <c r="DJ28" s="110"/>
      <c r="DK28" s="110"/>
      <c r="DL28" s="110"/>
      <c r="DM28" s="110"/>
      <c r="DN28" s="110"/>
      <c r="DO28" s="110"/>
      <c r="DP28" s="110"/>
      <c r="DQ28" s="110"/>
      <c r="DR28" s="110"/>
      <c r="DS28" s="110"/>
      <c r="DT28" s="110"/>
      <c r="DU28" s="110"/>
      <c r="DV28" s="110"/>
      <c r="DW28" s="110"/>
      <c r="DX28" s="110"/>
      <c r="DY28" s="110"/>
      <c r="DZ28" s="110"/>
      <c r="EA28" s="110"/>
      <c r="EB28" s="110"/>
      <c r="EC28" s="110"/>
      <c r="ED28" s="110"/>
      <c r="EE28" s="110"/>
      <c r="EF28" s="110"/>
      <c r="EG28" s="110"/>
      <c r="EH28" s="110"/>
      <c r="EI28" s="110"/>
      <c r="EJ28" s="110"/>
      <c r="EK28" s="110"/>
      <c r="EL28" s="110"/>
      <c r="EM28" s="110"/>
      <c r="EN28" s="110"/>
      <c r="EO28" s="110"/>
      <c r="EP28" s="110"/>
      <c r="EQ28" s="110"/>
      <c r="ER28" s="110"/>
      <c r="ES28" s="110"/>
      <c r="ET28" s="110"/>
      <c r="EU28" s="110"/>
      <c r="EV28" s="110"/>
      <c r="EW28" s="110"/>
      <c r="EX28" s="110"/>
      <c r="EY28" s="110"/>
      <c r="EZ28" s="110"/>
      <c r="FA28" s="110"/>
      <c r="FB28" s="110"/>
      <c r="FC28" s="110"/>
      <c r="FD28" s="110"/>
      <c r="FE28" s="110"/>
      <c r="FF28" s="110"/>
      <c r="FG28" s="110"/>
      <c r="FH28" s="110"/>
      <c r="FI28" s="110"/>
      <c r="FJ28" s="110"/>
      <c r="FK28" s="110"/>
      <c r="FL28" s="110"/>
      <c r="FM28" s="110"/>
      <c r="FN28" s="110"/>
      <c r="FO28" s="110"/>
      <c r="FP28" s="110"/>
      <c r="FQ28" s="110"/>
      <c r="FR28" s="110"/>
      <c r="FS28" s="110"/>
      <c r="FT28" s="110"/>
      <c r="FU28" s="110"/>
      <c r="FV28" s="110"/>
      <c r="FW28" s="110"/>
      <c r="FX28" s="110"/>
      <c r="FY28" s="110"/>
      <c r="FZ28" s="110"/>
      <c r="GA28" s="110"/>
      <c r="GB28" s="110"/>
      <c r="GC28" s="110"/>
      <c r="GD28" s="110"/>
      <c r="GE28" s="110"/>
      <c r="GF28" s="110"/>
      <c r="GG28" s="110"/>
      <c r="GH28" s="110"/>
      <c r="GI28" s="110"/>
      <c r="GJ28" s="110"/>
      <c r="GK28" s="110"/>
      <c r="GL28" s="110"/>
      <c r="GM28" s="110"/>
      <c r="GN28" s="110"/>
      <c r="GO28" s="110"/>
      <c r="GP28" s="110"/>
      <c r="GQ28" s="110"/>
      <c r="GR28" s="110"/>
      <c r="GS28" s="110"/>
      <c r="GT28" s="110"/>
      <c r="GU28" s="110"/>
      <c r="GV28" s="110"/>
      <c r="GW28" s="110"/>
      <c r="GX28" s="110"/>
      <c r="GY28" s="110"/>
      <c r="GZ28" s="110"/>
      <c r="HA28" s="110"/>
      <c r="HB28" s="110"/>
      <c r="HC28" s="110"/>
      <c r="HD28" s="110"/>
      <c r="HE28" s="110"/>
      <c r="HF28" s="110"/>
      <c r="HG28" s="110"/>
      <c r="HH28" s="110"/>
      <c r="HI28" s="110"/>
      <c r="HJ28" s="110"/>
      <c r="HK28" s="110"/>
      <c r="HL28" s="110"/>
      <c r="HM28" s="110"/>
      <c r="HN28" s="110"/>
      <c r="HO28" s="110"/>
      <c r="HP28" s="110"/>
      <c r="HQ28" s="110"/>
      <c r="HR28" s="110"/>
      <c r="HS28" s="110"/>
      <c r="HT28" s="110"/>
      <c r="HU28" s="110"/>
      <c r="HV28" s="110"/>
      <c r="HW28" s="110"/>
      <c r="HX28" s="110"/>
      <c r="HY28" s="110"/>
      <c r="HZ28" s="110"/>
      <c r="IA28" s="110"/>
      <c r="IB28" s="110"/>
      <c r="IC28" s="110"/>
      <c r="ID28" s="110"/>
      <c r="IE28" s="110"/>
      <c r="IF28" s="110"/>
      <c r="IG28" s="110"/>
      <c r="IH28" s="110"/>
      <c r="II28" s="110"/>
      <c r="IJ28" s="110"/>
      <c r="IK28" s="110"/>
      <c r="IL28" s="110"/>
      <c r="IM28" s="110"/>
      <c r="IN28" s="110"/>
      <c r="IO28" s="110"/>
      <c r="IP28" s="110"/>
      <c r="IQ28" s="110"/>
      <c r="IR28" s="110"/>
      <c r="IS28" s="110"/>
      <c r="IT28" s="110"/>
      <c r="IU28" s="110"/>
      <c r="IV28" s="110"/>
      <c r="IW28" s="110"/>
      <c r="IX28" s="110"/>
      <c r="IY28" s="110"/>
      <c r="IZ28" s="110"/>
      <c r="JA28" s="110"/>
      <c r="JB28" s="110"/>
      <c r="JC28" s="110"/>
      <c r="JD28" s="110"/>
      <c r="JE28" s="110"/>
      <c r="JF28" s="110"/>
      <c r="JG28" s="110"/>
      <c r="JH28" s="110"/>
      <c r="JI28" s="110"/>
      <c r="JJ28" s="110"/>
      <c r="JK28" s="110"/>
      <c r="JL28" s="110"/>
      <c r="JM28" s="110"/>
      <c r="JN28" s="110"/>
      <c r="JO28" s="110"/>
      <c r="JP28" s="110"/>
      <c r="JQ28" s="110"/>
      <c r="JR28" s="110"/>
      <c r="JS28" s="110"/>
      <c r="JT28" s="110"/>
      <c r="JU28" s="110"/>
      <c r="JV28" s="110"/>
      <c r="JW28" s="110"/>
      <c r="JX28" s="110"/>
      <c r="JY28" s="110"/>
      <c r="JZ28" s="110"/>
      <c r="KA28" s="110"/>
      <c r="KB28" s="110"/>
      <c r="KC28" s="110"/>
      <c r="KD28" s="110"/>
      <c r="KE28" s="110"/>
      <c r="KF28" s="110"/>
      <c r="KG28" s="110"/>
      <c r="KH28" s="110"/>
      <c r="KI28" s="110"/>
      <c r="KJ28" s="110"/>
      <c r="KK28" s="110"/>
      <c r="KL28" s="110"/>
      <c r="KM28" s="110"/>
      <c r="KN28" s="110"/>
      <c r="KO28" s="110"/>
      <c r="KP28" s="110"/>
      <c r="KQ28" s="110"/>
      <c r="KR28" s="110"/>
      <c r="KS28" s="110"/>
      <c r="KT28" s="110"/>
      <c r="KU28" s="110"/>
      <c r="KV28" s="110"/>
      <c r="KW28" s="110"/>
      <c r="KX28" s="110"/>
      <c r="KY28" s="110"/>
      <c r="KZ28" s="110"/>
      <c r="LA28" s="110"/>
      <c r="LB28" s="110"/>
      <c r="LC28" s="110"/>
      <c r="LD28" s="110"/>
      <c r="LE28" s="110"/>
      <c r="LF28" s="110"/>
      <c r="LG28" s="110"/>
      <c r="LH28" s="110"/>
      <c r="LI28" s="110"/>
      <c r="LJ28" s="110"/>
      <c r="LK28" s="110"/>
      <c r="LL28" s="110"/>
      <c r="LM28" s="110"/>
      <c r="LN28" s="110"/>
      <c r="LO28" s="110"/>
      <c r="LP28" s="110"/>
      <c r="LQ28" s="110"/>
      <c r="LR28" s="110"/>
      <c r="LS28" s="110"/>
      <c r="LT28" s="110"/>
      <c r="LU28" s="110"/>
      <c r="LV28" s="110"/>
      <c r="LW28" s="110"/>
      <c r="LX28" s="110"/>
      <c r="LY28" s="110"/>
      <c r="LZ28" s="110"/>
      <c r="MA28" s="110"/>
      <c r="MB28" s="110"/>
      <c r="MC28" s="110"/>
      <c r="MD28" s="110"/>
      <c r="ME28" s="110"/>
      <c r="MF28" s="110"/>
      <c r="MG28" s="110"/>
      <c r="MH28" s="110"/>
      <c r="MI28" s="110"/>
      <c r="MJ28" s="110"/>
      <c r="MK28" s="110"/>
      <c r="ML28" s="110"/>
      <c r="MM28" s="110"/>
      <c r="MN28" s="110"/>
      <c r="MO28" s="110"/>
      <c r="MP28" s="110"/>
      <c r="MQ28" s="110"/>
      <c r="MR28" s="110"/>
      <c r="MS28" s="110"/>
      <c r="MT28" s="110"/>
      <c r="MU28" s="110"/>
      <c r="MV28" s="110"/>
      <c r="MW28" s="110"/>
      <c r="MX28" s="110"/>
      <c r="MY28" s="110"/>
      <c r="MZ28" s="110"/>
      <c r="NA28" s="110"/>
      <c r="NB28" s="110"/>
      <c r="NC28" s="110"/>
      <c r="ND28" s="110"/>
      <c r="NE28" s="110"/>
      <c r="NF28" s="110"/>
      <c r="NG28" s="110"/>
      <c r="NH28" s="110"/>
      <c r="NI28" s="110"/>
      <c r="NJ28" s="110"/>
      <c r="NK28" s="110"/>
      <c r="NL28" s="110"/>
      <c r="NM28" s="110"/>
      <c r="NN28" s="110"/>
      <c r="NO28" s="110"/>
      <c r="NP28" s="110"/>
      <c r="NQ28" s="110"/>
      <c r="NR28" s="110"/>
      <c r="NS28" s="110"/>
      <c r="NT28" s="110"/>
      <c r="NU28" s="110"/>
      <c r="NV28" s="110"/>
      <c r="NW28" s="110"/>
      <c r="NX28" s="110"/>
      <c r="NY28" s="110"/>
      <c r="NZ28" s="110"/>
      <c r="OA28" s="110"/>
      <c r="OB28" s="110"/>
      <c r="OC28" s="110"/>
      <c r="OD28" s="110"/>
      <c r="OE28" s="110"/>
      <c r="OF28" s="110"/>
      <c r="OG28" s="110"/>
      <c r="OH28" s="110"/>
      <c r="OI28" s="110"/>
      <c r="OJ28" s="110"/>
      <c r="OK28" s="110"/>
      <c r="OL28" s="110"/>
      <c r="OM28" s="110"/>
      <c r="ON28" s="110"/>
      <c r="OO28" s="110"/>
      <c r="OP28" s="110"/>
      <c r="OQ28" s="110"/>
      <c r="OR28" s="110"/>
      <c r="OS28" s="110"/>
      <c r="OT28" s="110"/>
      <c r="OU28" s="110"/>
      <c r="OV28" s="110"/>
      <c r="OW28" s="110"/>
      <c r="OX28" s="110"/>
      <c r="OY28" s="110"/>
      <c r="OZ28" s="110"/>
      <c r="PA28" s="110"/>
      <c r="PB28" s="110"/>
      <c r="PC28" s="110"/>
      <c r="PD28" s="110"/>
      <c r="PE28" s="110"/>
      <c r="PF28" s="110"/>
      <c r="PG28" s="110"/>
      <c r="PH28" s="110"/>
      <c r="PI28" s="110"/>
      <c r="PJ28" s="110"/>
      <c r="PK28" s="110"/>
      <c r="PL28" s="110"/>
      <c r="PM28" s="110"/>
      <c r="PN28" s="110"/>
      <c r="PO28" s="110"/>
      <c r="PP28" s="110"/>
      <c r="PQ28" s="110"/>
      <c r="PR28" s="110"/>
      <c r="PS28" s="110"/>
      <c r="PT28" s="110"/>
      <c r="PU28" s="110"/>
      <c r="PV28" s="110"/>
      <c r="PW28" s="110"/>
      <c r="PX28" s="110"/>
      <c r="PY28" s="110"/>
      <c r="PZ28" s="110"/>
      <c r="QA28" s="110"/>
      <c r="QB28" s="110"/>
      <c r="QC28" s="110"/>
      <c r="QD28" s="110"/>
      <c r="QE28" s="110"/>
      <c r="QF28" s="110"/>
      <c r="QG28" s="110"/>
      <c r="QH28" s="110"/>
      <c r="QI28" s="110"/>
      <c r="QJ28" s="110"/>
      <c r="QK28" s="110"/>
      <c r="QL28" s="110"/>
      <c r="QM28" s="110"/>
      <c r="QN28" s="110"/>
      <c r="QO28" s="110"/>
      <c r="QP28" s="110"/>
      <c r="QQ28" s="110"/>
      <c r="QR28" s="110"/>
      <c r="QS28" s="110"/>
      <c r="QT28" s="110"/>
      <c r="QU28" s="110"/>
      <c r="QV28" s="110"/>
      <c r="QW28" s="110"/>
      <c r="QX28" s="110"/>
      <c r="QY28" s="110"/>
      <c r="QZ28" s="110"/>
      <c r="RA28" s="110"/>
      <c r="RB28" s="110"/>
      <c r="RC28" s="110"/>
      <c r="RD28" s="110"/>
      <c r="RE28" s="110"/>
      <c r="RF28" s="110"/>
      <c r="RG28" s="110"/>
      <c r="RH28" s="110"/>
      <c r="RI28" s="110"/>
      <c r="RJ28" s="110"/>
      <c r="RK28" s="110"/>
      <c r="RL28" s="110"/>
      <c r="RM28" s="110"/>
      <c r="RN28" s="110"/>
      <c r="RO28" s="110"/>
      <c r="RP28" s="110"/>
      <c r="RQ28" s="110"/>
      <c r="RR28" s="110"/>
      <c r="RS28" s="110"/>
      <c r="RT28" s="110"/>
      <c r="RU28" s="110"/>
      <c r="RV28" s="110"/>
      <c r="RW28" s="110"/>
      <c r="RX28" s="110"/>
      <c r="RY28" s="110"/>
      <c r="RZ28" s="110"/>
      <c r="SA28" s="110"/>
      <c r="SB28" s="110"/>
      <c r="SC28" s="110"/>
      <c r="SD28" s="110"/>
      <c r="SE28" s="110"/>
      <c r="SF28" s="110"/>
      <c r="SG28" s="110"/>
      <c r="SH28" s="110"/>
      <c r="SI28" s="110"/>
      <c r="SJ28" s="110"/>
      <c r="SK28" s="110"/>
      <c r="SL28" s="110"/>
      <c r="SM28" s="110"/>
      <c r="SN28" s="110"/>
      <c r="SO28" s="110"/>
      <c r="SP28" s="110"/>
      <c r="SQ28" s="110"/>
      <c r="SR28" s="110"/>
      <c r="SS28" s="110"/>
      <c r="ST28" s="110"/>
      <c r="SU28" s="110"/>
      <c r="SV28" s="110"/>
      <c r="SW28" s="110"/>
      <c r="SX28" s="110"/>
      <c r="SY28" s="110"/>
      <c r="SZ28" s="110"/>
      <c r="TA28" s="110"/>
      <c r="TB28" s="110"/>
      <c r="TC28" s="110"/>
      <c r="TD28" s="110"/>
      <c r="TE28" s="110"/>
      <c r="TF28" s="110"/>
      <c r="TG28" s="110"/>
      <c r="TH28" s="110"/>
      <c r="TI28" s="110"/>
      <c r="TJ28" s="110"/>
      <c r="TK28" s="110"/>
      <c r="TL28" s="110"/>
      <c r="TM28" s="110"/>
      <c r="TN28" s="110"/>
      <c r="TO28" s="110"/>
      <c r="TP28" s="110"/>
      <c r="TQ28" s="110"/>
      <c r="TR28" s="110"/>
      <c r="TS28" s="110"/>
      <c r="TT28" s="110"/>
      <c r="TU28" s="110"/>
      <c r="TV28" s="110"/>
      <c r="TW28" s="110"/>
      <c r="TX28" s="110"/>
      <c r="TY28" s="110"/>
      <c r="TZ28" s="110"/>
      <c r="UA28" s="110"/>
      <c r="UB28" s="110"/>
      <c r="UC28" s="110"/>
      <c r="UD28" s="110"/>
      <c r="UE28" s="110"/>
      <c r="UF28" s="110"/>
      <c r="UG28" s="110"/>
      <c r="UH28" s="110"/>
      <c r="UI28" s="110"/>
      <c r="UJ28" s="110"/>
      <c r="UK28" s="110"/>
      <c r="UL28" s="110"/>
      <c r="UM28" s="110"/>
      <c r="UN28" s="110"/>
      <c r="UO28" s="110"/>
      <c r="UP28" s="110"/>
      <c r="UQ28" s="110"/>
      <c r="UR28" s="110"/>
      <c r="US28" s="110"/>
      <c r="UT28" s="110"/>
      <c r="UU28" s="110"/>
      <c r="UV28" s="110"/>
      <c r="UW28" s="110"/>
      <c r="UX28" s="110"/>
      <c r="UY28" s="110"/>
      <c r="UZ28" s="110"/>
      <c r="VA28" s="110"/>
      <c r="VB28" s="110"/>
      <c r="VC28" s="110"/>
      <c r="VD28" s="110"/>
      <c r="VE28" s="110"/>
      <c r="VF28" s="110"/>
      <c r="VG28" s="110"/>
      <c r="VH28" s="110"/>
      <c r="VI28" s="110"/>
      <c r="VJ28" s="110"/>
      <c r="VK28" s="110"/>
      <c r="VL28" s="110"/>
      <c r="VM28" s="110"/>
      <c r="VN28" s="110"/>
      <c r="VO28" s="110"/>
      <c r="VP28" s="110"/>
      <c r="VQ28" s="110"/>
      <c r="VR28" s="110"/>
      <c r="VS28" s="110"/>
      <c r="VT28" s="110"/>
      <c r="VU28" s="110"/>
      <c r="VV28" s="110"/>
      <c r="VW28" s="110"/>
      <c r="VX28" s="110"/>
      <c r="VY28" s="110"/>
      <c r="VZ28" s="110"/>
      <c r="WA28" s="110"/>
      <c r="WB28" s="110"/>
      <c r="WC28" s="110"/>
      <c r="WD28" s="110"/>
      <c r="WE28" s="110"/>
      <c r="WF28" s="110"/>
      <c r="WG28" s="110"/>
      <c r="WH28" s="110"/>
      <c r="WI28" s="110"/>
      <c r="WJ28" s="110"/>
      <c r="WK28" s="110"/>
      <c r="WL28" s="110"/>
      <c r="WM28" s="110"/>
      <c r="WN28" s="110"/>
      <c r="WO28" s="110"/>
      <c r="WP28" s="110"/>
      <c r="WQ28" s="110"/>
      <c r="WR28" s="110"/>
      <c r="WS28" s="110"/>
      <c r="WT28" s="110"/>
      <c r="WU28" s="110"/>
      <c r="WV28" s="110"/>
      <c r="WW28" s="110"/>
      <c r="WX28" s="110"/>
      <c r="WY28" s="110"/>
      <c r="WZ28" s="110"/>
      <c r="XA28" s="110"/>
      <c r="XB28" s="110"/>
      <c r="XC28" s="110"/>
      <c r="XD28" s="110"/>
      <c r="XE28" s="110"/>
      <c r="XF28" s="110"/>
      <c r="XG28" s="110"/>
      <c r="XH28" s="110"/>
      <c r="XI28" s="110"/>
      <c r="XJ28" s="110"/>
      <c r="XK28" s="110"/>
      <c r="XL28" s="110"/>
      <c r="XM28" s="110"/>
      <c r="XN28" s="110"/>
      <c r="XO28" s="110"/>
      <c r="XP28" s="110"/>
      <c r="XQ28" s="110"/>
      <c r="XR28" s="110"/>
      <c r="XS28" s="110"/>
      <c r="XT28" s="110"/>
      <c r="XU28" s="110"/>
      <c r="XV28" s="110"/>
      <c r="XW28" s="110"/>
      <c r="XX28" s="110"/>
      <c r="XY28" s="110"/>
      <c r="XZ28" s="110"/>
      <c r="YA28" s="110"/>
      <c r="YB28" s="110"/>
      <c r="YC28" s="110"/>
      <c r="YD28" s="110"/>
      <c r="YE28" s="110"/>
      <c r="YF28" s="110"/>
      <c r="YG28" s="110"/>
      <c r="YH28" s="110"/>
      <c r="YI28" s="110"/>
      <c r="YJ28" s="110"/>
      <c r="YK28" s="110"/>
      <c r="YL28" s="110"/>
      <c r="YM28" s="110"/>
      <c r="YN28" s="110"/>
      <c r="YO28" s="110"/>
      <c r="YP28" s="110"/>
      <c r="YQ28" s="110"/>
      <c r="YR28" s="110"/>
      <c r="YS28" s="110"/>
      <c r="YT28" s="110"/>
      <c r="YU28" s="110"/>
      <c r="YV28" s="110"/>
      <c r="YW28" s="110"/>
      <c r="YX28" s="110"/>
      <c r="YY28" s="110"/>
      <c r="YZ28" s="110"/>
      <c r="ZA28" s="110"/>
      <c r="ZB28" s="110"/>
      <c r="ZC28" s="110"/>
      <c r="ZD28" s="110"/>
      <c r="ZE28" s="110"/>
      <c r="ZF28" s="110"/>
      <c r="ZG28" s="110"/>
      <c r="ZH28" s="110"/>
      <c r="ZI28" s="110"/>
      <c r="ZJ28" s="110"/>
      <c r="ZK28" s="110"/>
      <c r="ZL28" s="110"/>
      <c r="ZM28" s="110"/>
      <c r="ZN28" s="110"/>
      <c r="ZO28" s="110"/>
      <c r="ZP28" s="110"/>
      <c r="ZQ28" s="110"/>
      <c r="ZR28" s="110"/>
      <c r="ZS28" s="110"/>
      <c r="ZT28" s="110"/>
      <c r="ZU28" s="110"/>
      <c r="ZV28" s="110"/>
      <c r="ZW28" s="110"/>
      <c r="ZX28" s="110"/>
      <c r="ZY28" s="110"/>
      <c r="ZZ28" s="110"/>
      <c r="AAA28" s="110"/>
      <c r="AAB28" s="110"/>
      <c r="AAC28" s="110"/>
      <c r="AAD28" s="110"/>
      <c r="AAE28" s="110"/>
      <c r="AAF28" s="110"/>
      <c r="AAG28" s="110"/>
      <c r="AAH28" s="110"/>
      <c r="AAI28" s="110"/>
      <c r="AAJ28" s="110"/>
      <c r="AAK28" s="110"/>
      <c r="AAL28" s="110"/>
      <c r="AAM28" s="110"/>
      <c r="AAN28" s="110"/>
      <c r="AAO28" s="110"/>
      <c r="AAP28" s="110"/>
      <c r="AAQ28" s="110"/>
      <c r="AAR28" s="110"/>
      <c r="AAS28" s="110"/>
      <c r="AAT28" s="110"/>
      <c r="AAU28" s="110"/>
      <c r="AAV28" s="110"/>
      <c r="AAW28" s="110"/>
      <c r="AAX28" s="110"/>
      <c r="AAY28" s="110"/>
      <c r="AAZ28" s="110"/>
      <c r="ABA28" s="110"/>
      <c r="ABB28" s="110"/>
      <c r="ABC28" s="110"/>
      <c r="ABD28" s="110"/>
      <c r="ABE28" s="110"/>
      <c r="ABF28" s="110"/>
      <c r="ABG28" s="110"/>
      <c r="ABH28" s="110"/>
      <c r="ABI28" s="110"/>
      <c r="ABJ28" s="110"/>
      <c r="ABK28" s="110"/>
      <c r="ABL28" s="110"/>
      <c r="ABM28" s="110"/>
      <c r="ABN28" s="110"/>
      <c r="ABO28" s="110"/>
      <c r="ABP28" s="110"/>
      <c r="ABQ28" s="110"/>
      <c r="ABR28" s="110"/>
      <c r="ABS28" s="110"/>
      <c r="ABT28" s="110"/>
      <c r="ABU28" s="110"/>
      <c r="ABV28" s="110"/>
      <c r="ABW28" s="110"/>
      <c r="ABX28" s="110"/>
      <c r="ABY28" s="110"/>
      <c r="ABZ28" s="110"/>
      <c r="ACA28" s="110"/>
      <c r="ACB28" s="110"/>
      <c r="ACC28" s="110"/>
      <c r="ACD28" s="110"/>
      <c r="ACE28" s="110"/>
      <c r="ACF28" s="110"/>
      <c r="ACG28" s="110"/>
      <c r="ACH28" s="110"/>
      <c r="ACI28" s="110"/>
      <c r="ACJ28" s="110"/>
      <c r="ACK28" s="110"/>
      <c r="ACL28" s="110"/>
      <c r="ACM28" s="110"/>
      <c r="ACN28" s="110"/>
      <c r="ACO28" s="110"/>
      <c r="ACP28" s="110"/>
      <c r="ACQ28" s="110"/>
      <c r="ACR28" s="110"/>
      <c r="ACS28" s="110"/>
      <c r="ACT28" s="110"/>
      <c r="ACU28" s="110"/>
      <c r="ACV28" s="110"/>
      <c r="ACW28" s="110"/>
      <c r="ACX28" s="110"/>
      <c r="ACY28" s="110"/>
      <c r="ACZ28" s="110"/>
      <c r="ADA28" s="110"/>
      <c r="ADB28" s="110"/>
      <c r="ADC28" s="110"/>
      <c r="ADD28" s="110"/>
      <c r="ADE28" s="110"/>
      <c r="ADF28" s="110"/>
      <c r="ADG28" s="110"/>
      <c r="ADH28" s="110"/>
      <c r="ADI28" s="110"/>
      <c r="ADJ28" s="110"/>
      <c r="ADK28" s="110"/>
      <c r="ADL28" s="110"/>
      <c r="ADM28" s="110"/>
      <c r="ADN28" s="110"/>
      <c r="ADO28" s="110"/>
      <c r="ADP28" s="110"/>
      <c r="ADQ28" s="110"/>
      <c r="ADR28" s="110"/>
      <c r="ADS28" s="110"/>
      <c r="ADT28" s="110"/>
      <c r="ADU28" s="110"/>
      <c r="ADV28" s="110"/>
      <c r="ADW28" s="110"/>
      <c r="ADX28" s="110"/>
      <c r="ADY28" s="110"/>
      <c r="ADZ28" s="110"/>
      <c r="AEA28" s="110"/>
      <c r="AEB28" s="110"/>
      <c r="AEC28" s="110"/>
      <c r="AED28" s="110"/>
      <c r="AEE28" s="110"/>
      <c r="AEF28" s="110"/>
      <c r="AEG28" s="110"/>
      <c r="AEH28" s="110"/>
      <c r="AEI28" s="110"/>
      <c r="AEJ28" s="110"/>
      <c r="AEK28" s="110"/>
      <c r="AEL28" s="110"/>
      <c r="AEM28" s="110"/>
      <c r="AEN28" s="110"/>
      <c r="AEO28" s="110"/>
      <c r="AEP28" s="110"/>
      <c r="AEQ28" s="110"/>
      <c r="AER28" s="110"/>
      <c r="AES28" s="110"/>
      <c r="AET28" s="110"/>
      <c r="AEU28" s="110"/>
      <c r="AEV28" s="110"/>
      <c r="AEW28" s="110"/>
      <c r="AEX28" s="110"/>
      <c r="AEY28" s="110"/>
      <c r="AEZ28" s="110"/>
      <c r="AFA28" s="110"/>
      <c r="AFB28" s="110"/>
      <c r="AFC28" s="110"/>
      <c r="AFD28" s="110"/>
      <c r="AFE28" s="110"/>
      <c r="AFF28" s="110"/>
      <c r="AFG28" s="110"/>
      <c r="AFH28" s="110"/>
      <c r="AFI28" s="110"/>
      <c r="AFJ28" s="110"/>
      <c r="AFK28" s="110"/>
      <c r="AFL28" s="110"/>
      <c r="AFM28" s="110"/>
      <c r="AFN28" s="110"/>
      <c r="AFO28" s="110"/>
      <c r="AFP28" s="110"/>
      <c r="AFQ28" s="110"/>
      <c r="AFR28" s="110"/>
      <c r="AFS28" s="110"/>
      <c r="AFT28" s="110"/>
      <c r="AFU28" s="110"/>
      <c r="AFV28" s="110"/>
      <c r="AFW28" s="110"/>
      <c r="AFX28" s="110"/>
      <c r="AFY28" s="110"/>
      <c r="AFZ28" s="110"/>
      <c r="AGA28" s="110"/>
      <c r="AGB28" s="110"/>
      <c r="AGC28" s="110"/>
      <c r="AGD28" s="110"/>
      <c r="AGE28" s="110"/>
      <c r="AGF28" s="110"/>
      <c r="AGG28" s="110"/>
      <c r="AGH28" s="110"/>
      <c r="AGI28" s="110"/>
      <c r="AGJ28" s="110"/>
      <c r="AGK28" s="110"/>
      <c r="AGL28" s="110"/>
      <c r="AGM28" s="110"/>
      <c r="AGN28" s="110"/>
      <c r="AGO28" s="110"/>
      <c r="AGP28" s="110"/>
      <c r="AGQ28" s="110"/>
      <c r="AGR28" s="110"/>
      <c r="AGS28" s="110"/>
      <c r="AGT28" s="110"/>
      <c r="AGU28" s="110"/>
      <c r="AGV28" s="110"/>
      <c r="AGW28" s="110"/>
      <c r="AGX28" s="110"/>
      <c r="AGY28" s="110"/>
      <c r="AGZ28" s="110"/>
      <c r="AHA28" s="110"/>
      <c r="AHB28" s="110"/>
      <c r="AHC28" s="110"/>
      <c r="AHD28" s="110"/>
      <c r="AHE28" s="110"/>
      <c r="AHF28" s="110"/>
      <c r="AHG28" s="110"/>
      <c r="AHH28" s="110"/>
      <c r="AHI28" s="110"/>
      <c r="AHJ28" s="110"/>
      <c r="AHK28" s="110"/>
      <c r="AHL28" s="110"/>
      <c r="AHM28" s="110"/>
      <c r="AHN28" s="110"/>
      <c r="AHO28" s="110"/>
      <c r="AHP28" s="110"/>
      <c r="AHQ28" s="110"/>
      <c r="AHR28" s="110"/>
      <c r="AHS28" s="110"/>
      <c r="AHT28" s="110"/>
      <c r="AHU28" s="110"/>
      <c r="AHV28" s="110"/>
      <c r="AHW28" s="110"/>
      <c r="AHX28" s="110"/>
      <c r="AHY28" s="110"/>
      <c r="AHZ28" s="110"/>
      <c r="AIA28" s="110"/>
      <c r="AIB28" s="110"/>
      <c r="AIC28" s="110"/>
      <c r="AID28" s="110"/>
      <c r="AIE28" s="110"/>
      <c r="AIF28" s="110"/>
      <c r="AIG28" s="110"/>
      <c r="AIH28" s="110"/>
      <c r="AII28" s="110"/>
      <c r="AIJ28" s="110"/>
      <c r="AIK28" s="110"/>
      <c r="AIL28" s="110"/>
      <c r="AIM28" s="110"/>
      <c r="AIN28" s="110"/>
      <c r="AIO28" s="110"/>
      <c r="AIP28" s="110"/>
      <c r="AIQ28" s="110"/>
      <c r="AIR28" s="110"/>
      <c r="AIS28" s="110"/>
      <c r="AIT28" s="110"/>
      <c r="AIU28" s="110"/>
      <c r="AIV28" s="110"/>
      <c r="AIW28" s="110"/>
      <c r="AIX28" s="110"/>
      <c r="AIY28" s="110"/>
      <c r="AIZ28" s="110"/>
      <c r="AJA28" s="110"/>
      <c r="AJB28" s="110"/>
      <c r="AJC28" s="110"/>
      <c r="AJD28" s="110"/>
      <c r="AJE28" s="110"/>
    </row>
    <row r="29" spans="1:941" ht="18.75" customHeight="1" x14ac:dyDescent="0.25">
      <c r="A29" s="121" t="s">
        <v>20</v>
      </c>
      <c r="B29" s="116" t="s">
        <v>26</v>
      </c>
      <c r="C29" s="117">
        <v>11055</v>
      </c>
      <c r="D29" s="118" t="s">
        <v>41</v>
      </c>
      <c r="E29" s="117" t="s">
        <v>28</v>
      </c>
      <c r="F29" s="162">
        <v>3</v>
      </c>
      <c r="G29" s="153">
        <v>0.06</v>
      </c>
      <c r="H29" s="163">
        <f>F29*G29</f>
        <v>0.18</v>
      </c>
      <c r="I29" s="164"/>
      <c r="J29" s="165"/>
      <c r="K29" s="166"/>
      <c r="L29" s="167"/>
      <c r="M29" s="168"/>
      <c r="N29" s="169"/>
      <c r="O29" s="169"/>
      <c r="P29" s="123"/>
      <c r="Q29" s="123"/>
      <c r="R29" s="123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  <c r="AF29" s="123"/>
      <c r="AG29" s="123"/>
      <c r="AH29" s="123"/>
      <c r="AI29" s="123"/>
      <c r="AJ29" s="123"/>
      <c r="AK29" s="123"/>
      <c r="AL29" s="123"/>
      <c r="AM29" s="123"/>
      <c r="AN29" s="123"/>
      <c r="AO29" s="123"/>
      <c r="AP29" s="123"/>
      <c r="AQ29" s="123"/>
      <c r="AR29" s="123"/>
      <c r="AS29" s="123"/>
      <c r="AT29" s="123"/>
      <c r="AU29" s="123"/>
      <c r="AV29" s="110"/>
      <c r="AW29" s="110"/>
      <c r="AX29" s="110"/>
      <c r="AY29" s="110"/>
      <c r="AZ29" s="110"/>
      <c r="BA29" s="110"/>
      <c r="BB29" s="110"/>
      <c r="BC29" s="110"/>
      <c r="BD29" s="110"/>
      <c r="BE29" s="110"/>
      <c r="BF29" s="110"/>
      <c r="BG29" s="110"/>
      <c r="BH29" s="110"/>
      <c r="BI29" s="110"/>
      <c r="BJ29" s="110"/>
      <c r="BK29" s="110"/>
      <c r="BL29" s="110"/>
      <c r="BM29" s="110"/>
      <c r="BN29" s="110"/>
      <c r="BO29" s="110"/>
      <c r="BP29" s="110"/>
      <c r="BQ29" s="110"/>
      <c r="BR29" s="110"/>
      <c r="BS29" s="110"/>
      <c r="BT29" s="110"/>
      <c r="BU29" s="110"/>
      <c r="BV29" s="110"/>
      <c r="BW29" s="110"/>
      <c r="BX29" s="110"/>
      <c r="BY29" s="110"/>
      <c r="BZ29" s="110"/>
      <c r="CA29" s="110"/>
      <c r="CB29" s="110"/>
      <c r="CC29" s="110"/>
      <c r="CD29" s="110"/>
      <c r="CE29" s="110"/>
      <c r="CF29" s="110"/>
      <c r="CG29" s="110"/>
      <c r="CH29" s="110"/>
      <c r="CI29" s="110"/>
      <c r="CJ29" s="110"/>
      <c r="CK29" s="110"/>
      <c r="CL29" s="110"/>
      <c r="CM29" s="110"/>
      <c r="CN29" s="110"/>
      <c r="CO29" s="110"/>
      <c r="CP29" s="110"/>
      <c r="CQ29" s="110"/>
      <c r="CR29" s="110"/>
      <c r="CS29" s="110"/>
      <c r="CT29" s="110"/>
      <c r="CU29" s="110"/>
      <c r="CV29" s="110"/>
      <c r="CW29" s="110"/>
      <c r="CX29" s="110"/>
      <c r="CY29" s="110"/>
      <c r="CZ29" s="110"/>
      <c r="DA29" s="110"/>
      <c r="DB29" s="110"/>
      <c r="DC29" s="110"/>
      <c r="DD29" s="110"/>
      <c r="DE29" s="110"/>
      <c r="DF29" s="110"/>
      <c r="DG29" s="110"/>
      <c r="DH29" s="110"/>
      <c r="DI29" s="110"/>
      <c r="DJ29" s="110"/>
      <c r="DK29" s="110"/>
      <c r="DL29" s="110"/>
      <c r="DM29" s="110"/>
      <c r="DN29" s="110"/>
      <c r="DO29" s="110"/>
      <c r="DP29" s="110"/>
      <c r="DQ29" s="110"/>
      <c r="DR29" s="110"/>
      <c r="DS29" s="110"/>
      <c r="DT29" s="110"/>
      <c r="DU29" s="110"/>
      <c r="DV29" s="110"/>
      <c r="DW29" s="110"/>
      <c r="DX29" s="110"/>
      <c r="DY29" s="110"/>
      <c r="DZ29" s="110"/>
      <c r="EA29" s="110"/>
      <c r="EB29" s="110"/>
      <c r="EC29" s="110"/>
      <c r="ED29" s="110"/>
      <c r="EE29" s="110"/>
      <c r="EF29" s="110"/>
      <c r="EG29" s="110"/>
      <c r="EH29" s="110"/>
      <c r="EI29" s="110"/>
      <c r="EJ29" s="110"/>
      <c r="EK29" s="110"/>
      <c r="EL29" s="110"/>
      <c r="EM29" s="110"/>
      <c r="EN29" s="110"/>
      <c r="EO29" s="110"/>
      <c r="EP29" s="110"/>
      <c r="EQ29" s="110"/>
      <c r="ER29" s="110"/>
      <c r="ES29" s="110"/>
      <c r="ET29" s="110"/>
      <c r="EU29" s="110"/>
      <c r="EV29" s="110"/>
      <c r="EW29" s="110"/>
      <c r="EX29" s="110"/>
      <c r="EY29" s="110"/>
      <c r="EZ29" s="110"/>
      <c r="FA29" s="110"/>
      <c r="FB29" s="110"/>
      <c r="FC29" s="110"/>
      <c r="FD29" s="110"/>
      <c r="FE29" s="110"/>
      <c r="FF29" s="110"/>
      <c r="FG29" s="110"/>
      <c r="FH29" s="110"/>
      <c r="FI29" s="110"/>
      <c r="FJ29" s="110"/>
      <c r="FK29" s="110"/>
      <c r="FL29" s="110"/>
      <c r="FM29" s="110"/>
      <c r="FN29" s="110"/>
      <c r="FO29" s="110"/>
      <c r="FP29" s="110"/>
      <c r="FQ29" s="110"/>
      <c r="FR29" s="110"/>
      <c r="FS29" s="110"/>
      <c r="FT29" s="110"/>
      <c r="FU29" s="110"/>
      <c r="FV29" s="110"/>
      <c r="FW29" s="110"/>
      <c r="FX29" s="110"/>
      <c r="FY29" s="110"/>
      <c r="FZ29" s="110"/>
      <c r="GA29" s="110"/>
      <c r="GB29" s="110"/>
      <c r="GC29" s="110"/>
      <c r="GD29" s="110"/>
      <c r="GE29" s="110"/>
      <c r="GF29" s="110"/>
      <c r="GG29" s="110"/>
      <c r="GH29" s="110"/>
      <c r="GI29" s="110"/>
      <c r="GJ29" s="110"/>
      <c r="GK29" s="110"/>
      <c r="GL29" s="110"/>
      <c r="GM29" s="110"/>
      <c r="GN29" s="110"/>
      <c r="GO29" s="110"/>
      <c r="GP29" s="110"/>
      <c r="GQ29" s="110"/>
      <c r="GR29" s="110"/>
      <c r="GS29" s="110"/>
      <c r="GT29" s="110"/>
      <c r="GU29" s="110"/>
      <c r="GV29" s="110"/>
      <c r="GW29" s="110"/>
      <c r="GX29" s="110"/>
      <c r="GY29" s="110"/>
      <c r="GZ29" s="110"/>
      <c r="HA29" s="110"/>
      <c r="HB29" s="110"/>
      <c r="HC29" s="110"/>
      <c r="HD29" s="110"/>
      <c r="HE29" s="110"/>
      <c r="HF29" s="110"/>
      <c r="HG29" s="110"/>
      <c r="HH29" s="110"/>
      <c r="HI29" s="110"/>
      <c r="HJ29" s="110"/>
      <c r="HK29" s="110"/>
      <c r="HL29" s="110"/>
      <c r="HM29" s="110"/>
      <c r="HN29" s="110"/>
      <c r="HO29" s="110"/>
      <c r="HP29" s="110"/>
      <c r="HQ29" s="110"/>
      <c r="HR29" s="110"/>
      <c r="HS29" s="110"/>
      <c r="HT29" s="110"/>
      <c r="HU29" s="110"/>
      <c r="HV29" s="110"/>
      <c r="HW29" s="110"/>
      <c r="HX29" s="110"/>
      <c r="HY29" s="110"/>
      <c r="HZ29" s="110"/>
      <c r="IA29" s="110"/>
      <c r="IB29" s="110"/>
      <c r="IC29" s="110"/>
      <c r="ID29" s="110"/>
      <c r="IE29" s="110"/>
      <c r="IF29" s="110"/>
      <c r="IG29" s="110"/>
      <c r="IH29" s="110"/>
      <c r="II29" s="110"/>
      <c r="IJ29" s="110"/>
      <c r="IK29" s="110"/>
      <c r="IL29" s="110"/>
      <c r="IM29" s="110"/>
      <c r="IN29" s="110"/>
      <c r="IO29" s="110"/>
      <c r="IP29" s="110"/>
      <c r="IQ29" s="110"/>
      <c r="IR29" s="110"/>
      <c r="IS29" s="110"/>
      <c r="IT29" s="110"/>
      <c r="IU29" s="110"/>
      <c r="IV29" s="110"/>
      <c r="IW29" s="110"/>
      <c r="IX29" s="110"/>
      <c r="IY29" s="110"/>
      <c r="IZ29" s="110"/>
      <c r="JA29" s="110"/>
      <c r="JB29" s="110"/>
      <c r="JC29" s="110"/>
      <c r="JD29" s="110"/>
      <c r="JE29" s="110"/>
      <c r="JF29" s="110"/>
      <c r="JG29" s="110"/>
      <c r="JH29" s="110"/>
      <c r="JI29" s="110"/>
      <c r="JJ29" s="110"/>
      <c r="JK29" s="110"/>
      <c r="JL29" s="110"/>
      <c r="JM29" s="110"/>
      <c r="JN29" s="110"/>
      <c r="JO29" s="110"/>
      <c r="JP29" s="110"/>
      <c r="JQ29" s="110"/>
      <c r="JR29" s="110"/>
      <c r="JS29" s="110"/>
      <c r="JT29" s="110"/>
      <c r="JU29" s="110"/>
      <c r="JV29" s="110"/>
      <c r="JW29" s="110"/>
      <c r="JX29" s="110"/>
      <c r="JY29" s="110"/>
      <c r="JZ29" s="110"/>
      <c r="KA29" s="110"/>
      <c r="KB29" s="110"/>
      <c r="KC29" s="110"/>
      <c r="KD29" s="110"/>
      <c r="KE29" s="110"/>
      <c r="KF29" s="110"/>
      <c r="KG29" s="110"/>
      <c r="KH29" s="110"/>
      <c r="KI29" s="110"/>
      <c r="KJ29" s="110"/>
      <c r="KK29" s="110"/>
      <c r="KL29" s="110"/>
      <c r="KM29" s="110"/>
      <c r="KN29" s="110"/>
      <c r="KO29" s="110"/>
      <c r="KP29" s="110"/>
      <c r="KQ29" s="110"/>
      <c r="KR29" s="110"/>
      <c r="KS29" s="110"/>
      <c r="KT29" s="110"/>
      <c r="KU29" s="110"/>
      <c r="KV29" s="110"/>
      <c r="KW29" s="110"/>
      <c r="KX29" s="110"/>
      <c r="KY29" s="110"/>
      <c r="KZ29" s="110"/>
      <c r="LA29" s="110"/>
      <c r="LB29" s="110"/>
      <c r="LC29" s="110"/>
      <c r="LD29" s="110"/>
      <c r="LE29" s="110"/>
      <c r="LF29" s="110"/>
      <c r="LG29" s="110"/>
      <c r="LH29" s="110"/>
      <c r="LI29" s="110"/>
      <c r="LJ29" s="110"/>
      <c r="LK29" s="110"/>
      <c r="LL29" s="110"/>
      <c r="LM29" s="110"/>
      <c r="LN29" s="110"/>
      <c r="LO29" s="110"/>
      <c r="LP29" s="110"/>
      <c r="LQ29" s="110"/>
      <c r="LR29" s="110"/>
      <c r="LS29" s="110"/>
      <c r="LT29" s="110"/>
      <c r="LU29" s="110"/>
      <c r="LV29" s="110"/>
      <c r="LW29" s="110"/>
      <c r="LX29" s="110"/>
      <c r="LY29" s="110"/>
      <c r="LZ29" s="110"/>
      <c r="MA29" s="110"/>
      <c r="MB29" s="110"/>
      <c r="MC29" s="110"/>
      <c r="MD29" s="110"/>
      <c r="ME29" s="110"/>
      <c r="MF29" s="110"/>
      <c r="MG29" s="110"/>
      <c r="MH29" s="110"/>
      <c r="MI29" s="110"/>
      <c r="MJ29" s="110"/>
      <c r="MK29" s="110"/>
      <c r="ML29" s="110"/>
      <c r="MM29" s="110"/>
      <c r="MN29" s="110"/>
      <c r="MO29" s="110"/>
      <c r="MP29" s="110"/>
      <c r="MQ29" s="110"/>
      <c r="MR29" s="110"/>
      <c r="MS29" s="110"/>
      <c r="MT29" s="110"/>
      <c r="MU29" s="110"/>
      <c r="MV29" s="110"/>
      <c r="MW29" s="110"/>
      <c r="MX29" s="110"/>
      <c r="MY29" s="110"/>
      <c r="MZ29" s="110"/>
      <c r="NA29" s="110"/>
      <c r="NB29" s="110"/>
      <c r="NC29" s="110"/>
      <c r="ND29" s="110"/>
      <c r="NE29" s="110"/>
      <c r="NF29" s="110"/>
      <c r="NG29" s="110"/>
      <c r="NH29" s="110"/>
      <c r="NI29" s="110"/>
      <c r="NJ29" s="110"/>
      <c r="NK29" s="110"/>
      <c r="NL29" s="110"/>
      <c r="NM29" s="110"/>
      <c r="NN29" s="110"/>
      <c r="NO29" s="110"/>
      <c r="NP29" s="110"/>
      <c r="NQ29" s="110"/>
      <c r="NR29" s="110"/>
      <c r="NS29" s="110"/>
      <c r="NT29" s="110"/>
      <c r="NU29" s="110"/>
      <c r="NV29" s="110"/>
      <c r="NW29" s="110"/>
      <c r="NX29" s="110"/>
      <c r="NY29" s="110"/>
      <c r="NZ29" s="110"/>
      <c r="OA29" s="110"/>
      <c r="OB29" s="110"/>
      <c r="OC29" s="110"/>
      <c r="OD29" s="110"/>
      <c r="OE29" s="110"/>
      <c r="OF29" s="110"/>
      <c r="OG29" s="110"/>
      <c r="OH29" s="110"/>
      <c r="OI29" s="110"/>
      <c r="OJ29" s="110"/>
      <c r="OK29" s="110"/>
      <c r="OL29" s="110"/>
      <c r="OM29" s="110"/>
      <c r="ON29" s="110"/>
      <c r="OO29" s="110"/>
      <c r="OP29" s="110"/>
      <c r="OQ29" s="110"/>
      <c r="OR29" s="110"/>
      <c r="OS29" s="110"/>
      <c r="OT29" s="110"/>
      <c r="OU29" s="110"/>
      <c r="OV29" s="110"/>
      <c r="OW29" s="110"/>
      <c r="OX29" s="110"/>
      <c r="OY29" s="110"/>
      <c r="OZ29" s="110"/>
      <c r="PA29" s="110"/>
      <c r="PB29" s="110"/>
      <c r="PC29" s="110"/>
      <c r="PD29" s="110"/>
      <c r="PE29" s="110"/>
      <c r="PF29" s="110"/>
      <c r="PG29" s="110"/>
      <c r="PH29" s="110"/>
      <c r="PI29" s="110"/>
      <c r="PJ29" s="110"/>
      <c r="PK29" s="110"/>
      <c r="PL29" s="110"/>
      <c r="PM29" s="110"/>
      <c r="PN29" s="110"/>
      <c r="PO29" s="110"/>
      <c r="PP29" s="110"/>
      <c r="PQ29" s="110"/>
      <c r="PR29" s="110"/>
      <c r="PS29" s="110"/>
      <c r="PT29" s="110"/>
      <c r="PU29" s="110"/>
      <c r="PV29" s="110"/>
      <c r="PW29" s="110"/>
      <c r="PX29" s="110"/>
      <c r="PY29" s="110"/>
      <c r="PZ29" s="110"/>
      <c r="QA29" s="110"/>
      <c r="QB29" s="110"/>
      <c r="QC29" s="110"/>
      <c r="QD29" s="110"/>
      <c r="QE29" s="110"/>
      <c r="QF29" s="110"/>
      <c r="QG29" s="110"/>
      <c r="QH29" s="110"/>
      <c r="QI29" s="110"/>
      <c r="QJ29" s="110"/>
      <c r="QK29" s="110"/>
      <c r="QL29" s="110"/>
      <c r="QM29" s="110"/>
      <c r="QN29" s="110"/>
      <c r="QO29" s="110"/>
      <c r="QP29" s="110"/>
      <c r="QQ29" s="110"/>
      <c r="QR29" s="110"/>
      <c r="QS29" s="110"/>
      <c r="QT29" s="110"/>
      <c r="QU29" s="110"/>
      <c r="QV29" s="110"/>
      <c r="QW29" s="110"/>
      <c r="QX29" s="110"/>
      <c r="QY29" s="110"/>
      <c r="QZ29" s="110"/>
      <c r="RA29" s="110"/>
      <c r="RB29" s="110"/>
      <c r="RC29" s="110"/>
      <c r="RD29" s="110"/>
      <c r="RE29" s="110"/>
      <c r="RF29" s="110"/>
      <c r="RG29" s="110"/>
      <c r="RH29" s="110"/>
      <c r="RI29" s="110"/>
      <c r="RJ29" s="110"/>
      <c r="RK29" s="110"/>
      <c r="RL29" s="110"/>
      <c r="RM29" s="110"/>
      <c r="RN29" s="110"/>
      <c r="RO29" s="110"/>
      <c r="RP29" s="110"/>
      <c r="RQ29" s="110"/>
      <c r="RR29" s="110"/>
      <c r="RS29" s="110"/>
      <c r="RT29" s="110"/>
      <c r="RU29" s="110"/>
      <c r="RV29" s="110"/>
      <c r="RW29" s="110"/>
      <c r="RX29" s="110"/>
      <c r="RY29" s="110"/>
      <c r="RZ29" s="110"/>
      <c r="SA29" s="110"/>
      <c r="SB29" s="110"/>
      <c r="SC29" s="110"/>
      <c r="SD29" s="110"/>
      <c r="SE29" s="110"/>
      <c r="SF29" s="110"/>
      <c r="SG29" s="110"/>
      <c r="SH29" s="110"/>
      <c r="SI29" s="110"/>
      <c r="SJ29" s="110"/>
      <c r="SK29" s="110"/>
      <c r="SL29" s="110"/>
      <c r="SM29" s="110"/>
      <c r="SN29" s="110"/>
      <c r="SO29" s="110"/>
      <c r="SP29" s="110"/>
      <c r="SQ29" s="110"/>
      <c r="SR29" s="110"/>
      <c r="SS29" s="110"/>
      <c r="ST29" s="110"/>
      <c r="SU29" s="110"/>
      <c r="SV29" s="110"/>
      <c r="SW29" s="110"/>
      <c r="SX29" s="110"/>
      <c r="SY29" s="110"/>
      <c r="SZ29" s="110"/>
      <c r="TA29" s="110"/>
      <c r="TB29" s="110"/>
      <c r="TC29" s="110"/>
      <c r="TD29" s="110"/>
      <c r="TE29" s="110"/>
      <c r="TF29" s="110"/>
      <c r="TG29" s="110"/>
      <c r="TH29" s="110"/>
      <c r="TI29" s="110"/>
      <c r="TJ29" s="110"/>
      <c r="TK29" s="110"/>
      <c r="TL29" s="110"/>
      <c r="TM29" s="110"/>
      <c r="TN29" s="110"/>
      <c r="TO29" s="110"/>
      <c r="TP29" s="110"/>
      <c r="TQ29" s="110"/>
      <c r="TR29" s="110"/>
      <c r="TS29" s="110"/>
      <c r="TT29" s="110"/>
      <c r="TU29" s="110"/>
      <c r="TV29" s="110"/>
      <c r="TW29" s="110"/>
      <c r="TX29" s="110"/>
      <c r="TY29" s="110"/>
      <c r="TZ29" s="110"/>
      <c r="UA29" s="110"/>
      <c r="UB29" s="110"/>
      <c r="UC29" s="110"/>
      <c r="UD29" s="110"/>
      <c r="UE29" s="110"/>
      <c r="UF29" s="110"/>
      <c r="UG29" s="110"/>
      <c r="UH29" s="110"/>
      <c r="UI29" s="110"/>
      <c r="UJ29" s="110"/>
      <c r="UK29" s="110"/>
      <c r="UL29" s="110"/>
      <c r="UM29" s="110"/>
      <c r="UN29" s="110"/>
      <c r="UO29" s="110"/>
      <c r="UP29" s="110"/>
      <c r="UQ29" s="110"/>
      <c r="UR29" s="110"/>
      <c r="US29" s="110"/>
      <c r="UT29" s="110"/>
      <c r="UU29" s="110"/>
      <c r="UV29" s="110"/>
      <c r="UW29" s="110"/>
      <c r="UX29" s="110"/>
      <c r="UY29" s="110"/>
      <c r="UZ29" s="110"/>
      <c r="VA29" s="110"/>
      <c r="VB29" s="110"/>
      <c r="VC29" s="110"/>
      <c r="VD29" s="110"/>
      <c r="VE29" s="110"/>
      <c r="VF29" s="110"/>
      <c r="VG29" s="110"/>
      <c r="VH29" s="110"/>
      <c r="VI29" s="110"/>
      <c r="VJ29" s="110"/>
      <c r="VK29" s="110"/>
      <c r="VL29" s="110"/>
      <c r="VM29" s="110"/>
      <c r="VN29" s="110"/>
      <c r="VO29" s="110"/>
      <c r="VP29" s="110"/>
      <c r="VQ29" s="110"/>
      <c r="VR29" s="110"/>
      <c r="VS29" s="110"/>
      <c r="VT29" s="110"/>
      <c r="VU29" s="110"/>
      <c r="VV29" s="110"/>
      <c r="VW29" s="110"/>
      <c r="VX29" s="110"/>
      <c r="VY29" s="110"/>
      <c r="VZ29" s="110"/>
      <c r="WA29" s="110"/>
      <c r="WB29" s="110"/>
      <c r="WC29" s="110"/>
      <c r="WD29" s="110"/>
      <c r="WE29" s="110"/>
      <c r="WF29" s="110"/>
      <c r="WG29" s="110"/>
      <c r="WH29" s="110"/>
      <c r="WI29" s="110"/>
      <c r="WJ29" s="110"/>
      <c r="WK29" s="110"/>
      <c r="WL29" s="110"/>
      <c r="WM29" s="110"/>
      <c r="WN29" s="110"/>
      <c r="WO29" s="110"/>
      <c r="WP29" s="110"/>
      <c r="WQ29" s="110"/>
      <c r="WR29" s="110"/>
      <c r="WS29" s="110"/>
      <c r="WT29" s="110"/>
      <c r="WU29" s="110"/>
      <c r="WV29" s="110"/>
      <c r="WW29" s="110"/>
      <c r="WX29" s="110"/>
      <c r="WY29" s="110"/>
      <c r="WZ29" s="110"/>
      <c r="XA29" s="110"/>
      <c r="XB29" s="110"/>
      <c r="XC29" s="110"/>
      <c r="XD29" s="110"/>
      <c r="XE29" s="110"/>
      <c r="XF29" s="110"/>
      <c r="XG29" s="110"/>
      <c r="XH29" s="110"/>
      <c r="XI29" s="110"/>
      <c r="XJ29" s="110"/>
      <c r="XK29" s="110"/>
      <c r="XL29" s="110"/>
      <c r="XM29" s="110"/>
      <c r="XN29" s="110"/>
      <c r="XO29" s="110"/>
      <c r="XP29" s="110"/>
      <c r="XQ29" s="110"/>
      <c r="XR29" s="110"/>
      <c r="XS29" s="110"/>
      <c r="XT29" s="110"/>
      <c r="XU29" s="110"/>
      <c r="XV29" s="110"/>
      <c r="XW29" s="110"/>
      <c r="XX29" s="110"/>
      <c r="XY29" s="110"/>
      <c r="XZ29" s="110"/>
      <c r="YA29" s="110"/>
      <c r="YB29" s="110"/>
      <c r="YC29" s="110"/>
      <c r="YD29" s="110"/>
      <c r="YE29" s="110"/>
      <c r="YF29" s="110"/>
      <c r="YG29" s="110"/>
      <c r="YH29" s="110"/>
      <c r="YI29" s="110"/>
      <c r="YJ29" s="110"/>
      <c r="YK29" s="110"/>
      <c r="YL29" s="110"/>
      <c r="YM29" s="110"/>
      <c r="YN29" s="110"/>
      <c r="YO29" s="110"/>
      <c r="YP29" s="110"/>
      <c r="YQ29" s="110"/>
      <c r="YR29" s="110"/>
      <c r="YS29" s="110"/>
      <c r="YT29" s="110"/>
      <c r="YU29" s="110"/>
      <c r="YV29" s="110"/>
      <c r="YW29" s="110"/>
      <c r="YX29" s="110"/>
      <c r="YY29" s="110"/>
      <c r="YZ29" s="110"/>
      <c r="ZA29" s="110"/>
      <c r="ZB29" s="110"/>
      <c r="ZC29" s="110"/>
      <c r="ZD29" s="110"/>
      <c r="ZE29" s="110"/>
      <c r="ZF29" s="110"/>
      <c r="ZG29" s="110"/>
      <c r="ZH29" s="110"/>
      <c r="ZI29" s="110"/>
      <c r="ZJ29" s="110"/>
      <c r="ZK29" s="110"/>
      <c r="ZL29" s="110"/>
      <c r="ZM29" s="110"/>
      <c r="ZN29" s="110"/>
      <c r="ZO29" s="110"/>
      <c r="ZP29" s="110"/>
      <c r="ZQ29" s="110"/>
      <c r="ZR29" s="110"/>
      <c r="ZS29" s="110"/>
      <c r="ZT29" s="110"/>
      <c r="ZU29" s="110"/>
      <c r="ZV29" s="110"/>
      <c r="ZW29" s="110"/>
      <c r="ZX29" s="110"/>
      <c r="ZY29" s="110"/>
      <c r="ZZ29" s="110"/>
      <c r="AAA29" s="110"/>
      <c r="AAB29" s="110"/>
      <c r="AAC29" s="110"/>
      <c r="AAD29" s="110"/>
      <c r="AAE29" s="110"/>
      <c r="AAF29" s="110"/>
      <c r="AAG29" s="110"/>
      <c r="AAH29" s="110"/>
      <c r="AAI29" s="110"/>
      <c r="AAJ29" s="110"/>
      <c r="AAK29" s="110"/>
      <c r="AAL29" s="110"/>
      <c r="AAM29" s="110"/>
      <c r="AAN29" s="110"/>
      <c r="AAO29" s="110"/>
      <c r="AAP29" s="110"/>
      <c r="AAQ29" s="110"/>
      <c r="AAR29" s="110"/>
      <c r="AAS29" s="110"/>
      <c r="AAT29" s="110"/>
      <c r="AAU29" s="110"/>
      <c r="AAV29" s="110"/>
      <c r="AAW29" s="110"/>
      <c r="AAX29" s="110"/>
      <c r="AAY29" s="110"/>
      <c r="AAZ29" s="110"/>
      <c r="ABA29" s="110"/>
      <c r="ABB29" s="110"/>
      <c r="ABC29" s="110"/>
      <c r="ABD29" s="110"/>
      <c r="ABE29" s="110"/>
      <c r="ABF29" s="110"/>
      <c r="ABG29" s="110"/>
      <c r="ABH29" s="110"/>
      <c r="ABI29" s="110"/>
      <c r="ABJ29" s="110"/>
      <c r="ABK29" s="110"/>
      <c r="ABL29" s="110"/>
      <c r="ABM29" s="110"/>
      <c r="ABN29" s="110"/>
      <c r="ABO29" s="110"/>
      <c r="ABP29" s="110"/>
      <c r="ABQ29" s="110"/>
      <c r="ABR29" s="110"/>
      <c r="ABS29" s="110"/>
      <c r="ABT29" s="110"/>
      <c r="ABU29" s="110"/>
      <c r="ABV29" s="110"/>
      <c r="ABW29" s="110"/>
      <c r="ABX29" s="110"/>
      <c r="ABY29" s="110"/>
      <c r="ABZ29" s="110"/>
      <c r="ACA29" s="110"/>
      <c r="ACB29" s="110"/>
      <c r="ACC29" s="110"/>
      <c r="ACD29" s="110"/>
      <c r="ACE29" s="110"/>
      <c r="ACF29" s="110"/>
      <c r="ACG29" s="110"/>
      <c r="ACH29" s="110"/>
      <c r="ACI29" s="110"/>
      <c r="ACJ29" s="110"/>
      <c r="ACK29" s="110"/>
      <c r="ACL29" s="110"/>
      <c r="ACM29" s="110"/>
      <c r="ACN29" s="110"/>
      <c r="ACO29" s="110"/>
      <c r="ACP29" s="110"/>
      <c r="ACQ29" s="110"/>
      <c r="ACR29" s="110"/>
      <c r="ACS29" s="110"/>
      <c r="ACT29" s="110"/>
      <c r="ACU29" s="110"/>
      <c r="ACV29" s="110"/>
      <c r="ACW29" s="110"/>
      <c r="ACX29" s="110"/>
      <c r="ACY29" s="110"/>
      <c r="ACZ29" s="110"/>
      <c r="ADA29" s="110"/>
      <c r="ADB29" s="110"/>
      <c r="ADC29" s="110"/>
      <c r="ADD29" s="110"/>
      <c r="ADE29" s="110"/>
      <c r="ADF29" s="110"/>
      <c r="ADG29" s="110"/>
      <c r="ADH29" s="110"/>
      <c r="ADI29" s="110"/>
      <c r="ADJ29" s="110"/>
      <c r="ADK29" s="110"/>
      <c r="ADL29" s="110"/>
      <c r="ADM29" s="110"/>
      <c r="ADN29" s="110"/>
      <c r="ADO29" s="110"/>
      <c r="ADP29" s="110"/>
      <c r="ADQ29" s="110"/>
      <c r="ADR29" s="110"/>
      <c r="ADS29" s="110"/>
      <c r="ADT29" s="110"/>
      <c r="ADU29" s="110"/>
      <c r="ADV29" s="110"/>
      <c r="ADW29" s="110"/>
      <c r="ADX29" s="110"/>
      <c r="ADY29" s="110"/>
      <c r="ADZ29" s="110"/>
      <c r="AEA29" s="110"/>
      <c r="AEB29" s="110"/>
      <c r="AEC29" s="110"/>
      <c r="AED29" s="110"/>
      <c r="AEE29" s="110"/>
      <c r="AEF29" s="110"/>
      <c r="AEG29" s="110"/>
      <c r="AEH29" s="110"/>
      <c r="AEI29" s="110"/>
      <c r="AEJ29" s="110"/>
      <c r="AEK29" s="110"/>
      <c r="AEL29" s="110"/>
      <c r="AEM29" s="110"/>
      <c r="AEN29" s="110"/>
      <c r="AEO29" s="110"/>
      <c r="AEP29" s="110"/>
      <c r="AEQ29" s="110"/>
      <c r="AER29" s="110"/>
      <c r="AES29" s="110"/>
      <c r="AET29" s="110"/>
      <c r="AEU29" s="110"/>
      <c r="AEV29" s="110"/>
      <c r="AEW29" s="110"/>
      <c r="AEX29" s="110"/>
      <c r="AEY29" s="110"/>
      <c r="AEZ29" s="110"/>
      <c r="AFA29" s="110"/>
      <c r="AFB29" s="110"/>
      <c r="AFC29" s="110"/>
      <c r="AFD29" s="110"/>
      <c r="AFE29" s="110"/>
      <c r="AFF29" s="110"/>
      <c r="AFG29" s="110"/>
      <c r="AFH29" s="110"/>
      <c r="AFI29" s="110"/>
      <c r="AFJ29" s="110"/>
      <c r="AFK29" s="110"/>
      <c r="AFL29" s="110"/>
      <c r="AFM29" s="110"/>
      <c r="AFN29" s="110"/>
      <c r="AFO29" s="110"/>
      <c r="AFP29" s="110"/>
      <c r="AFQ29" s="110"/>
      <c r="AFR29" s="110"/>
      <c r="AFS29" s="110"/>
      <c r="AFT29" s="110"/>
      <c r="AFU29" s="110"/>
      <c r="AFV29" s="110"/>
      <c r="AFW29" s="110"/>
      <c r="AFX29" s="110"/>
      <c r="AFY29" s="110"/>
      <c r="AFZ29" s="110"/>
      <c r="AGA29" s="110"/>
      <c r="AGB29" s="110"/>
      <c r="AGC29" s="110"/>
      <c r="AGD29" s="110"/>
      <c r="AGE29" s="110"/>
      <c r="AGF29" s="110"/>
      <c r="AGG29" s="110"/>
      <c r="AGH29" s="110"/>
      <c r="AGI29" s="110"/>
      <c r="AGJ29" s="110"/>
      <c r="AGK29" s="110"/>
      <c r="AGL29" s="110"/>
      <c r="AGM29" s="110"/>
      <c r="AGN29" s="110"/>
      <c r="AGO29" s="110"/>
      <c r="AGP29" s="110"/>
      <c r="AGQ29" s="110"/>
      <c r="AGR29" s="110"/>
      <c r="AGS29" s="110"/>
      <c r="AGT29" s="110"/>
      <c r="AGU29" s="110"/>
      <c r="AGV29" s="110"/>
      <c r="AGW29" s="110"/>
      <c r="AGX29" s="110"/>
      <c r="AGY29" s="110"/>
      <c r="AGZ29" s="110"/>
      <c r="AHA29" s="110"/>
      <c r="AHB29" s="110"/>
      <c r="AHC29" s="110"/>
      <c r="AHD29" s="110"/>
      <c r="AHE29" s="110"/>
      <c r="AHF29" s="110"/>
      <c r="AHG29" s="110"/>
      <c r="AHH29" s="110"/>
      <c r="AHI29" s="110"/>
      <c r="AHJ29" s="110"/>
      <c r="AHK29" s="110"/>
      <c r="AHL29" s="110"/>
      <c r="AHM29" s="110"/>
      <c r="AHN29" s="110"/>
      <c r="AHO29" s="110"/>
      <c r="AHP29" s="110"/>
      <c r="AHQ29" s="110"/>
      <c r="AHR29" s="110"/>
      <c r="AHS29" s="110"/>
      <c r="AHT29" s="110"/>
      <c r="AHU29" s="110"/>
      <c r="AHV29" s="110"/>
      <c r="AHW29" s="110"/>
      <c r="AHX29" s="110"/>
      <c r="AHY29" s="110"/>
      <c r="AHZ29" s="110"/>
      <c r="AIA29" s="110"/>
      <c r="AIB29" s="110"/>
      <c r="AIC29" s="110"/>
      <c r="AID29" s="110"/>
      <c r="AIE29" s="110"/>
      <c r="AIF29" s="110"/>
      <c r="AIG29" s="110"/>
      <c r="AIH29" s="110"/>
      <c r="AII29" s="110"/>
      <c r="AIJ29" s="110"/>
      <c r="AIK29" s="110"/>
      <c r="AIL29" s="110"/>
      <c r="AIM29" s="110"/>
      <c r="AIN29" s="110"/>
      <c r="AIO29" s="110"/>
      <c r="AIP29" s="110"/>
      <c r="AIQ29" s="110"/>
      <c r="AIR29" s="110"/>
      <c r="AIS29" s="110"/>
      <c r="AIT29" s="110"/>
      <c r="AIU29" s="110"/>
      <c r="AIV29" s="110"/>
      <c r="AIW29" s="110"/>
      <c r="AIX29" s="110"/>
      <c r="AIY29" s="110"/>
      <c r="AIZ29" s="110"/>
      <c r="AJA29" s="110"/>
      <c r="AJB29" s="110"/>
      <c r="AJC29" s="110"/>
      <c r="AJD29" s="110"/>
      <c r="AJE29" s="110"/>
    </row>
    <row r="30" spans="1:941" s="1" customFormat="1" ht="14.25" x14ac:dyDescent="0.2">
      <c r="A30" s="43"/>
      <c r="B30" s="44"/>
      <c r="C30" s="45"/>
      <c r="D30" s="46"/>
      <c r="E30" s="47"/>
      <c r="F30" s="162"/>
      <c r="G30" s="153"/>
      <c r="H30" s="163"/>
      <c r="I30" s="164"/>
      <c r="J30" s="165"/>
      <c r="K30" s="166"/>
      <c r="L30" s="167"/>
      <c r="M30" s="168"/>
      <c r="N30" s="172"/>
      <c r="O30" s="172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</row>
    <row r="31" spans="1:941" s="68" customFormat="1" ht="15.75" x14ac:dyDescent="0.25">
      <c r="A31" s="30"/>
      <c r="B31" s="31"/>
      <c r="C31" s="31">
        <v>2</v>
      </c>
      <c r="D31" s="67" t="s">
        <v>34</v>
      </c>
      <c r="E31" s="32"/>
      <c r="F31" s="173"/>
      <c r="G31" s="173"/>
      <c r="H31" s="173"/>
      <c r="I31" s="173"/>
      <c r="J31" s="173"/>
      <c r="K31" s="174"/>
      <c r="L31" s="174"/>
      <c r="M31" s="174"/>
      <c r="N31" s="174"/>
      <c r="O31" s="175">
        <f>SUM(O32:O100)</f>
        <v>133384.56</v>
      </c>
      <c r="P31" s="108"/>
      <c r="Q31" s="108"/>
      <c r="R31" s="108"/>
      <c r="S31" s="108"/>
      <c r="T31" s="108"/>
      <c r="U31" s="108"/>
      <c r="V31" s="108"/>
      <c r="W31" s="108"/>
      <c r="X31" s="108"/>
      <c r="Y31" s="108"/>
      <c r="Z31" s="108"/>
      <c r="AA31" s="108"/>
      <c r="AB31" s="108"/>
      <c r="AC31" s="108"/>
      <c r="AD31" s="108"/>
      <c r="AE31" s="108"/>
      <c r="AF31" s="108"/>
      <c r="AG31" s="108"/>
      <c r="AH31" s="108"/>
      <c r="AI31" s="108"/>
      <c r="AJ31" s="108"/>
      <c r="AK31" s="108"/>
      <c r="AL31" s="108"/>
      <c r="AM31" s="108"/>
      <c r="AN31" s="108"/>
      <c r="AO31" s="108"/>
      <c r="AP31" s="108"/>
      <c r="AQ31" s="108"/>
      <c r="AR31" s="108"/>
      <c r="AS31" s="108"/>
      <c r="AT31" s="108"/>
      <c r="AU31" s="108"/>
    </row>
    <row r="32" spans="1:941" s="63" customFormat="1" ht="14.25" customHeight="1" x14ac:dyDescent="0.25">
      <c r="A32" s="69"/>
      <c r="B32" s="70"/>
      <c r="C32" s="71"/>
      <c r="D32" s="72"/>
      <c r="E32" s="73"/>
      <c r="F32" s="176"/>
      <c r="G32" s="177"/>
      <c r="H32" s="178"/>
      <c r="I32" s="177"/>
      <c r="J32" s="179"/>
      <c r="K32" s="180"/>
      <c r="L32" s="181"/>
      <c r="M32" s="182"/>
      <c r="N32" s="183"/>
      <c r="O32" s="183"/>
      <c r="P32" s="105"/>
      <c r="Q32" s="105"/>
      <c r="R32" s="105"/>
      <c r="S32" s="105"/>
      <c r="T32" s="105"/>
      <c r="U32" s="105"/>
      <c r="V32" s="105"/>
      <c r="W32" s="105"/>
      <c r="X32" s="105"/>
      <c r="Y32" s="105"/>
      <c r="Z32" s="105"/>
      <c r="AA32" s="105"/>
      <c r="AB32" s="105"/>
      <c r="AC32" s="105"/>
      <c r="AD32" s="105"/>
      <c r="AE32" s="105"/>
      <c r="AF32" s="105"/>
      <c r="AG32" s="105"/>
      <c r="AH32" s="105"/>
      <c r="AI32" s="105"/>
      <c r="AJ32" s="105"/>
      <c r="AK32" s="105"/>
      <c r="AL32" s="105"/>
      <c r="AM32" s="105"/>
      <c r="AN32" s="105"/>
      <c r="AO32" s="105"/>
      <c r="AP32" s="105"/>
      <c r="AQ32" s="105"/>
      <c r="AR32" s="105"/>
      <c r="AS32" s="105"/>
      <c r="AT32" s="105"/>
      <c r="AU32" s="105"/>
    </row>
    <row r="33" spans="1:47" s="62" customFormat="1" ht="20.25" customHeight="1" x14ac:dyDescent="0.25">
      <c r="A33" s="59"/>
      <c r="B33" s="60"/>
      <c r="C33" s="61"/>
      <c r="D33" s="122" t="s">
        <v>35</v>
      </c>
      <c r="E33" s="61"/>
      <c r="F33" s="184"/>
      <c r="G33" s="185"/>
      <c r="H33" s="186"/>
      <c r="I33" s="187"/>
      <c r="J33" s="188"/>
      <c r="K33" s="189"/>
      <c r="L33" s="190"/>
      <c r="M33" s="191"/>
      <c r="N33" s="192"/>
      <c r="O33" s="192"/>
      <c r="P33" s="104"/>
      <c r="Q33" s="104"/>
      <c r="R33" s="104"/>
      <c r="S33" s="104"/>
      <c r="T33" s="104"/>
      <c r="U33" s="104"/>
      <c r="V33" s="104"/>
      <c r="W33" s="104"/>
      <c r="X33" s="104"/>
      <c r="Y33" s="104"/>
      <c r="Z33" s="104"/>
      <c r="AA33" s="104"/>
      <c r="AB33" s="104"/>
      <c r="AC33" s="104"/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</row>
    <row r="34" spans="1:47" s="115" customFormat="1" ht="40.15" customHeight="1" x14ac:dyDescent="0.25">
      <c r="A34" s="113" t="s">
        <v>20</v>
      </c>
      <c r="B34" s="35">
        <v>102491</v>
      </c>
      <c r="C34" s="114" t="s">
        <v>98</v>
      </c>
      <c r="D34" s="120" t="s">
        <v>63</v>
      </c>
      <c r="E34" s="114" t="s">
        <v>21</v>
      </c>
      <c r="F34" s="154">
        <v>50</v>
      </c>
      <c r="G34" s="155"/>
      <c r="H34" s="156">
        <f>ROUND(SUM(H35:H38),2)</f>
        <v>7.92</v>
      </c>
      <c r="I34" s="156">
        <f>ROUND(SUM(I35:I38),2)</f>
        <v>9.5500000000000007</v>
      </c>
      <c r="J34" s="157">
        <f>H34+I34</f>
        <v>17.47</v>
      </c>
      <c r="K34" s="158">
        <f>ROUND(F34*H34,2)</f>
        <v>396</v>
      </c>
      <c r="L34" s="159">
        <f>ROUND(F34*I34,2)</f>
        <v>477.5</v>
      </c>
      <c r="M34" s="160">
        <f>ROUND(K34+L34,2)</f>
        <v>873.5</v>
      </c>
      <c r="N34" s="161">
        <f>ROUND(M34*$N$5,2)</f>
        <v>259.36</v>
      </c>
      <c r="O34" s="161">
        <f>ROUND(M34+N34,2)</f>
        <v>1132.8599999999999</v>
      </c>
      <c r="P34" s="124"/>
      <c r="Q34" s="124"/>
      <c r="R34" s="124"/>
      <c r="S34" s="124"/>
      <c r="T34" s="124"/>
      <c r="U34" s="124"/>
      <c r="V34" s="124"/>
      <c r="W34" s="124"/>
      <c r="X34" s="124"/>
      <c r="Y34" s="124"/>
      <c r="Z34" s="124"/>
      <c r="AA34" s="124"/>
      <c r="AB34" s="124"/>
      <c r="AC34" s="124"/>
      <c r="AD34" s="124"/>
      <c r="AE34" s="124"/>
      <c r="AF34" s="124"/>
      <c r="AG34" s="124"/>
      <c r="AH34" s="124"/>
      <c r="AI34" s="124"/>
      <c r="AJ34" s="124"/>
      <c r="AK34" s="124"/>
      <c r="AL34" s="124"/>
      <c r="AM34" s="124"/>
      <c r="AN34" s="124"/>
      <c r="AO34" s="124"/>
      <c r="AP34" s="124"/>
      <c r="AQ34" s="124"/>
      <c r="AR34" s="124"/>
      <c r="AS34" s="124"/>
      <c r="AT34" s="124"/>
      <c r="AU34" s="124"/>
    </row>
    <row r="35" spans="1:47" s="119" customFormat="1" ht="19.5" customHeight="1" x14ac:dyDescent="0.25">
      <c r="A35" s="121" t="s">
        <v>20</v>
      </c>
      <c r="B35" s="116" t="s">
        <v>22</v>
      </c>
      <c r="C35" s="117">
        <v>88310</v>
      </c>
      <c r="D35" s="42" t="s">
        <v>30</v>
      </c>
      <c r="E35" s="117" t="s">
        <v>24</v>
      </c>
      <c r="F35" s="162">
        <v>0.27500000000000002</v>
      </c>
      <c r="G35" s="153">
        <v>26.47</v>
      </c>
      <c r="H35" s="163"/>
      <c r="I35" s="164">
        <f>F35*G35</f>
        <v>7.2792500000000002</v>
      </c>
      <c r="J35" s="165"/>
      <c r="K35" s="166"/>
      <c r="L35" s="167"/>
      <c r="M35" s="168"/>
      <c r="N35" s="169"/>
      <c r="O35" s="169"/>
      <c r="P35" s="125"/>
      <c r="Q35" s="125"/>
      <c r="R35" s="125"/>
      <c r="S35" s="125"/>
      <c r="T35" s="125"/>
      <c r="U35" s="125"/>
      <c r="V35" s="125"/>
      <c r="W35" s="125"/>
      <c r="X35" s="125"/>
      <c r="Y35" s="125"/>
      <c r="Z35" s="125"/>
      <c r="AA35" s="125"/>
      <c r="AB35" s="125"/>
      <c r="AC35" s="125"/>
      <c r="AD35" s="125"/>
      <c r="AE35" s="125"/>
      <c r="AF35" s="125"/>
      <c r="AG35" s="125"/>
      <c r="AH35" s="125"/>
      <c r="AI35" s="125"/>
      <c r="AJ35" s="125"/>
      <c r="AK35" s="125"/>
      <c r="AL35" s="125"/>
      <c r="AM35" s="125"/>
      <c r="AN35" s="125"/>
      <c r="AO35" s="125"/>
      <c r="AP35" s="125"/>
      <c r="AQ35" s="125"/>
      <c r="AR35" s="125"/>
      <c r="AS35" s="125"/>
      <c r="AT35" s="125"/>
      <c r="AU35" s="125"/>
    </row>
    <row r="36" spans="1:47" s="119" customFormat="1" ht="19.5" customHeight="1" x14ac:dyDescent="0.25">
      <c r="A36" s="121" t="s">
        <v>20</v>
      </c>
      <c r="B36" s="116" t="s">
        <v>22</v>
      </c>
      <c r="C36" s="117">
        <v>88316</v>
      </c>
      <c r="D36" s="42" t="s">
        <v>25</v>
      </c>
      <c r="E36" s="117" t="s">
        <v>24</v>
      </c>
      <c r="F36" s="162">
        <v>0.115</v>
      </c>
      <c r="G36" s="153">
        <v>19.78</v>
      </c>
      <c r="H36" s="163"/>
      <c r="I36" s="164">
        <f>F36*G36</f>
        <v>2.2747000000000002</v>
      </c>
      <c r="J36" s="165"/>
      <c r="K36" s="166"/>
      <c r="L36" s="167"/>
      <c r="M36" s="168"/>
      <c r="N36" s="169"/>
      <c r="O36" s="169"/>
      <c r="P36" s="125"/>
      <c r="Q36" s="125"/>
      <c r="R36" s="125"/>
      <c r="S36" s="125"/>
      <c r="T36" s="125"/>
      <c r="U36" s="125"/>
      <c r="V36" s="125"/>
      <c r="W36" s="125"/>
      <c r="X36" s="125"/>
      <c r="Y36" s="125"/>
      <c r="Z36" s="125"/>
      <c r="AA36" s="125"/>
      <c r="AB36" s="125"/>
      <c r="AC36" s="125"/>
      <c r="AD36" s="125"/>
      <c r="AE36" s="125"/>
      <c r="AF36" s="125"/>
      <c r="AG36" s="125"/>
      <c r="AH36" s="125"/>
      <c r="AI36" s="125"/>
      <c r="AJ36" s="125"/>
      <c r="AK36" s="125"/>
      <c r="AL36" s="125"/>
      <c r="AM36" s="125"/>
      <c r="AN36" s="125"/>
      <c r="AO36" s="125"/>
      <c r="AP36" s="125"/>
      <c r="AQ36" s="125"/>
      <c r="AR36" s="125"/>
      <c r="AS36" s="125"/>
      <c r="AT36" s="125"/>
      <c r="AU36" s="125"/>
    </row>
    <row r="37" spans="1:47" s="119" customFormat="1" ht="19.5" customHeight="1" x14ac:dyDescent="0.25">
      <c r="A37" s="121" t="s">
        <v>20</v>
      </c>
      <c r="B37" s="116" t="s">
        <v>26</v>
      </c>
      <c r="C37" s="117">
        <v>7348</v>
      </c>
      <c r="D37" s="42" t="s">
        <v>36</v>
      </c>
      <c r="E37" s="117" t="s">
        <v>31</v>
      </c>
      <c r="F37" s="162">
        <v>0.42699999999999999</v>
      </c>
      <c r="G37" s="153">
        <v>15.29</v>
      </c>
      <c r="H37" s="163">
        <f>F37*G37</f>
        <v>6.5288299999999992</v>
      </c>
      <c r="I37" s="164"/>
      <c r="J37" s="165"/>
      <c r="K37" s="166"/>
      <c r="L37" s="167"/>
      <c r="M37" s="168"/>
      <c r="N37" s="169"/>
      <c r="O37" s="169"/>
      <c r="P37" s="125"/>
      <c r="Q37" s="125"/>
      <c r="R37" s="125"/>
      <c r="S37" s="125"/>
      <c r="T37" s="125"/>
      <c r="U37" s="125"/>
      <c r="V37" s="125"/>
      <c r="W37" s="125"/>
      <c r="X37" s="125"/>
      <c r="Y37" s="125"/>
      <c r="Z37" s="125"/>
      <c r="AA37" s="125"/>
      <c r="AB37" s="125"/>
      <c r="AC37" s="125"/>
      <c r="AD37" s="125"/>
      <c r="AE37" s="125"/>
      <c r="AF37" s="125"/>
      <c r="AG37" s="125"/>
      <c r="AH37" s="125"/>
      <c r="AI37" s="125"/>
      <c r="AJ37" s="125"/>
      <c r="AK37" s="125"/>
      <c r="AL37" s="125"/>
      <c r="AM37" s="125"/>
      <c r="AN37" s="125"/>
      <c r="AO37" s="125"/>
      <c r="AP37" s="125"/>
      <c r="AQ37" s="125"/>
      <c r="AR37" s="125"/>
      <c r="AS37" s="125"/>
      <c r="AT37" s="125"/>
      <c r="AU37" s="125"/>
    </row>
    <row r="38" spans="1:47" s="57" customFormat="1" ht="19.5" customHeight="1" x14ac:dyDescent="0.25">
      <c r="A38" s="121" t="s">
        <v>20</v>
      </c>
      <c r="B38" s="116" t="s">
        <v>26</v>
      </c>
      <c r="C38" s="117">
        <v>6085</v>
      </c>
      <c r="D38" s="42" t="s">
        <v>61</v>
      </c>
      <c r="E38" s="117" t="s">
        <v>31</v>
      </c>
      <c r="F38" s="162">
        <v>0.16</v>
      </c>
      <c r="G38" s="153">
        <v>8.67</v>
      </c>
      <c r="H38" s="163">
        <f>F38*G38</f>
        <v>1.3872</v>
      </c>
      <c r="I38" s="164"/>
      <c r="J38" s="165"/>
      <c r="K38" s="193"/>
      <c r="L38" s="167"/>
      <c r="M38" s="168"/>
      <c r="N38" s="169"/>
      <c r="O38" s="169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  <c r="AG38" s="103"/>
      <c r="AH38" s="103"/>
      <c r="AI38" s="103"/>
      <c r="AJ38" s="103"/>
      <c r="AK38" s="103"/>
      <c r="AL38" s="103"/>
      <c r="AM38" s="103"/>
      <c r="AN38" s="103"/>
      <c r="AO38" s="103"/>
      <c r="AP38" s="103"/>
      <c r="AQ38" s="103"/>
      <c r="AR38" s="103"/>
      <c r="AS38" s="103"/>
      <c r="AT38" s="103"/>
      <c r="AU38" s="103"/>
    </row>
    <row r="39" spans="1:47" s="115" customFormat="1" ht="14.25" x14ac:dyDescent="0.25">
      <c r="A39" s="78"/>
      <c r="B39" s="79"/>
      <c r="C39" s="82"/>
      <c r="D39" s="80"/>
      <c r="E39" s="81"/>
      <c r="F39" s="176"/>
      <c r="G39" s="177"/>
      <c r="H39" s="178"/>
      <c r="I39" s="177"/>
      <c r="J39" s="179"/>
      <c r="K39" s="194"/>
      <c r="L39" s="195"/>
      <c r="M39" s="196"/>
      <c r="N39" s="197"/>
      <c r="O39" s="197"/>
      <c r="P39" s="124"/>
      <c r="Q39" s="124"/>
      <c r="R39" s="124"/>
      <c r="S39" s="124"/>
      <c r="T39" s="124"/>
      <c r="U39" s="124"/>
      <c r="V39" s="124"/>
      <c r="W39" s="124"/>
      <c r="X39" s="124"/>
      <c r="Y39" s="124"/>
      <c r="Z39" s="124"/>
      <c r="AA39" s="124"/>
      <c r="AB39" s="124"/>
      <c r="AC39" s="124"/>
      <c r="AD39" s="124"/>
      <c r="AE39" s="124"/>
      <c r="AF39" s="124"/>
      <c r="AG39" s="124"/>
      <c r="AH39" s="124"/>
      <c r="AI39" s="124"/>
      <c r="AJ39" s="124"/>
      <c r="AK39" s="124"/>
      <c r="AL39" s="124"/>
      <c r="AM39" s="124"/>
      <c r="AN39" s="124"/>
      <c r="AO39" s="124"/>
      <c r="AP39" s="124"/>
      <c r="AQ39" s="124"/>
      <c r="AR39" s="124"/>
      <c r="AS39" s="124"/>
      <c r="AT39" s="124"/>
      <c r="AU39" s="124"/>
    </row>
    <row r="40" spans="1:47" s="115" customFormat="1" ht="40.15" customHeight="1" x14ac:dyDescent="0.25">
      <c r="A40" s="113" t="s">
        <v>20</v>
      </c>
      <c r="B40" s="35">
        <v>41595</v>
      </c>
      <c r="C40" s="114" t="s">
        <v>130</v>
      </c>
      <c r="D40" s="120" t="s">
        <v>131</v>
      </c>
      <c r="E40" s="114" t="s">
        <v>27</v>
      </c>
      <c r="F40" s="154">
        <v>100</v>
      </c>
      <c r="G40" s="155"/>
      <c r="H40" s="156">
        <f>ROUND(SUM(H41:H44),2)</f>
        <v>0.62</v>
      </c>
      <c r="I40" s="156">
        <f>ROUND(SUM(I41:I44),2)</f>
        <v>12.54</v>
      </c>
      <c r="J40" s="157">
        <f>H40+I40</f>
        <v>13.159999999999998</v>
      </c>
      <c r="K40" s="158">
        <f>ROUND(F40*H40,2)</f>
        <v>62</v>
      </c>
      <c r="L40" s="159">
        <f>ROUND(F40*I40,2)</f>
        <v>1254</v>
      </c>
      <c r="M40" s="160">
        <f>ROUND(K40+L40,2)</f>
        <v>1316</v>
      </c>
      <c r="N40" s="161">
        <f>ROUND(M40*$N$5,2)</f>
        <v>390.75</v>
      </c>
      <c r="O40" s="161">
        <f>ROUND(M40+N40,2)</f>
        <v>1706.75</v>
      </c>
      <c r="P40" s="124"/>
      <c r="Q40" s="124"/>
      <c r="R40" s="124"/>
      <c r="S40" s="124"/>
      <c r="T40" s="124"/>
      <c r="U40" s="124"/>
      <c r="V40" s="124"/>
      <c r="W40" s="124"/>
      <c r="X40" s="124"/>
      <c r="Y40" s="124"/>
      <c r="Z40" s="124"/>
      <c r="AA40" s="124"/>
      <c r="AB40" s="124"/>
      <c r="AC40" s="124"/>
      <c r="AD40" s="124"/>
      <c r="AE40" s="124"/>
      <c r="AF40" s="124"/>
      <c r="AG40" s="124"/>
      <c r="AH40" s="124"/>
      <c r="AI40" s="124"/>
      <c r="AJ40" s="124"/>
      <c r="AK40" s="124"/>
      <c r="AL40" s="124"/>
      <c r="AM40" s="124"/>
      <c r="AN40" s="124"/>
      <c r="AO40" s="124"/>
      <c r="AP40" s="124"/>
      <c r="AQ40" s="124"/>
      <c r="AR40" s="124"/>
      <c r="AS40" s="124"/>
      <c r="AT40" s="124"/>
      <c r="AU40" s="124"/>
    </row>
    <row r="41" spans="1:47" s="119" customFormat="1" ht="19.5" customHeight="1" x14ac:dyDescent="0.25">
      <c r="A41" s="121" t="s">
        <v>20</v>
      </c>
      <c r="B41" s="116" t="s">
        <v>26</v>
      </c>
      <c r="C41" s="117">
        <v>7348</v>
      </c>
      <c r="D41" s="42" t="s">
        <v>132</v>
      </c>
      <c r="E41" s="117" t="s">
        <v>31</v>
      </c>
      <c r="F41" s="162" t="s">
        <v>133</v>
      </c>
      <c r="G41" s="153">
        <v>15.29</v>
      </c>
      <c r="H41" s="163">
        <f>F41*G41</f>
        <v>0.45869999999999994</v>
      </c>
      <c r="I41" s="164"/>
      <c r="J41" s="165"/>
      <c r="K41" s="166"/>
      <c r="L41" s="167"/>
      <c r="M41" s="168"/>
      <c r="N41" s="169"/>
      <c r="O41" s="169"/>
      <c r="P41" s="125"/>
      <c r="Q41" s="125"/>
      <c r="R41" s="125"/>
      <c r="S41" s="125"/>
      <c r="T41" s="125"/>
      <c r="U41" s="125"/>
      <c r="V41" s="125"/>
      <c r="W41" s="125"/>
      <c r="X41" s="125"/>
      <c r="Y41" s="125"/>
      <c r="Z41" s="125"/>
      <c r="AA41" s="125"/>
      <c r="AB41" s="125"/>
      <c r="AC41" s="125"/>
      <c r="AD41" s="125"/>
      <c r="AE41" s="125"/>
      <c r="AF41" s="125"/>
      <c r="AG41" s="125"/>
      <c r="AH41" s="125"/>
      <c r="AI41" s="125"/>
      <c r="AJ41" s="125"/>
      <c r="AK41" s="125"/>
      <c r="AL41" s="125"/>
      <c r="AM41" s="125"/>
      <c r="AN41" s="125"/>
      <c r="AO41" s="125"/>
      <c r="AP41" s="125"/>
      <c r="AQ41" s="125"/>
      <c r="AR41" s="125"/>
      <c r="AS41" s="125"/>
      <c r="AT41" s="125"/>
      <c r="AU41" s="125"/>
    </row>
    <row r="42" spans="1:47" s="119" customFormat="1" ht="19.5" customHeight="1" x14ac:dyDescent="0.25">
      <c r="A42" s="121" t="s">
        <v>20</v>
      </c>
      <c r="B42" s="116" t="s">
        <v>26</v>
      </c>
      <c r="C42" s="117">
        <v>12815</v>
      </c>
      <c r="D42" s="42" t="s">
        <v>134</v>
      </c>
      <c r="E42" s="117" t="s">
        <v>29</v>
      </c>
      <c r="F42" s="162" t="s">
        <v>135</v>
      </c>
      <c r="G42" s="153">
        <v>7.9</v>
      </c>
      <c r="H42" s="163">
        <f>F42*G42</f>
        <v>0.158</v>
      </c>
      <c r="I42" s="164"/>
      <c r="J42" s="165"/>
      <c r="K42" s="166"/>
      <c r="L42" s="167"/>
      <c r="M42" s="168"/>
      <c r="N42" s="169"/>
      <c r="O42" s="169"/>
      <c r="P42" s="125"/>
      <c r="Q42" s="125"/>
      <c r="R42" s="125"/>
      <c r="S42" s="125"/>
      <c r="T42" s="125"/>
      <c r="U42" s="125"/>
      <c r="V42" s="125"/>
      <c r="W42" s="125"/>
      <c r="X42" s="125"/>
      <c r="Y42" s="125"/>
      <c r="Z42" s="125"/>
      <c r="AA42" s="125"/>
      <c r="AB42" s="125"/>
      <c r="AC42" s="125"/>
      <c r="AD42" s="125"/>
      <c r="AE42" s="125"/>
      <c r="AF42" s="125"/>
      <c r="AG42" s="125"/>
      <c r="AH42" s="125"/>
      <c r="AI42" s="125"/>
      <c r="AJ42" s="125"/>
      <c r="AK42" s="125"/>
      <c r="AL42" s="125"/>
      <c r="AM42" s="125"/>
      <c r="AN42" s="125"/>
      <c r="AO42" s="125"/>
      <c r="AP42" s="125"/>
      <c r="AQ42" s="125"/>
      <c r="AR42" s="125"/>
      <c r="AS42" s="125"/>
      <c r="AT42" s="125"/>
      <c r="AU42" s="125"/>
    </row>
    <row r="43" spans="1:47" s="119" customFormat="1" ht="19.5" customHeight="1" x14ac:dyDescent="0.25">
      <c r="A43" s="121" t="s">
        <v>20</v>
      </c>
      <c r="B43" s="116" t="s">
        <v>32</v>
      </c>
      <c r="C43" s="117">
        <v>88310</v>
      </c>
      <c r="D43" s="42" t="s">
        <v>30</v>
      </c>
      <c r="E43" s="117" t="s">
        <v>24</v>
      </c>
      <c r="F43" s="162" t="s">
        <v>136</v>
      </c>
      <c r="G43" s="153">
        <v>26.47</v>
      </c>
      <c r="H43" s="163"/>
      <c r="I43" s="164">
        <f>F43*G43</f>
        <v>2.6470000000000002</v>
      </c>
      <c r="J43" s="165"/>
      <c r="K43" s="166"/>
      <c r="L43" s="167"/>
      <c r="M43" s="168"/>
      <c r="N43" s="169"/>
      <c r="O43" s="169"/>
      <c r="P43" s="125"/>
      <c r="Q43" s="125"/>
      <c r="R43" s="125"/>
      <c r="S43" s="125"/>
      <c r="T43" s="125"/>
      <c r="U43" s="125"/>
      <c r="V43" s="125"/>
      <c r="W43" s="125"/>
      <c r="X43" s="125"/>
      <c r="Y43" s="125"/>
      <c r="Z43" s="125"/>
      <c r="AA43" s="125"/>
      <c r="AB43" s="125"/>
      <c r="AC43" s="125"/>
      <c r="AD43" s="125"/>
      <c r="AE43" s="125"/>
      <c r="AF43" s="125"/>
      <c r="AG43" s="125"/>
      <c r="AH43" s="125"/>
      <c r="AI43" s="125"/>
      <c r="AJ43" s="125"/>
      <c r="AK43" s="125"/>
      <c r="AL43" s="125"/>
      <c r="AM43" s="125"/>
      <c r="AN43" s="125"/>
      <c r="AO43" s="125"/>
      <c r="AP43" s="125"/>
      <c r="AQ43" s="125"/>
      <c r="AR43" s="125"/>
      <c r="AS43" s="125"/>
      <c r="AT43" s="125"/>
      <c r="AU43" s="125"/>
    </row>
    <row r="44" spans="1:47" s="119" customFormat="1" ht="19.5" customHeight="1" x14ac:dyDescent="0.25">
      <c r="A44" s="121" t="s">
        <v>20</v>
      </c>
      <c r="B44" s="116" t="s">
        <v>32</v>
      </c>
      <c r="C44" s="117">
        <v>88316</v>
      </c>
      <c r="D44" s="42" t="s">
        <v>25</v>
      </c>
      <c r="E44" s="117" t="s">
        <v>24</v>
      </c>
      <c r="F44" s="162" t="s">
        <v>137</v>
      </c>
      <c r="G44" s="153">
        <v>19.78</v>
      </c>
      <c r="H44" s="163"/>
      <c r="I44" s="164">
        <f>F44*G44</f>
        <v>9.89</v>
      </c>
      <c r="J44" s="165"/>
      <c r="K44" s="166"/>
      <c r="L44" s="167"/>
      <c r="M44" s="168"/>
      <c r="N44" s="169"/>
      <c r="O44" s="169"/>
      <c r="P44" s="125"/>
      <c r="Q44" s="125"/>
      <c r="R44" s="125"/>
      <c r="S44" s="125"/>
      <c r="T44" s="125"/>
      <c r="U44" s="125"/>
      <c r="V44" s="125"/>
      <c r="W44" s="125"/>
      <c r="X44" s="125"/>
      <c r="Y44" s="125"/>
      <c r="Z44" s="125"/>
      <c r="AA44" s="125"/>
      <c r="AB44" s="125"/>
      <c r="AC44" s="125"/>
      <c r="AD44" s="125"/>
      <c r="AE44" s="125"/>
      <c r="AF44" s="125"/>
      <c r="AG44" s="125"/>
      <c r="AH44" s="125"/>
      <c r="AI44" s="125"/>
      <c r="AJ44" s="125"/>
      <c r="AK44" s="125"/>
      <c r="AL44" s="125"/>
      <c r="AM44" s="125"/>
      <c r="AN44" s="125"/>
      <c r="AO44" s="125"/>
      <c r="AP44" s="125"/>
      <c r="AQ44" s="125"/>
      <c r="AR44" s="125"/>
      <c r="AS44" s="125"/>
      <c r="AT44" s="125"/>
      <c r="AU44" s="125"/>
    </row>
    <row r="45" spans="1:47" s="115" customFormat="1" ht="13.15" customHeight="1" x14ac:dyDescent="0.25">
      <c r="A45" s="78"/>
      <c r="B45" s="79"/>
      <c r="C45" s="82"/>
      <c r="D45" s="80"/>
      <c r="E45" s="81"/>
      <c r="F45" s="176"/>
      <c r="G45" s="177"/>
      <c r="H45" s="178"/>
      <c r="I45" s="177"/>
      <c r="J45" s="179"/>
      <c r="K45" s="194"/>
      <c r="L45" s="195"/>
      <c r="M45" s="196"/>
      <c r="N45" s="197"/>
      <c r="O45" s="197"/>
      <c r="P45" s="124"/>
      <c r="Q45" s="124"/>
      <c r="R45" s="124"/>
      <c r="S45" s="124"/>
      <c r="T45" s="124"/>
      <c r="U45" s="124"/>
      <c r="V45" s="124"/>
      <c r="W45" s="124"/>
      <c r="X45" s="124"/>
      <c r="Y45" s="124"/>
      <c r="Z45" s="124"/>
      <c r="AA45" s="124"/>
      <c r="AB45" s="124"/>
      <c r="AC45" s="124"/>
      <c r="AD45" s="124"/>
      <c r="AE45" s="124"/>
      <c r="AF45" s="124"/>
      <c r="AG45" s="124"/>
      <c r="AH45" s="124"/>
      <c r="AI45" s="124"/>
      <c r="AJ45" s="124"/>
      <c r="AK45" s="124"/>
      <c r="AL45" s="124"/>
      <c r="AM45" s="124"/>
      <c r="AN45" s="124"/>
      <c r="AO45" s="124"/>
      <c r="AP45" s="124"/>
      <c r="AQ45" s="124"/>
      <c r="AR45" s="124"/>
      <c r="AS45" s="124"/>
      <c r="AT45" s="124"/>
      <c r="AU45" s="124"/>
    </row>
    <row r="46" spans="1:47" s="62" customFormat="1" ht="20.25" customHeight="1" x14ac:dyDescent="0.25">
      <c r="A46" s="59"/>
      <c r="B46" s="60"/>
      <c r="C46" s="61"/>
      <c r="D46" s="122" t="s">
        <v>100</v>
      </c>
      <c r="E46" s="61"/>
      <c r="F46" s="184"/>
      <c r="G46" s="185"/>
      <c r="H46" s="186"/>
      <c r="I46" s="187"/>
      <c r="J46" s="188"/>
      <c r="K46" s="189"/>
      <c r="L46" s="190"/>
      <c r="M46" s="191"/>
      <c r="N46" s="192"/>
      <c r="O46" s="192"/>
      <c r="P46" s="104"/>
      <c r="Q46" s="104"/>
      <c r="R46" s="104"/>
      <c r="S46" s="104"/>
      <c r="T46" s="104"/>
      <c r="U46" s="104"/>
      <c r="V46" s="104"/>
      <c r="W46" s="104"/>
      <c r="X46" s="104"/>
      <c r="Y46" s="10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</row>
    <row r="47" spans="1:47" s="115" customFormat="1" ht="40.15" customHeight="1" x14ac:dyDescent="0.25">
      <c r="A47" s="113" t="s">
        <v>20</v>
      </c>
      <c r="B47" s="35" t="s">
        <v>126</v>
      </c>
      <c r="C47" s="114" t="s">
        <v>99</v>
      </c>
      <c r="D47" s="120" t="s">
        <v>138</v>
      </c>
      <c r="E47" s="114" t="s">
        <v>21</v>
      </c>
      <c r="F47" s="154">
        <v>3937.73</v>
      </c>
      <c r="G47" s="155"/>
      <c r="H47" s="156">
        <f>ROUND(SUM(H48:H50),2)</f>
        <v>5.56</v>
      </c>
      <c r="I47" s="156">
        <f>ROUND(SUM(I48:I50),2)</f>
        <v>10.81</v>
      </c>
      <c r="J47" s="157">
        <f>H47+I47</f>
        <v>16.37</v>
      </c>
      <c r="K47" s="158">
        <f>ROUND(F47*H47,2)</f>
        <v>21893.78</v>
      </c>
      <c r="L47" s="159">
        <f>ROUND(F47*I47,2)</f>
        <v>42566.86</v>
      </c>
      <c r="M47" s="160">
        <f>ROUND(K47+L47,2)</f>
        <v>64460.639999999999</v>
      </c>
      <c r="N47" s="161">
        <f>ROUND(M47*$N$5,2)</f>
        <v>19139.72</v>
      </c>
      <c r="O47" s="161">
        <f>ROUND(M47+N47,2)</f>
        <v>83600.36</v>
      </c>
      <c r="P47" s="124"/>
      <c r="Q47" s="124"/>
      <c r="R47" s="124"/>
      <c r="S47" s="124"/>
      <c r="T47" s="124"/>
      <c r="U47" s="124"/>
      <c r="V47" s="124"/>
      <c r="W47" s="124"/>
      <c r="X47" s="124"/>
      <c r="Y47" s="124"/>
      <c r="Z47" s="124"/>
      <c r="AA47" s="124"/>
      <c r="AB47" s="124"/>
      <c r="AC47" s="124"/>
      <c r="AD47" s="124"/>
      <c r="AE47" s="124"/>
      <c r="AF47" s="124"/>
      <c r="AG47" s="124"/>
      <c r="AH47" s="124"/>
      <c r="AI47" s="124"/>
      <c r="AJ47" s="124"/>
      <c r="AK47" s="124"/>
      <c r="AL47" s="124"/>
      <c r="AM47" s="124"/>
      <c r="AN47" s="124"/>
      <c r="AO47" s="124"/>
      <c r="AP47" s="124"/>
      <c r="AQ47" s="124"/>
      <c r="AR47" s="124"/>
      <c r="AS47" s="124"/>
      <c r="AT47" s="124"/>
      <c r="AU47" s="124"/>
    </row>
    <row r="48" spans="1:47" s="119" customFormat="1" ht="17.25" customHeight="1" x14ac:dyDescent="0.25">
      <c r="A48" s="121" t="s">
        <v>20</v>
      </c>
      <c r="B48" s="116" t="s">
        <v>22</v>
      </c>
      <c r="C48" s="117">
        <v>88310</v>
      </c>
      <c r="D48" s="42" t="s">
        <v>30</v>
      </c>
      <c r="E48" s="117" t="s">
        <v>24</v>
      </c>
      <c r="F48" s="162">
        <v>0.34399999999999997</v>
      </c>
      <c r="G48" s="153">
        <v>26.47</v>
      </c>
      <c r="H48" s="163"/>
      <c r="I48" s="164">
        <f>F48*G48</f>
        <v>9.1056799999999996</v>
      </c>
      <c r="J48" s="165"/>
      <c r="K48" s="166"/>
      <c r="L48" s="167"/>
      <c r="M48" s="168"/>
      <c r="N48" s="169"/>
      <c r="O48" s="169"/>
      <c r="P48" s="125"/>
      <c r="Q48" s="125"/>
      <c r="R48" s="125"/>
      <c r="S48" s="125"/>
      <c r="T48" s="125"/>
      <c r="U48" s="125"/>
      <c r="V48" s="125"/>
      <c r="W48" s="125"/>
      <c r="X48" s="125"/>
      <c r="Y48" s="125"/>
      <c r="Z48" s="125"/>
      <c r="AA48" s="125"/>
      <c r="AB48" s="125"/>
      <c r="AC48" s="125"/>
      <c r="AD48" s="125"/>
      <c r="AE48" s="125"/>
      <c r="AF48" s="125"/>
      <c r="AG48" s="125"/>
      <c r="AH48" s="125"/>
      <c r="AI48" s="125"/>
      <c r="AJ48" s="125"/>
      <c r="AK48" s="125"/>
      <c r="AL48" s="125"/>
      <c r="AM48" s="125"/>
      <c r="AN48" s="125"/>
      <c r="AO48" s="125"/>
      <c r="AP48" s="125"/>
      <c r="AQ48" s="125"/>
      <c r="AR48" s="125"/>
      <c r="AS48" s="125"/>
      <c r="AT48" s="125"/>
      <c r="AU48" s="125"/>
    </row>
    <row r="49" spans="1:941" s="119" customFormat="1" ht="17.25" customHeight="1" x14ac:dyDescent="0.25">
      <c r="A49" s="121" t="s">
        <v>20</v>
      </c>
      <c r="B49" s="116" t="s">
        <v>22</v>
      </c>
      <c r="C49" s="117">
        <v>88316</v>
      </c>
      <c r="D49" s="42" t="s">
        <v>25</v>
      </c>
      <c r="E49" s="117" t="s">
        <v>24</v>
      </c>
      <c r="F49" s="162">
        <v>8.5999999999999993E-2</v>
      </c>
      <c r="G49" s="153">
        <v>19.78</v>
      </c>
      <c r="H49" s="163"/>
      <c r="I49" s="164">
        <f>F49*G49</f>
        <v>1.7010799999999999</v>
      </c>
      <c r="J49" s="165"/>
      <c r="K49" s="166"/>
      <c r="L49" s="167"/>
      <c r="M49" s="168"/>
      <c r="N49" s="169"/>
      <c r="O49" s="169"/>
      <c r="P49" s="125"/>
      <c r="Q49" s="125"/>
      <c r="R49" s="125"/>
      <c r="S49" s="125"/>
      <c r="T49" s="125"/>
      <c r="U49" s="125"/>
      <c r="V49" s="125"/>
      <c r="W49" s="125"/>
      <c r="X49" s="125"/>
      <c r="Y49" s="125"/>
      <c r="Z49" s="125"/>
      <c r="AA49" s="125"/>
      <c r="AB49" s="125"/>
      <c r="AC49" s="125"/>
      <c r="AD49" s="125"/>
      <c r="AE49" s="125"/>
      <c r="AF49" s="125"/>
      <c r="AG49" s="125"/>
      <c r="AH49" s="125"/>
      <c r="AI49" s="125"/>
      <c r="AJ49" s="125"/>
      <c r="AK49" s="125"/>
      <c r="AL49" s="125"/>
      <c r="AM49" s="125"/>
      <c r="AN49" s="125"/>
      <c r="AO49" s="125"/>
      <c r="AP49" s="125"/>
      <c r="AQ49" s="125"/>
      <c r="AR49" s="125"/>
      <c r="AS49" s="125"/>
      <c r="AT49" s="125"/>
      <c r="AU49" s="125"/>
    </row>
    <row r="50" spans="1:941" s="115" customFormat="1" ht="22.5" x14ac:dyDescent="0.25">
      <c r="A50" s="121" t="s">
        <v>20</v>
      </c>
      <c r="B50" s="116" t="s">
        <v>26</v>
      </c>
      <c r="C50" s="117">
        <v>43624</v>
      </c>
      <c r="D50" s="42" t="s">
        <v>169</v>
      </c>
      <c r="E50" s="117" t="s">
        <v>31</v>
      </c>
      <c r="F50" s="162">
        <v>0.2</v>
      </c>
      <c r="G50" s="153">
        <v>27.79</v>
      </c>
      <c r="H50" s="163">
        <f>F50*G50</f>
        <v>5.5579999999999998</v>
      </c>
      <c r="I50" s="164"/>
      <c r="J50" s="165"/>
      <c r="K50" s="166"/>
      <c r="L50" s="167"/>
      <c r="M50" s="168"/>
      <c r="N50" s="169"/>
      <c r="O50" s="169"/>
      <c r="P50" s="124"/>
      <c r="Q50" s="124"/>
      <c r="R50" s="124"/>
      <c r="S50" s="124"/>
      <c r="T50" s="124"/>
      <c r="U50" s="124"/>
      <c r="V50" s="124"/>
      <c r="W50" s="124"/>
      <c r="X50" s="124"/>
      <c r="Y50" s="124"/>
      <c r="Z50" s="124"/>
      <c r="AA50" s="124"/>
      <c r="AB50" s="124"/>
      <c r="AC50" s="124"/>
      <c r="AD50" s="124"/>
      <c r="AE50" s="124"/>
      <c r="AF50" s="124"/>
      <c r="AG50" s="124"/>
      <c r="AH50" s="124"/>
      <c r="AI50" s="124"/>
      <c r="AJ50" s="124"/>
      <c r="AK50" s="124"/>
      <c r="AL50" s="124"/>
      <c r="AM50" s="124"/>
      <c r="AN50" s="124"/>
      <c r="AO50" s="124"/>
      <c r="AP50" s="124"/>
      <c r="AQ50" s="124"/>
      <c r="AR50" s="124"/>
      <c r="AS50" s="124"/>
      <c r="AT50" s="124"/>
      <c r="AU50" s="124"/>
    </row>
    <row r="51" spans="1:941" s="62" customFormat="1" ht="16.5" customHeight="1" x14ac:dyDescent="0.25">
      <c r="A51" s="36"/>
      <c r="B51" s="48"/>
      <c r="C51" s="49"/>
      <c r="D51" s="118"/>
      <c r="E51" s="37"/>
      <c r="F51" s="162"/>
      <c r="G51" s="153"/>
      <c r="H51" s="163"/>
      <c r="I51" s="164"/>
      <c r="J51" s="165"/>
      <c r="K51" s="198"/>
      <c r="L51" s="199"/>
      <c r="M51" s="200"/>
      <c r="N51" s="201"/>
      <c r="O51" s="201"/>
      <c r="P51" s="104"/>
      <c r="Q51" s="104"/>
      <c r="R51" s="104"/>
      <c r="S51" s="104"/>
      <c r="T51" s="104"/>
      <c r="U51" s="104"/>
      <c r="V51" s="104"/>
      <c r="W51" s="104"/>
      <c r="X51" s="104"/>
      <c r="Y51" s="104"/>
      <c r="Z51" s="104"/>
      <c r="AA51" s="104"/>
      <c r="AB51" s="104"/>
      <c r="AC51" s="104"/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</row>
    <row r="52" spans="1:941" s="56" customFormat="1" ht="12.75" x14ac:dyDescent="0.2">
      <c r="A52" s="52"/>
      <c r="B52" s="53"/>
      <c r="C52" s="54"/>
      <c r="D52" s="55" t="s">
        <v>140</v>
      </c>
      <c r="E52" s="54"/>
      <c r="F52" s="184"/>
      <c r="G52" s="185"/>
      <c r="H52" s="186"/>
      <c r="I52" s="187"/>
      <c r="J52" s="188"/>
      <c r="K52" s="202"/>
      <c r="L52" s="203"/>
      <c r="M52" s="204"/>
      <c r="N52" s="205"/>
      <c r="O52" s="205"/>
      <c r="P52" s="102"/>
      <c r="Q52" s="102"/>
      <c r="R52" s="102"/>
      <c r="S52" s="102"/>
      <c r="T52" s="102"/>
      <c r="U52" s="102"/>
      <c r="V52" s="102"/>
      <c r="W52" s="102"/>
      <c r="X52" s="102"/>
      <c r="Y52" s="102"/>
      <c r="Z52" s="102"/>
      <c r="AA52" s="102"/>
      <c r="AB52" s="102"/>
      <c r="AC52" s="102"/>
      <c r="AD52" s="102"/>
      <c r="AE52" s="102"/>
      <c r="AF52" s="102"/>
      <c r="AG52" s="102"/>
      <c r="AH52" s="102"/>
      <c r="AI52" s="102"/>
      <c r="AJ52" s="102"/>
      <c r="AK52" s="102"/>
      <c r="AL52" s="102"/>
      <c r="AM52" s="102"/>
      <c r="AN52" s="102"/>
      <c r="AO52" s="102"/>
      <c r="AP52" s="102"/>
      <c r="AQ52" s="102"/>
      <c r="AR52" s="102"/>
      <c r="AS52" s="102"/>
      <c r="AT52" s="102"/>
      <c r="AU52" s="102"/>
    </row>
    <row r="53" spans="1:941" s="115" customFormat="1" ht="40.15" customHeight="1" x14ac:dyDescent="0.25">
      <c r="A53" s="113" t="s">
        <v>20</v>
      </c>
      <c r="B53" s="35">
        <v>88497</v>
      </c>
      <c r="C53" s="114" t="s">
        <v>114</v>
      </c>
      <c r="D53" s="120" t="s">
        <v>127</v>
      </c>
      <c r="E53" s="114" t="s">
        <v>21</v>
      </c>
      <c r="F53" s="154">
        <v>220</v>
      </c>
      <c r="G53" s="155"/>
      <c r="H53" s="156">
        <f>ROUND(SUM(H54:H57),2)</f>
        <v>1.17</v>
      </c>
      <c r="I53" s="156">
        <f>ROUND(SUM(I54:I57),2)</f>
        <v>10.51</v>
      </c>
      <c r="J53" s="157">
        <f>H53+I53</f>
        <v>11.68</v>
      </c>
      <c r="K53" s="158">
        <f>ROUND(F53*H53,2)</f>
        <v>257.39999999999998</v>
      </c>
      <c r="L53" s="159">
        <f>ROUND(F53*I53,2)</f>
        <v>2312.1999999999998</v>
      </c>
      <c r="M53" s="160">
        <f>ROUND(K53+L53,2)</f>
        <v>2569.6</v>
      </c>
      <c r="N53" s="161">
        <f>ROUND(M53*$N$5,2)</f>
        <v>762.97</v>
      </c>
      <c r="O53" s="161">
        <f>ROUND(M53+N53,2)</f>
        <v>3332.57</v>
      </c>
      <c r="P53" s="124"/>
      <c r="Q53" s="124"/>
      <c r="R53" s="124"/>
      <c r="S53" s="124"/>
      <c r="T53" s="124"/>
      <c r="U53" s="124"/>
      <c r="V53" s="124"/>
      <c r="W53" s="124"/>
      <c r="X53" s="124"/>
      <c r="Y53" s="124"/>
      <c r="Z53" s="124"/>
      <c r="AA53" s="124"/>
      <c r="AB53" s="124"/>
      <c r="AC53" s="124"/>
      <c r="AD53" s="124"/>
      <c r="AE53" s="124"/>
      <c r="AF53" s="124"/>
      <c r="AG53" s="124"/>
      <c r="AH53" s="124"/>
      <c r="AI53" s="124"/>
      <c r="AJ53" s="124"/>
      <c r="AK53" s="124"/>
      <c r="AL53" s="124"/>
      <c r="AM53" s="124"/>
      <c r="AN53" s="124"/>
      <c r="AO53" s="124"/>
      <c r="AP53" s="124"/>
      <c r="AQ53" s="124"/>
      <c r="AR53" s="124"/>
      <c r="AS53" s="124"/>
      <c r="AT53" s="124"/>
      <c r="AU53" s="124"/>
    </row>
    <row r="54" spans="1:941" s="119" customFormat="1" ht="22.5" customHeight="1" x14ac:dyDescent="0.25">
      <c r="A54" s="121" t="s">
        <v>20</v>
      </c>
      <c r="B54" s="116" t="s">
        <v>22</v>
      </c>
      <c r="C54" s="117">
        <v>88310</v>
      </c>
      <c r="D54" s="42" t="s">
        <v>30</v>
      </c>
      <c r="E54" s="117" t="s">
        <v>24</v>
      </c>
      <c r="F54" s="162">
        <v>0.312</v>
      </c>
      <c r="G54" s="153">
        <v>26.47</v>
      </c>
      <c r="H54" s="163"/>
      <c r="I54" s="164">
        <f>F54*G54</f>
        <v>8.2586399999999998</v>
      </c>
      <c r="J54" s="165"/>
      <c r="K54" s="166"/>
      <c r="L54" s="167"/>
      <c r="M54" s="168"/>
      <c r="N54" s="169"/>
      <c r="O54" s="169"/>
      <c r="P54" s="125"/>
      <c r="Q54" s="125"/>
      <c r="R54" s="125"/>
      <c r="S54" s="125"/>
      <c r="T54" s="125"/>
      <c r="U54" s="125"/>
      <c r="V54" s="125"/>
      <c r="W54" s="125"/>
      <c r="X54" s="125"/>
      <c r="Y54" s="125"/>
      <c r="Z54" s="125"/>
      <c r="AA54" s="125"/>
      <c r="AB54" s="125"/>
      <c r="AC54" s="125"/>
      <c r="AD54" s="125"/>
      <c r="AE54" s="125"/>
      <c r="AF54" s="125"/>
      <c r="AG54" s="125"/>
      <c r="AH54" s="125"/>
      <c r="AI54" s="125"/>
      <c r="AJ54" s="125"/>
      <c r="AK54" s="125"/>
      <c r="AL54" s="125"/>
      <c r="AM54" s="125"/>
      <c r="AN54" s="125"/>
      <c r="AO54" s="125"/>
      <c r="AP54" s="125"/>
      <c r="AQ54" s="125"/>
      <c r="AR54" s="125"/>
      <c r="AS54" s="125"/>
      <c r="AT54" s="125"/>
      <c r="AU54" s="125"/>
    </row>
    <row r="55" spans="1:941" s="119" customFormat="1" ht="22.5" customHeight="1" x14ac:dyDescent="0.25">
      <c r="A55" s="121" t="s">
        <v>20</v>
      </c>
      <c r="B55" s="116" t="s">
        <v>22</v>
      </c>
      <c r="C55" s="117">
        <v>88316</v>
      </c>
      <c r="D55" s="42" t="s">
        <v>25</v>
      </c>
      <c r="E55" s="117" t="s">
        <v>24</v>
      </c>
      <c r="F55" s="162">
        <v>0.114</v>
      </c>
      <c r="G55" s="153">
        <v>19.78</v>
      </c>
      <c r="H55" s="163"/>
      <c r="I55" s="164">
        <f>F55*G55</f>
        <v>2.2549200000000003</v>
      </c>
      <c r="J55" s="165"/>
      <c r="K55" s="166"/>
      <c r="L55" s="167"/>
      <c r="M55" s="168"/>
      <c r="N55" s="169"/>
      <c r="O55" s="169"/>
      <c r="P55" s="125"/>
      <c r="Q55" s="125"/>
      <c r="R55" s="125"/>
      <c r="S55" s="125"/>
      <c r="T55" s="125"/>
      <c r="U55" s="125"/>
      <c r="V55" s="125"/>
      <c r="W55" s="125"/>
      <c r="X55" s="125"/>
      <c r="Y55" s="125"/>
      <c r="Z55" s="125"/>
      <c r="AA55" s="125"/>
      <c r="AB55" s="125"/>
      <c r="AC55" s="125"/>
      <c r="AD55" s="125"/>
      <c r="AE55" s="125"/>
      <c r="AF55" s="125"/>
      <c r="AG55" s="125"/>
      <c r="AH55" s="125"/>
      <c r="AI55" s="125"/>
      <c r="AJ55" s="125"/>
      <c r="AK55" s="125"/>
      <c r="AL55" s="125"/>
      <c r="AM55" s="125"/>
      <c r="AN55" s="125"/>
      <c r="AO55" s="125"/>
      <c r="AP55" s="125"/>
      <c r="AQ55" s="125"/>
      <c r="AR55" s="125"/>
      <c r="AS55" s="125"/>
      <c r="AT55" s="125"/>
      <c r="AU55" s="125"/>
    </row>
    <row r="56" spans="1:941" ht="22.5" customHeight="1" x14ac:dyDescent="0.25">
      <c r="A56" s="121" t="s">
        <v>20</v>
      </c>
      <c r="B56" s="116" t="s">
        <v>26</v>
      </c>
      <c r="C56" s="117">
        <v>3767</v>
      </c>
      <c r="D56" s="42" t="s">
        <v>37</v>
      </c>
      <c r="E56" s="117" t="s">
        <v>29</v>
      </c>
      <c r="F56" s="162">
        <v>0.1</v>
      </c>
      <c r="G56" s="153">
        <v>1.42</v>
      </c>
      <c r="H56" s="163">
        <f>F56*G56</f>
        <v>0.14199999999999999</v>
      </c>
      <c r="I56" s="164"/>
      <c r="J56" s="165"/>
      <c r="K56" s="166"/>
      <c r="L56" s="167"/>
      <c r="M56" s="168"/>
      <c r="N56" s="169"/>
      <c r="O56" s="169"/>
      <c r="P56" s="123"/>
      <c r="Q56" s="123"/>
      <c r="R56" s="123"/>
      <c r="S56" s="123"/>
      <c r="T56" s="123"/>
      <c r="U56" s="123"/>
      <c r="V56" s="123"/>
      <c r="W56" s="123"/>
      <c r="X56" s="123"/>
      <c r="Y56" s="123"/>
      <c r="Z56" s="123"/>
      <c r="AA56" s="123"/>
      <c r="AB56" s="123"/>
      <c r="AC56" s="123"/>
      <c r="AD56" s="123"/>
      <c r="AE56" s="123"/>
      <c r="AF56" s="123"/>
      <c r="AG56" s="123"/>
      <c r="AH56" s="123"/>
      <c r="AI56" s="123"/>
      <c r="AJ56" s="123"/>
      <c r="AK56" s="123"/>
      <c r="AL56" s="123"/>
      <c r="AM56" s="123"/>
      <c r="AN56" s="123"/>
      <c r="AO56" s="123"/>
      <c r="AP56" s="123"/>
      <c r="AQ56" s="123"/>
      <c r="AR56" s="123"/>
      <c r="AS56" s="123"/>
      <c r="AT56" s="123"/>
      <c r="AU56" s="123"/>
      <c r="AV56" s="110"/>
      <c r="AW56" s="110"/>
      <c r="AX56" s="110"/>
      <c r="AY56" s="110"/>
      <c r="AZ56" s="110"/>
      <c r="BA56" s="110"/>
      <c r="BB56" s="110"/>
      <c r="BC56" s="110"/>
      <c r="BD56" s="110"/>
      <c r="BE56" s="110"/>
      <c r="BF56" s="110"/>
      <c r="BG56" s="110"/>
      <c r="BH56" s="110"/>
      <c r="BI56" s="110"/>
      <c r="BJ56" s="110"/>
      <c r="BK56" s="110"/>
      <c r="BL56" s="110"/>
      <c r="BM56" s="110"/>
      <c r="BN56" s="110"/>
      <c r="BO56" s="110"/>
      <c r="BP56" s="110"/>
      <c r="BQ56" s="110"/>
      <c r="BR56" s="110"/>
      <c r="BS56" s="110"/>
      <c r="BT56" s="110"/>
      <c r="BU56" s="110"/>
      <c r="BV56" s="110"/>
      <c r="BW56" s="110"/>
      <c r="BX56" s="110"/>
      <c r="BY56" s="110"/>
      <c r="BZ56" s="110"/>
      <c r="CA56" s="110"/>
      <c r="CB56" s="110"/>
      <c r="CC56" s="110"/>
      <c r="CD56" s="110"/>
      <c r="CE56" s="110"/>
      <c r="CF56" s="110"/>
      <c r="CG56" s="110"/>
      <c r="CH56" s="110"/>
      <c r="CI56" s="110"/>
      <c r="CJ56" s="110"/>
      <c r="CK56" s="110"/>
      <c r="CL56" s="110"/>
      <c r="CM56" s="110"/>
      <c r="CN56" s="110"/>
      <c r="CO56" s="110"/>
      <c r="CP56" s="110"/>
      <c r="CQ56" s="110"/>
      <c r="CR56" s="110"/>
      <c r="CS56" s="110"/>
      <c r="CT56" s="110"/>
      <c r="CU56" s="110"/>
      <c r="CV56" s="110"/>
      <c r="CW56" s="110"/>
      <c r="CX56" s="110"/>
      <c r="CY56" s="110"/>
      <c r="CZ56" s="110"/>
      <c r="DA56" s="110"/>
      <c r="DB56" s="110"/>
      <c r="DC56" s="110"/>
      <c r="DD56" s="110"/>
      <c r="DE56" s="110"/>
      <c r="DF56" s="110"/>
      <c r="DG56" s="110"/>
      <c r="DH56" s="110"/>
      <c r="DI56" s="110"/>
      <c r="DJ56" s="110"/>
      <c r="DK56" s="110"/>
      <c r="DL56" s="110"/>
      <c r="DM56" s="110"/>
      <c r="DN56" s="110"/>
      <c r="DO56" s="110"/>
      <c r="DP56" s="110"/>
      <c r="DQ56" s="110"/>
      <c r="DR56" s="110"/>
      <c r="DS56" s="110"/>
      <c r="DT56" s="110"/>
      <c r="DU56" s="110"/>
      <c r="DV56" s="110"/>
      <c r="DW56" s="110"/>
      <c r="DX56" s="110"/>
      <c r="DY56" s="110"/>
      <c r="DZ56" s="110"/>
      <c r="EA56" s="110"/>
      <c r="EB56" s="110"/>
      <c r="EC56" s="110"/>
      <c r="ED56" s="110"/>
      <c r="EE56" s="110"/>
      <c r="EF56" s="110"/>
      <c r="EG56" s="110"/>
      <c r="EH56" s="110"/>
      <c r="EI56" s="110"/>
      <c r="EJ56" s="110"/>
      <c r="EK56" s="110"/>
      <c r="EL56" s="110"/>
      <c r="EM56" s="110"/>
      <c r="EN56" s="110"/>
      <c r="EO56" s="110"/>
      <c r="EP56" s="110"/>
      <c r="EQ56" s="110"/>
      <c r="ER56" s="110"/>
      <c r="ES56" s="110"/>
      <c r="ET56" s="110"/>
      <c r="EU56" s="110"/>
      <c r="EV56" s="110"/>
      <c r="EW56" s="110"/>
      <c r="EX56" s="110"/>
      <c r="EY56" s="110"/>
      <c r="EZ56" s="110"/>
      <c r="FA56" s="110"/>
      <c r="FB56" s="110"/>
      <c r="FC56" s="110"/>
      <c r="FD56" s="110"/>
      <c r="FE56" s="110"/>
      <c r="FF56" s="110"/>
      <c r="FG56" s="110"/>
      <c r="FH56" s="110"/>
      <c r="FI56" s="110"/>
      <c r="FJ56" s="110"/>
      <c r="FK56" s="110"/>
      <c r="FL56" s="110"/>
      <c r="FM56" s="110"/>
      <c r="FN56" s="110"/>
      <c r="FO56" s="110"/>
      <c r="FP56" s="110"/>
      <c r="FQ56" s="110"/>
      <c r="FR56" s="110"/>
      <c r="FS56" s="110"/>
      <c r="FT56" s="110"/>
      <c r="FU56" s="110"/>
      <c r="FV56" s="110"/>
      <c r="FW56" s="110"/>
      <c r="FX56" s="110"/>
      <c r="FY56" s="110"/>
      <c r="FZ56" s="110"/>
      <c r="GA56" s="110"/>
      <c r="GB56" s="110"/>
      <c r="GC56" s="110"/>
      <c r="GD56" s="110"/>
      <c r="GE56" s="110"/>
      <c r="GF56" s="110"/>
      <c r="GG56" s="110"/>
      <c r="GH56" s="110"/>
      <c r="GI56" s="110"/>
      <c r="GJ56" s="110"/>
      <c r="GK56" s="110"/>
      <c r="GL56" s="110"/>
      <c r="GM56" s="110"/>
      <c r="GN56" s="110"/>
      <c r="GO56" s="110"/>
      <c r="GP56" s="110"/>
      <c r="GQ56" s="110"/>
      <c r="GR56" s="110"/>
      <c r="GS56" s="110"/>
      <c r="GT56" s="110"/>
      <c r="GU56" s="110"/>
      <c r="GV56" s="110"/>
      <c r="GW56" s="110"/>
      <c r="GX56" s="110"/>
      <c r="GY56" s="110"/>
      <c r="GZ56" s="110"/>
      <c r="HA56" s="110"/>
      <c r="HB56" s="110"/>
      <c r="HC56" s="110"/>
      <c r="HD56" s="110"/>
      <c r="HE56" s="110"/>
      <c r="HF56" s="110"/>
      <c r="HG56" s="110"/>
      <c r="HH56" s="110"/>
      <c r="HI56" s="110"/>
      <c r="HJ56" s="110"/>
      <c r="HK56" s="110"/>
      <c r="HL56" s="110"/>
      <c r="HM56" s="110"/>
      <c r="HN56" s="110"/>
      <c r="HO56" s="110"/>
      <c r="HP56" s="110"/>
      <c r="HQ56" s="110"/>
      <c r="HR56" s="110"/>
      <c r="HS56" s="110"/>
      <c r="HT56" s="110"/>
      <c r="HU56" s="110"/>
      <c r="HV56" s="110"/>
      <c r="HW56" s="110"/>
      <c r="HX56" s="110"/>
      <c r="HY56" s="110"/>
      <c r="HZ56" s="110"/>
      <c r="IA56" s="110"/>
      <c r="IB56" s="110"/>
      <c r="IC56" s="110"/>
      <c r="ID56" s="110"/>
      <c r="IE56" s="110"/>
      <c r="IF56" s="110"/>
      <c r="IG56" s="110"/>
      <c r="IH56" s="110"/>
      <c r="II56" s="110"/>
      <c r="IJ56" s="110"/>
      <c r="IK56" s="110"/>
      <c r="IL56" s="110"/>
      <c r="IM56" s="110"/>
      <c r="IN56" s="110"/>
      <c r="IO56" s="110"/>
      <c r="IP56" s="110"/>
      <c r="IQ56" s="110"/>
      <c r="IR56" s="110"/>
      <c r="IS56" s="110"/>
      <c r="IT56" s="110"/>
      <c r="IU56" s="110"/>
      <c r="IV56" s="110"/>
      <c r="IW56" s="110"/>
      <c r="IX56" s="110"/>
      <c r="IY56" s="110"/>
      <c r="IZ56" s="110"/>
      <c r="JA56" s="110"/>
      <c r="JB56" s="110"/>
      <c r="JC56" s="110"/>
      <c r="JD56" s="110"/>
      <c r="JE56" s="110"/>
      <c r="JF56" s="110"/>
      <c r="JG56" s="110"/>
      <c r="JH56" s="110"/>
      <c r="JI56" s="110"/>
      <c r="JJ56" s="110"/>
      <c r="JK56" s="110"/>
      <c r="JL56" s="110"/>
      <c r="JM56" s="110"/>
      <c r="JN56" s="110"/>
      <c r="JO56" s="110"/>
      <c r="JP56" s="110"/>
      <c r="JQ56" s="110"/>
      <c r="JR56" s="110"/>
      <c r="JS56" s="110"/>
      <c r="JT56" s="110"/>
      <c r="JU56" s="110"/>
      <c r="JV56" s="110"/>
      <c r="JW56" s="110"/>
      <c r="JX56" s="110"/>
      <c r="JY56" s="110"/>
      <c r="JZ56" s="110"/>
      <c r="KA56" s="110"/>
      <c r="KB56" s="110"/>
      <c r="KC56" s="110"/>
      <c r="KD56" s="110"/>
      <c r="KE56" s="110"/>
      <c r="KF56" s="110"/>
      <c r="KG56" s="110"/>
      <c r="KH56" s="110"/>
      <c r="KI56" s="110"/>
      <c r="KJ56" s="110"/>
      <c r="KK56" s="110"/>
      <c r="KL56" s="110"/>
      <c r="KM56" s="110"/>
      <c r="KN56" s="110"/>
      <c r="KO56" s="110"/>
      <c r="KP56" s="110"/>
      <c r="KQ56" s="110"/>
      <c r="KR56" s="110"/>
      <c r="KS56" s="110"/>
      <c r="KT56" s="110"/>
      <c r="KU56" s="110"/>
      <c r="KV56" s="110"/>
      <c r="KW56" s="110"/>
      <c r="KX56" s="110"/>
      <c r="KY56" s="110"/>
      <c r="KZ56" s="110"/>
      <c r="LA56" s="110"/>
      <c r="LB56" s="110"/>
      <c r="LC56" s="110"/>
      <c r="LD56" s="110"/>
      <c r="LE56" s="110"/>
      <c r="LF56" s="110"/>
      <c r="LG56" s="110"/>
      <c r="LH56" s="110"/>
      <c r="LI56" s="110"/>
      <c r="LJ56" s="110"/>
      <c r="LK56" s="110"/>
      <c r="LL56" s="110"/>
      <c r="LM56" s="110"/>
      <c r="LN56" s="110"/>
      <c r="LO56" s="110"/>
      <c r="LP56" s="110"/>
      <c r="LQ56" s="110"/>
      <c r="LR56" s="110"/>
      <c r="LS56" s="110"/>
      <c r="LT56" s="110"/>
      <c r="LU56" s="110"/>
      <c r="LV56" s="110"/>
      <c r="LW56" s="110"/>
      <c r="LX56" s="110"/>
      <c r="LY56" s="110"/>
      <c r="LZ56" s="110"/>
      <c r="MA56" s="110"/>
      <c r="MB56" s="110"/>
      <c r="MC56" s="110"/>
      <c r="MD56" s="110"/>
      <c r="ME56" s="110"/>
      <c r="MF56" s="110"/>
      <c r="MG56" s="110"/>
      <c r="MH56" s="110"/>
      <c r="MI56" s="110"/>
      <c r="MJ56" s="110"/>
      <c r="MK56" s="110"/>
      <c r="ML56" s="110"/>
      <c r="MM56" s="110"/>
      <c r="MN56" s="110"/>
      <c r="MO56" s="110"/>
      <c r="MP56" s="110"/>
      <c r="MQ56" s="110"/>
      <c r="MR56" s="110"/>
      <c r="MS56" s="110"/>
      <c r="MT56" s="110"/>
      <c r="MU56" s="110"/>
      <c r="MV56" s="110"/>
      <c r="MW56" s="110"/>
      <c r="MX56" s="110"/>
      <c r="MY56" s="110"/>
      <c r="MZ56" s="110"/>
      <c r="NA56" s="110"/>
      <c r="NB56" s="110"/>
      <c r="NC56" s="110"/>
      <c r="ND56" s="110"/>
      <c r="NE56" s="110"/>
      <c r="NF56" s="110"/>
      <c r="NG56" s="110"/>
      <c r="NH56" s="110"/>
      <c r="NI56" s="110"/>
      <c r="NJ56" s="110"/>
      <c r="NK56" s="110"/>
      <c r="NL56" s="110"/>
      <c r="NM56" s="110"/>
      <c r="NN56" s="110"/>
      <c r="NO56" s="110"/>
      <c r="NP56" s="110"/>
      <c r="NQ56" s="110"/>
      <c r="NR56" s="110"/>
      <c r="NS56" s="110"/>
      <c r="NT56" s="110"/>
      <c r="NU56" s="110"/>
      <c r="NV56" s="110"/>
      <c r="NW56" s="110"/>
      <c r="NX56" s="110"/>
      <c r="NY56" s="110"/>
      <c r="NZ56" s="110"/>
      <c r="OA56" s="110"/>
      <c r="OB56" s="110"/>
      <c r="OC56" s="110"/>
      <c r="OD56" s="110"/>
      <c r="OE56" s="110"/>
      <c r="OF56" s="110"/>
      <c r="OG56" s="110"/>
      <c r="OH56" s="110"/>
      <c r="OI56" s="110"/>
      <c r="OJ56" s="110"/>
      <c r="OK56" s="110"/>
      <c r="OL56" s="110"/>
      <c r="OM56" s="110"/>
      <c r="ON56" s="110"/>
      <c r="OO56" s="110"/>
      <c r="OP56" s="110"/>
      <c r="OQ56" s="110"/>
      <c r="OR56" s="110"/>
      <c r="OS56" s="110"/>
      <c r="OT56" s="110"/>
      <c r="OU56" s="110"/>
      <c r="OV56" s="110"/>
      <c r="OW56" s="110"/>
      <c r="OX56" s="110"/>
      <c r="OY56" s="110"/>
      <c r="OZ56" s="110"/>
      <c r="PA56" s="110"/>
      <c r="PB56" s="110"/>
      <c r="PC56" s="110"/>
      <c r="PD56" s="110"/>
      <c r="PE56" s="110"/>
      <c r="PF56" s="110"/>
      <c r="PG56" s="110"/>
      <c r="PH56" s="110"/>
      <c r="PI56" s="110"/>
      <c r="PJ56" s="110"/>
      <c r="PK56" s="110"/>
      <c r="PL56" s="110"/>
      <c r="PM56" s="110"/>
      <c r="PN56" s="110"/>
      <c r="PO56" s="110"/>
      <c r="PP56" s="110"/>
      <c r="PQ56" s="110"/>
      <c r="PR56" s="110"/>
      <c r="PS56" s="110"/>
      <c r="PT56" s="110"/>
      <c r="PU56" s="110"/>
      <c r="PV56" s="110"/>
      <c r="PW56" s="110"/>
      <c r="PX56" s="110"/>
      <c r="PY56" s="110"/>
      <c r="PZ56" s="110"/>
      <c r="QA56" s="110"/>
      <c r="QB56" s="110"/>
      <c r="QC56" s="110"/>
      <c r="QD56" s="110"/>
      <c r="QE56" s="110"/>
      <c r="QF56" s="110"/>
      <c r="QG56" s="110"/>
      <c r="QH56" s="110"/>
      <c r="QI56" s="110"/>
      <c r="QJ56" s="110"/>
      <c r="QK56" s="110"/>
      <c r="QL56" s="110"/>
      <c r="QM56" s="110"/>
      <c r="QN56" s="110"/>
      <c r="QO56" s="110"/>
      <c r="QP56" s="110"/>
      <c r="QQ56" s="110"/>
      <c r="QR56" s="110"/>
      <c r="QS56" s="110"/>
      <c r="QT56" s="110"/>
      <c r="QU56" s="110"/>
      <c r="QV56" s="110"/>
      <c r="QW56" s="110"/>
      <c r="QX56" s="110"/>
      <c r="QY56" s="110"/>
      <c r="QZ56" s="110"/>
      <c r="RA56" s="110"/>
      <c r="RB56" s="110"/>
      <c r="RC56" s="110"/>
      <c r="RD56" s="110"/>
      <c r="RE56" s="110"/>
      <c r="RF56" s="110"/>
      <c r="RG56" s="110"/>
      <c r="RH56" s="110"/>
      <c r="RI56" s="110"/>
      <c r="RJ56" s="110"/>
      <c r="RK56" s="110"/>
      <c r="RL56" s="110"/>
      <c r="RM56" s="110"/>
      <c r="RN56" s="110"/>
      <c r="RO56" s="110"/>
      <c r="RP56" s="110"/>
      <c r="RQ56" s="110"/>
      <c r="RR56" s="110"/>
      <c r="RS56" s="110"/>
      <c r="RT56" s="110"/>
      <c r="RU56" s="110"/>
      <c r="RV56" s="110"/>
      <c r="RW56" s="110"/>
      <c r="RX56" s="110"/>
      <c r="RY56" s="110"/>
      <c r="RZ56" s="110"/>
      <c r="SA56" s="110"/>
      <c r="SB56" s="110"/>
      <c r="SC56" s="110"/>
      <c r="SD56" s="110"/>
      <c r="SE56" s="110"/>
      <c r="SF56" s="110"/>
      <c r="SG56" s="110"/>
      <c r="SH56" s="110"/>
      <c r="SI56" s="110"/>
      <c r="SJ56" s="110"/>
      <c r="SK56" s="110"/>
      <c r="SL56" s="110"/>
      <c r="SM56" s="110"/>
      <c r="SN56" s="110"/>
      <c r="SO56" s="110"/>
      <c r="SP56" s="110"/>
      <c r="SQ56" s="110"/>
      <c r="SR56" s="110"/>
      <c r="SS56" s="110"/>
      <c r="ST56" s="110"/>
      <c r="SU56" s="110"/>
      <c r="SV56" s="110"/>
      <c r="SW56" s="110"/>
      <c r="SX56" s="110"/>
      <c r="SY56" s="110"/>
      <c r="SZ56" s="110"/>
      <c r="TA56" s="110"/>
      <c r="TB56" s="110"/>
      <c r="TC56" s="110"/>
      <c r="TD56" s="110"/>
      <c r="TE56" s="110"/>
      <c r="TF56" s="110"/>
      <c r="TG56" s="110"/>
      <c r="TH56" s="110"/>
      <c r="TI56" s="110"/>
      <c r="TJ56" s="110"/>
      <c r="TK56" s="110"/>
      <c r="TL56" s="110"/>
      <c r="TM56" s="110"/>
      <c r="TN56" s="110"/>
      <c r="TO56" s="110"/>
      <c r="TP56" s="110"/>
      <c r="TQ56" s="110"/>
      <c r="TR56" s="110"/>
      <c r="TS56" s="110"/>
      <c r="TT56" s="110"/>
      <c r="TU56" s="110"/>
      <c r="TV56" s="110"/>
      <c r="TW56" s="110"/>
      <c r="TX56" s="110"/>
      <c r="TY56" s="110"/>
      <c r="TZ56" s="110"/>
      <c r="UA56" s="110"/>
      <c r="UB56" s="110"/>
      <c r="UC56" s="110"/>
      <c r="UD56" s="110"/>
      <c r="UE56" s="110"/>
      <c r="UF56" s="110"/>
      <c r="UG56" s="110"/>
      <c r="UH56" s="110"/>
      <c r="UI56" s="110"/>
      <c r="UJ56" s="110"/>
      <c r="UK56" s="110"/>
      <c r="UL56" s="110"/>
      <c r="UM56" s="110"/>
      <c r="UN56" s="110"/>
      <c r="UO56" s="110"/>
      <c r="UP56" s="110"/>
      <c r="UQ56" s="110"/>
      <c r="UR56" s="110"/>
      <c r="US56" s="110"/>
      <c r="UT56" s="110"/>
      <c r="UU56" s="110"/>
      <c r="UV56" s="110"/>
      <c r="UW56" s="110"/>
      <c r="UX56" s="110"/>
      <c r="UY56" s="110"/>
      <c r="UZ56" s="110"/>
      <c r="VA56" s="110"/>
      <c r="VB56" s="110"/>
      <c r="VC56" s="110"/>
      <c r="VD56" s="110"/>
      <c r="VE56" s="110"/>
      <c r="VF56" s="110"/>
      <c r="VG56" s="110"/>
      <c r="VH56" s="110"/>
      <c r="VI56" s="110"/>
      <c r="VJ56" s="110"/>
      <c r="VK56" s="110"/>
      <c r="VL56" s="110"/>
      <c r="VM56" s="110"/>
      <c r="VN56" s="110"/>
      <c r="VO56" s="110"/>
      <c r="VP56" s="110"/>
      <c r="VQ56" s="110"/>
      <c r="VR56" s="110"/>
      <c r="VS56" s="110"/>
      <c r="VT56" s="110"/>
      <c r="VU56" s="110"/>
      <c r="VV56" s="110"/>
      <c r="VW56" s="110"/>
      <c r="VX56" s="110"/>
      <c r="VY56" s="110"/>
      <c r="VZ56" s="110"/>
      <c r="WA56" s="110"/>
      <c r="WB56" s="110"/>
      <c r="WC56" s="110"/>
      <c r="WD56" s="110"/>
      <c r="WE56" s="110"/>
      <c r="WF56" s="110"/>
      <c r="WG56" s="110"/>
      <c r="WH56" s="110"/>
      <c r="WI56" s="110"/>
      <c r="WJ56" s="110"/>
      <c r="WK56" s="110"/>
      <c r="WL56" s="110"/>
      <c r="WM56" s="110"/>
      <c r="WN56" s="110"/>
      <c r="WO56" s="110"/>
      <c r="WP56" s="110"/>
      <c r="WQ56" s="110"/>
      <c r="WR56" s="110"/>
      <c r="WS56" s="110"/>
      <c r="WT56" s="110"/>
      <c r="WU56" s="110"/>
      <c r="WV56" s="110"/>
      <c r="WW56" s="110"/>
      <c r="WX56" s="110"/>
      <c r="WY56" s="110"/>
      <c r="WZ56" s="110"/>
      <c r="XA56" s="110"/>
      <c r="XB56" s="110"/>
      <c r="XC56" s="110"/>
      <c r="XD56" s="110"/>
      <c r="XE56" s="110"/>
      <c r="XF56" s="110"/>
      <c r="XG56" s="110"/>
      <c r="XH56" s="110"/>
      <c r="XI56" s="110"/>
      <c r="XJ56" s="110"/>
      <c r="XK56" s="110"/>
      <c r="XL56" s="110"/>
      <c r="XM56" s="110"/>
      <c r="XN56" s="110"/>
      <c r="XO56" s="110"/>
      <c r="XP56" s="110"/>
      <c r="XQ56" s="110"/>
      <c r="XR56" s="110"/>
      <c r="XS56" s="110"/>
      <c r="XT56" s="110"/>
      <c r="XU56" s="110"/>
      <c r="XV56" s="110"/>
      <c r="XW56" s="110"/>
      <c r="XX56" s="110"/>
      <c r="XY56" s="110"/>
      <c r="XZ56" s="110"/>
      <c r="YA56" s="110"/>
      <c r="YB56" s="110"/>
      <c r="YC56" s="110"/>
      <c r="YD56" s="110"/>
      <c r="YE56" s="110"/>
      <c r="YF56" s="110"/>
      <c r="YG56" s="110"/>
      <c r="YH56" s="110"/>
      <c r="YI56" s="110"/>
      <c r="YJ56" s="110"/>
      <c r="YK56" s="110"/>
      <c r="YL56" s="110"/>
      <c r="YM56" s="110"/>
      <c r="YN56" s="110"/>
      <c r="YO56" s="110"/>
      <c r="YP56" s="110"/>
      <c r="YQ56" s="110"/>
      <c r="YR56" s="110"/>
      <c r="YS56" s="110"/>
      <c r="YT56" s="110"/>
      <c r="YU56" s="110"/>
      <c r="YV56" s="110"/>
      <c r="YW56" s="110"/>
      <c r="YX56" s="110"/>
      <c r="YY56" s="110"/>
      <c r="YZ56" s="110"/>
      <c r="ZA56" s="110"/>
      <c r="ZB56" s="110"/>
      <c r="ZC56" s="110"/>
      <c r="ZD56" s="110"/>
      <c r="ZE56" s="110"/>
      <c r="ZF56" s="110"/>
      <c r="ZG56" s="110"/>
      <c r="ZH56" s="110"/>
      <c r="ZI56" s="110"/>
      <c r="ZJ56" s="110"/>
      <c r="ZK56" s="110"/>
      <c r="ZL56" s="110"/>
      <c r="ZM56" s="110"/>
      <c r="ZN56" s="110"/>
      <c r="ZO56" s="110"/>
      <c r="ZP56" s="110"/>
      <c r="ZQ56" s="110"/>
      <c r="ZR56" s="110"/>
      <c r="ZS56" s="110"/>
      <c r="ZT56" s="110"/>
      <c r="ZU56" s="110"/>
      <c r="ZV56" s="110"/>
      <c r="ZW56" s="110"/>
      <c r="ZX56" s="110"/>
      <c r="ZY56" s="110"/>
      <c r="ZZ56" s="110"/>
      <c r="AAA56" s="110"/>
      <c r="AAB56" s="110"/>
      <c r="AAC56" s="110"/>
      <c r="AAD56" s="110"/>
      <c r="AAE56" s="110"/>
      <c r="AAF56" s="110"/>
      <c r="AAG56" s="110"/>
      <c r="AAH56" s="110"/>
      <c r="AAI56" s="110"/>
      <c r="AAJ56" s="110"/>
      <c r="AAK56" s="110"/>
      <c r="AAL56" s="110"/>
      <c r="AAM56" s="110"/>
      <c r="AAN56" s="110"/>
      <c r="AAO56" s="110"/>
      <c r="AAP56" s="110"/>
      <c r="AAQ56" s="110"/>
      <c r="AAR56" s="110"/>
      <c r="AAS56" s="110"/>
      <c r="AAT56" s="110"/>
      <c r="AAU56" s="110"/>
      <c r="AAV56" s="110"/>
      <c r="AAW56" s="110"/>
      <c r="AAX56" s="110"/>
      <c r="AAY56" s="110"/>
      <c r="AAZ56" s="110"/>
      <c r="ABA56" s="110"/>
      <c r="ABB56" s="110"/>
      <c r="ABC56" s="110"/>
      <c r="ABD56" s="110"/>
      <c r="ABE56" s="110"/>
      <c r="ABF56" s="110"/>
      <c r="ABG56" s="110"/>
      <c r="ABH56" s="110"/>
      <c r="ABI56" s="110"/>
      <c r="ABJ56" s="110"/>
      <c r="ABK56" s="110"/>
      <c r="ABL56" s="110"/>
      <c r="ABM56" s="110"/>
      <c r="ABN56" s="110"/>
      <c r="ABO56" s="110"/>
      <c r="ABP56" s="110"/>
      <c r="ABQ56" s="110"/>
      <c r="ABR56" s="110"/>
      <c r="ABS56" s="110"/>
      <c r="ABT56" s="110"/>
      <c r="ABU56" s="110"/>
      <c r="ABV56" s="110"/>
      <c r="ABW56" s="110"/>
      <c r="ABX56" s="110"/>
      <c r="ABY56" s="110"/>
      <c r="ABZ56" s="110"/>
      <c r="ACA56" s="110"/>
      <c r="ACB56" s="110"/>
      <c r="ACC56" s="110"/>
      <c r="ACD56" s="110"/>
      <c r="ACE56" s="110"/>
      <c r="ACF56" s="110"/>
      <c r="ACG56" s="110"/>
      <c r="ACH56" s="110"/>
      <c r="ACI56" s="110"/>
      <c r="ACJ56" s="110"/>
      <c r="ACK56" s="110"/>
      <c r="ACL56" s="110"/>
      <c r="ACM56" s="110"/>
      <c r="ACN56" s="110"/>
      <c r="ACO56" s="110"/>
      <c r="ACP56" s="110"/>
      <c r="ACQ56" s="110"/>
      <c r="ACR56" s="110"/>
      <c r="ACS56" s="110"/>
      <c r="ACT56" s="110"/>
      <c r="ACU56" s="110"/>
      <c r="ACV56" s="110"/>
      <c r="ACW56" s="110"/>
      <c r="ACX56" s="110"/>
      <c r="ACY56" s="110"/>
      <c r="ACZ56" s="110"/>
      <c r="ADA56" s="110"/>
      <c r="ADB56" s="110"/>
      <c r="ADC56" s="110"/>
      <c r="ADD56" s="110"/>
      <c r="ADE56" s="110"/>
      <c r="ADF56" s="110"/>
      <c r="ADG56" s="110"/>
      <c r="ADH56" s="110"/>
      <c r="ADI56" s="110"/>
      <c r="ADJ56" s="110"/>
      <c r="ADK56" s="110"/>
      <c r="ADL56" s="110"/>
      <c r="ADM56" s="110"/>
      <c r="ADN56" s="110"/>
      <c r="ADO56" s="110"/>
      <c r="ADP56" s="110"/>
      <c r="ADQ56" s="110"/>
      <c r="ADR56" s="110"/>
      <c r="ADS56" s="110"/>
      <c r="ADT56" s="110"/>
      <c r="ADU56" s="110"/>
      <c r="ADV56" s="110"/>
      <c r="ADW56" s="110"/>
      <c r="ADX56" s="110"/>
      <c r="ADY56" s="110"/>
      <c r="ADZ56" s="110"/>
      <c r="AEA56" s="110"/>
      <c r="AEB56" s="110"/>
      <c r="AEC56" s="110"/>
      <c r="AED56" s="110"/>
      <c r="AEE56" s="110"/>
      <c r="AEF56" s="110"/>
      <c r="AEG56" s="110"/>
      <c r="AEH56" s="110"/>
      <c r="AEI56" s="110"/>
      <c r="AEJ56" s="110"/>
      <c r="AEK56" s="110"/>
      <c r="AEL56" s="110"/>
      <c r="AEM56" s="110"/>
      <c r="AEN56" s="110"/>
      <c r="AEO56" s="110"/>
      <c r="AEP56" s="110"/>
      <c r="AEQ56" s="110"/>
      <c r="AER56" s="110"/>
      <c r="AES56" s="110"/>
      <c r="AET56" s="110"/>
      <c r="AEU56" s="110"/>
      <c r="AEV56" s="110"/>
      <c r="AEW56" s="110"/>
      <c r="AEX56" s="110"/>
      <c r="AEY56" s="110"/>
      <c r="AEZ56" s="110"/>
      <c r="AFA56" s="110"/>
      <c r="AFB56" s="110"/>
      <c r="AFC56" s="110"/>
      <c r="AFD56" s="110"/>
      <c r="AFE56" s="110"/>
      <c r="AFF56" s="110"/>
      <c r="AFG56" s="110"/>
      <c r="AFH56" s="110"/>
      <c r="AFI56" s="110"/>
      <c r="AFJ56" s="110"/>
      <c r="AFK56" s="110"/>
      <c r="AFL56" s="110"/>
      <c r="AFM56" s="110"/>
      <c r="AFN56" s="110"/>
      <c r="AFO56" s="110"/>
      <c r="AFP56" s="110"/>
      <c r="AFQ56" s="110"/>
      <c r="AFR56" s="110"/>
      <c r="AFS56" s="110"/>
      <c r="AFT56" s="110"/>
      <c r="AFU56" s="110"/>
      <c r="AFV56" s="110"/>
      <c r="AFW56" s="110"/>
      <c r="AFX56" s="110"/>
      <c r="AFY56" s="110"/>
      <c r="AFZ56" s="110"/>
      <c r="AGA56" s="110"/>
      <c r="AGB56" s="110"/>
      <c r="AGC56" s="110"/>
      <c r="AGD56" s="110"/>
      <c r="AGE56" s="110"/>
      <c r="AGF56" s="110"/>
      <c r="AGG56" s="110"/>
      <c r="AGH56" s="110"/>
      <c r="AGI56" s="110"/>
      <c r="AGJ56" s="110"/>
      <c r="AGK56" s="110"/>
      <c r="AGL56" s="110"/>
      <c r="AGM56" s="110"/>
      <c r="AGN56" s="110"/>
      <c r="AGO56" s="110"/>
      <c r="AGP56" s="110"/>
      <c r="AGQ56" s="110"/>
      <c r="AGR56" s="110"/>
      <c r="AGS56" s="110"/>
      <c r="AGT56" s="110"/>
      <c r="AGU56" s="110"/>
      <c r="AGV56" s="110"/>
      <c r="AGW56" s="110"/>
      <c r="AGX56" s="110"/>
      <c r="AGY56" s="110"/>
      <c r="AGZ56" s="110"/>
      <c r="AHA56" s="110"/>
      <c r="AHB56" s="110"/>
      <c r="AHC56" s="110"/>
      <c r="AHD56" s="110"/>
      <c r="AHE56" s="110"/>
      <c r="AHF56" s="110"/>
      <c r="AHG56" s="110"/>
      <c r="AHH56" s="110"/>
      <c r="AHI56" s="110"/>
      <c r="AHJ56" s="110"/>
      <c r="AHK56" s="110"/>
      <c r="AHL56" s="110"/>
      <c r="AHM56" s="110"/>
      <c r="AHN56" s="110"/>
      <c r="AHO56" s="110"/>
      <c r="AHP56" s="110"/>
      <c r="AHQ56" s="110"/>
      <c r="AHR56" s="110"/>
      <c r="AHS56" s="110"/>
      <c r="AHT56" s="110"/>
      <c r="AHU56" s="110"/>
      <c r="AHV56" s="110"/>
      <c r="AHW56" s="110"/>
      <c r="AHX56" s="110"/>
      <c r="AHY56" s="110"/>
      <c r="AHZ56" s="110"/>
      <c r="AIA56" s="110"/>
      <c r="AIB56" s="110"/>
      <c r="AIC56" s="110"/>
      <c r="AID56" s="110"/>
      <c r="AIE56" s="110"/>
      <c r="AIF56" s="110"/>
      <c r="AIG56" s="110"/>
      <c r="AIH56" s="110"/>
      <c r="AII56" s="110"/>
      <c r="AIJ56" s="110"/>
      <c r="AIK56" s="110"/>
      <c r="AIL56" s="110"/>
      <c r="AIM56" s="110"/>
      <c r="AIN56" s="110"/>
      <c r="AIO56" s="110"/>
      <c r="AIP56" s="110"/>
      <c r="AIQ56" s="110"/>
      <c r="AIR56" s="110"/>
      <c r="AIS56" s="110"/>
      <c r="AIT56" s="110"/>
      <c r="AIU56" s="110"/>
      <c r="AIV56" s="110"/>
      <c r="AIW56" s="110"/>
      <c r="AIX56" s="110"/>
      <c r="AIY56" s="110"/>
      <c r="AIZ56" s="110"/>
      <c r="AJA56" s="110"/>
      <c r="AJB56" s="110"/>
      <c r="AJC56" s="110"/>
      <c r="AJD56" s="110"/>
      <c r="AJE56" s="110"/>
    </row>
    <row r="57" spans="1:941" s="115" customFormat="1" ht="22.5" customHeight="1" x14ac:dyDescent="0.25">
      <c r="A57" s="121" t="s">
        <v>20</v>
      </c>
      <c r="B57" s="116" t="s">
        <v>26</v>
      </c>
      <c r="C57" s="117">
        <v>43626</v>
      </c>
      <c r="D57" s="228" t="s">
        <v>145</v>
      </c>
      <c r="E57" s="117" t="s">
        <v>62</v>
      </c>
      <c r="F57" s="162">
        <v>0.2445</v>
      </c>
      <c r="G57" s="153">
        <v>4.2</v>
      </c>
      <c r="H57" s="163">
        <f>F57*G57</f>
        <v>1.0268999999999999</v>
      </c>
      <c r="I57" s="164"/>
      <c r="J57" s="165"/>
      <c r="K57" s="193"/>
      <c r="L57" s="167"/>
      <c r="M57" s="168"/>
      <c r="N57" s="169"/>
      <c r="O57" s="169"/>
      <c r="P57" s="124"/>
      <c r="Q57" s="124"/>
      <c r="R57" s="124"/>
      <c r="S57" s="124"/>
      <c r="T57" s="124"/>
      <c r="U57" s="124"/>
      <c r="V57" s="124"/>
      <c r="W57" s="124"/>
      <c r="X57" s="124"/>
      <c r="Y57" s="124"/>
      <c r="Z57" s="124"/>
      <c r="AA57" s="124"/>
      <c r="AB57" s="124"/>
      <c r="AC57" s="124"/>
      <c r="AD57" s="124"/>
      <c r="AE57" s="124"/>
      <c r="AF57" s="124"/>
      <c r="AG57" s="124"/>
      <c r="AH57" s="124"/>
      <c r="AI57" s="124"/>
      <c r="AJ57" s="124"/>
      <c r="AK57" s="124"/>
      <c r="AL57" s="124"/>
      <c r="AM57" s="124"/>
      <c r="AN57" s="124"/>
      <c r="AO57" s="124"/>
      <c r="AP57" s="124"/>
      <c r="AQ57" s="124"/>
      <c r="AR57" s="124"/>
      <c r="AS57" s="124"/>
      <c r="AT57" s="124"/>
      <c r="AU57" s="124"/>
    </row>
    <row r="58" spans="1:941" x14ac:dyDescent="0.25">
      <c r="A58" s="78"/>
      <c r="B58" s="79"/>
      <c r="C58" s="82"/>
      <c r="D58" s="80"/>
      <c r="E58" s="81"/>
      <c r="F58" s="176"/>
      <c r="G58" s="177"/>
      <c r="H58" s="178"/>
      <c r="I58" s="177"/>
      <c r="J58" s="179"/>
      <c r="K58" s="194"/>
      <c r="L58" s="195"/>
      <c r="M58" s="196"/>
      <c r="N58" s="197"/>
      <c r="O58" s="197"/>
      <c r="P58" s="123"/>
      <c r="Q58" s="123"/>
      <c r="R58" s="123"/>
      <c r="S58" s="123"/>
      <c r="T58" s="123"/>
      <c r="U58" s="123"/>
      <c r="V58" s="123"/>
      <c r="W58" s="123"/>
      <c r="X58" s="123"/>
      <c r="Y58" s="123"/>
      <c r="Z58" s="123"/>
      <c r="AA58" s="123"/>
      <c r="AB58" s="123"/>
      <c r="AC58" s="123"/>
      <c r="AD58" s="123"/>
      <c r="AE58" s="123"/>
      <c r="AF58" s="123"/>
      <c r="AG58" s="123"/>
      <c r="AH58" s="123"/>
      <c r="AI58" s="123"/>
      <c r="AJ58" s="123"/>
      <c r="AK58" s="123"/>
      <c r="AL58" s="123"/>
      <c r="AM58" s="123"/>
      <c r="AN58" s="123"/>
      <c r="AO58" s="123"/>
      <c r="AP58" s="123"/>
      <c r="AQ58" s="123"/>
      <c r="AR58" s="123"/>
      <c r="AS58" s="123"/>
      <c r="AT58" s="123"/>
      <c r="AU58" s="123"/>
      <c r="AV58" s="110"/>
      <c r="AW58" s="110"/>
      <c r="AX58" s="110"/>
      <c r="AY58" s="110"/>
      <c r="AZ58" s="110"/>
      <c r="BA58" s="110"/>
      <c r="BB58" s="110"/>
      <c r="BC58" s="110"/>
      <c r="BD58" s="110"/>
      <c r="BE58" s="110"/>
      <c r="BF58" s="110"/>
      <c r="BG58" s="110"/>
      <c r="BH58" s="110"/>
      <c r="BI58" s="110"/>
      <c r="BJ58" s="110"/>
      <c r="BK58" s="110"/>
      <c r="BL58" s="110"/>
      <c r="BM58" s="110"/>
      <c r="BN58" s="110"/>
      <c r="BO58" s="110"/>
      <c r="BP58" s="110"/>
      <c r="BQ58" s="110"/>
      <c r="BR58" s="110"/>
      <c r="BS58" s="110"/>
      <c r="BT58" s="110"/>
      <c r="BU58" s="110"/>
      <c r="BV58" s="110"/>
      <c r="BW58" s="110"/>
      <c r="BX58" s="110"/>
      <c r="BY58" s="110"/>
      <c r="BZ58" s="110"/>
      <c r="CA58" s="110"/>
      <c r="CB58" s="110"/>
      <c r="CC58" s="110"/>
      <c r="CD58" s="110"/>
      <c r="CE58" s="110"/>
      <c r="CF58" s="110"/>
      <c r="CG58" s="110"/>
      <c r="CH58" s="110"/>
      <c r="CI58" s="110"/>
      <c r="CJ58" s="110"/>
      <c r="CK58" s="110"/>
      <c r="CL58" s="110"/>
      <c r="CM58" s="110"/>
      <c r="CN58" s="110"/>
      <c r="CO58" s="110"/>
      <c r="CP58" s="110"/>
      <c r="CQ58" s="110"/>
      <c r="CR58" s="110"/>
      <c r="CS58" s="110"/>
      <c r="CT58" s="110"/>
      <c r="CU58" s="110"/>
      <c r="CV58" s="110"/>
      <c r="CW58" s="110"/>
      <c r="CX58" s="110"/>
      <c r="CY58" s="110"/>
      <c r="CZ58" s="110"/>
      <c r="DA58" s="110"/>
      <c r="DB58" s="110"/>
      <c r="DC58" s="110"/>
      <c r="DD58" s="110"/>
      <c r="DE58" s="110"/>
      <c r="DF58" s="110"/>
      <c r="DG58" s="110"/>
      <c r="DH58" s="110"/>
      <c r="DI58" s="110"/>
      <c r="DJ58" s="110"/>
      <c r="DK58" s="110"/>
      <c r="DL58" s="110"/>
      <c r="DM58" s="110"/>
      <c r="DN58" s="110"/>
      <c r="DO58" s="110"/>
      <c r="DP58" s="110"/>
      <c r="DQ58" s="110"/>
      <c r="DR58" s="110"/>
      <c r="DS58" s="110"/>
      <c r="DT58" s="110"/>
      <c r="DU58" s="110"/>
      <c r="DV58" s="110"/>
      <c r="DW58" s="110"/>
      <c r="DX58" s="110"/>
      <c r="DY58" s="110"/>
      <c r="DZ58" s="110"/>
      <c r="EA58" s="110"/>
      <c r="EB58" s="110"/>
      <c r="EC58" s="110"/>
      <c r="ED58" s="110"/>
      <c r="EE58" s="110"/>
      <c r="EF58" s="110"/>
      <c r="EG58" s="110"/>
      <c r="EH58" s="110"/>
      <c r="EI58" s="110"/>
      <c r="EJ58" s="110"/>
      <c r="EK58" s="110"/>
      <c r="EL58" s="110"/>
      <c r="EM58" s="110"/>
      <c r="EN58" s="110"/>
      <c r="EO58" s="110"/>
      <c r="EP58" s="110"/>
      <c r="EQ58" s="110"/>
      <c r="ER58" s="110"/>
      <c r="ES58" s="110"/>
      <c r="ET58" s="110"/>
      <c r="EU58" s="110"/>
      <c r="EV58" s="110"/>
      <c r="EW58" s="110"/>
      <c r="EX58" s="110"/>
      <c r="EY58" s="110"/>
      <c r="EZ58" s="110"/>
      <c r="FA58" s="110"/>
      <c r="FB58" s="110"/>
      <c r="FC58" s="110"/>
      <c r="FD58" s="110"/>
      <c r="FE58" s="110"/>
      <c r="FF58" s="110"/>
      <c r="FG58" s="110"/>
      <c r="FH58" s="110"/>
      <c r="FI58" s="110"/>
      <c r="FJ58" s="110"/>
      <c r="FK58" s="110"/>
      <c r="FL58" s="110"/>
      <c r="FM58" s="110"/>
      <c r="FN58" s="110"/>
      <c r="FO58" s="110"/>
      <c r="FP58" s="110"/>
      <c r="FQ58" s="110"/>
      <c r="FR58" s="110"/>
      <c r="FS58" s="110"/>
      <c r="FT58" s="110"/>
      <c r="FU58" s="110"/>
      <c r="FV58" s="110"/>
      <c r="FW58" s="110"/>
      <c r="FX58" s="110"/>
      <c r="FY58" s="110"/>
      <c r="FZ58" s="110"/>
      <c r="GA58" s="110"/>
      <c r="GB58" s="110"/>
      <c r="GC58" s="110"/>
      <c r="GD58" s="110"/>
      <c r="GE58" s="110"/>
      <c r="GF58" s="110"/>
      <c r="GG58" s="110"/>
      <c r="GH58" s="110"/>
      <c r="GI58" s="110"/>
      <c r="GJ58" s="110"/>
      <c r="GK58" s="110"/>
      <c r="GL58" s="110"/>
      <c r="GM58" s="110"/>
      <c r="GN58" s="110"/>
      <c r="GO58" s="110"/>
      <c r="GP58" s="110"/>
      <c r="GQ58" s="110"/>
      <c r="GR58" s="110"/>
      <c r="GS58" s="110"/>
      <c r="GT58" s="110"/>
      <c r="GU58" s="110"/>
      <c r="GV58" s="110"/>
      <c r="GW58" s="110"/>
      <c r="GX58" s="110"/>
      <c r="GY58" s="110"/>
      <c r="GZ58" s="110"/>
      <c r="HA58" s="110"/>
      <c r="HB58" s="110"/>
      <c r="HC58" s="110"/>
      <c r="HD58" s="110"/>
      <c r="HE58" s="110"/>
      <c r="HF58" s="110"/>
      <c r="HG58" s="110"/>
      <c r="HH58" s="110"/>
      <c r="HI58" s="110"/>
      <c r="HJ58" s="110"/>
      <c r="HK58" s="110"/>
      <c r="HL58" s="110"/>
      <c r="HM58" s="110"/>
      <c r="HN58" s="110"/>
      <c r="HO58" s="110"/>
      <c r="HP58" s="110"/>
      <c r="HQ58" s="110"/>
      <c r="HR58" s="110"/>
      <c r="HS58" s="110"/>
      <c r="HT58" s="110"/>
      <c r="HU58" s="110"/>
      <c r="HV58" s="110"/>
      <c r="HW58" s="110"/>
      <c r="HX58" s="110"/>
      <c r="HY58" s="110"/>
      <c r="HZ58" s="110"/>
      <c r="IA58" s="110"/>
      <c r="IB58" s="110"/>
      <c r="IC58" s="110"/>
      <c r="ID58" s="110"/>
      <c r="IE58" s="110"/>
      <c r="IF58" s="110"/>
      <c r="IG58" s="110"/>
      <c r="IH58" s="110"/>
      <c r="II58" s="110"/>
      <c r="IJ58" s="110"/>
      <c r="IK58" s="110"/>
      <c r="IL58" s="110"/>
      <c r="IM58" s="110"/>
      <c r="IN58" s="110"/>
      <c r="IO58" s="110"/>
      <c r="IP58" s="110"/>
      <c r="IQ58" s="110"/>
      <c r="IR58" s="110"/>
      <c r="IS58" s="110"/>
      <c r="IT58" s="110"/>
      <c r="IU58" s="110"/>
      <c r="IV58" s="110"/>
      <c r="IW58" s="110"/>
      <c r="IX58" s="110"/>
      <c r="IY58" s="110"/>
      <c r="IZ58" s="110"/>
      <c r="JA58" s="110"/>
      <c r="JB58" s="110"/>
      <c r="JC58" s="110"/>
      <c r="JD58" s="110"/>
      <c r="JE58" s="110"/>
      <c r="JF58" s="110"/>
      <c r="JG58" s="110"/>
      <c r="JH58" s="110"/>
      <c r="JI58" s="110"/>
      <c r="JJ58" s="110"/>
      <c r="JK58" s="110"/>
      <c r="JL58" s="110"/>
      <c r="JM58" s="110"/>
      <c r="JN58" s="110"/>
      <c r="JO58" s="110"/>
      <c r="JP58" s="110"/>
      <c r="JQ58" s="110"/>
      <c r="JR58" s="110"/>
      <c r="JS58" s="110"/>
      <c r="JT58" s="110"/>
      <c r="JU58" s="110"/>
      <c r="JV58" s="110"/>
      <c r="JW58" s="110"/>
      <c r="JX58" s="110"/>
      <c r="JY58" s="110"/>
      <c r="JZ58" s="110"/>
      <c r="KA58" s="110"/>
      <c r="KB58" s="110"/>
      <c r="KC58" s="110"/>
      <c r="KD58" s="110"/>
      <c r="KE58" s="110"/>
      <c r="KF58" s="110"/>
      <c r="KG58" s="110"/>
      <c r="KH58" s="110"/>
      <c r="KI58" s="110"/>
      <c r="KJ58" s="110"/>
      <c r="KK58" s="110"/>
      <c r="KL58" s="110"/>
      <c r="KM58" s="110"/>
      <c r="KN58" s="110"/>
      <c r="KO58" s="110"/>
      <c r="KP58" s="110"/>
      <c r="KQ58" s="110"/>
      <c r="KR58" s="110"/>
      <c r="KS58" s="110"/>
      <c r="KT58" s="110"/>
      <c r="KU58" s="110"/>
      <c r="KV58" s="110"/>
      <c r="KW58" s="110"/>
      <c r="KX58" s="110"/>
      <c r="KY58" s="110"/>
      <c r="KZ58" s="110"/>
      <c r="LA58" s="110"/>
      <c r="LB58" s="110"/>
      <c r="LC58" s="110"/>
      <c r="LD58" s="110"/>
      <c r="LE58" s="110"/>
      <c r="LF58" s="110"/>
      <c r="LG58" s="110"/>
      <c r="LH58" s="110"/>
      <c r="LI58" s="110"/>
      <c r="LJ58" s="110"/>
      <c r="LK58" s="110"/>
      <c r="LL58" s="110"/>
      <c r="LM58" s="110"/>
      <c r="LN58" s="110"/>
      <c r="LO58" s="110"/>
      <c r="LP58" s="110"/>
      <c r="LQ58" s="110"/>
      <c r="LR58" s="110"/>
      <c r="LS58" s="110"/>
      <c r="LT58" s="110"/>
      <c r="LU58" s="110"/>
      <c r="LV58" s="110"/>
      <c r="LW58" s="110"/>
      <c r="LX58" s="110"/>
      <c r="LY58" s="110"/>
      <c r="LZ58" s="110"/>
      <c r="MA58" s="110"/>
      <c r="MB58" s="110"/>
      <c r="MC58" s="110"/>
      <c r="MD58" s="110"/>
      <c r="ME58" s="110"/>
      <c r="MF58" s="110"/>
      <c r="MG58" s="110"/>
      <c r="MH58" s="110"/>
      <c r="MI58" s="110"/>
      <c r="MJ58" s="110"/>
      <c r="MK58" s="110"/>
      <c r="ML58" s="110"/>
      <c r="MM58" s="110"/>
      <c r="MN58" s="110"/>
      <c r="MO58" s="110"/>
      <c r="MP58" s="110"/>
      <c r="MQ58" s="110"/>
      <c r="MR58" s="110"/>
      <c r="MS58" s="110"/>
      <c r="MT58" s="110"/>
      <c r="MU58" s="110"/>
      <c r="MV58" s="110"/>
      <c r="MW58" s="110"/>
      <c r="MX58" s="110"/>
      <c r="MY58" s="110"/>
      <c r="MZ58" s="110"/>
      <c r="NA58" s="110"/>
      <c r="NB58" s="110"/>
      <c r="NC58" s="110"/>
      <c r="ND58" s="110"/>
      <c r="NE58" s="110"/>
      <c r="NF58" s="110"/>
      <c r="NG58" s="110"/>
      <c r="NH58" s="110"/>
      <c r="NI58" s="110"/>
      <c r="NJ58" s="110"/>
      <c r="NK58" s="110"/>
      <c r="NL58" s="110"/>
      <c r="NM58" s="110"/>
      <c r="NN58" s="110"/>
      <c r="NO58" s="110"/>
      <c r="NP58" s="110"/>
      <c r="NQ58" s="110"/>
      <c r="NR58" s="110"/>
      <c r="NS58" s="110"/>
      <c r="NT58" s="110"/>
      <c r="NU58" s="110"/>
      <c r="NV58" s="110"/>
      <c r="NW58" s="110"/>
      <c r="NX58" s="110"/>
      <c r="NY58" s="110"/>
      <c r="NZ58" s="110"/>
      <c r="OA58" s="110"/>
      <c r="OB58" s="110"/>
      <c r="OC58" s="110"/>
      <c r="OD58" s="110"/>
      <c r="OE58" s="110"/>
      <c r="OF58" s="110"/>
      <c r="OG58" s="110"/>
      <c r="OH58" s="110"/>
      <c r="OI58" s="110"/>
      <c r="OJ58" s="110"/>
      <c r="OK58" s="110"/>
      <c r="OL58" s="110"/>
      <c r="OM58" s="110"/>
      <c r="ON58" s="110"/>
      <c r="OO58" s="110"/>
      <c r="OP58" s="110"/>
      <c r="OQ58" s="110"/>
      <c r="OR58" s="110"/>
      <c r="OS58" s="110"/>
      <c r="OT58" s="110"/>
      <c r="OU58" s="110"/>
      <c r="OV58" s="110"/>
      <c r="OW58" s="110"/>
      <c r="OX58" s="110"/>
      <c r="OY58" s="110"/>
      <c r="OZ58" s="110"/>
      <c r="PA58" s="110"/>
      <c r="PB58" s="110"/>
      <c r="PC58" s="110"/>
      <c r="PD58" s="110"/>
      <c r="PE58" s="110"/>
      <c r="PF58" s="110"/>
      <c r="PG58" s="110"/>
      <c r="PH58" s="110"/>
      <c r="PI58" s="110"/>
      <c r="PJ58" s="110"/>
      <c r="PK58" s="110"/>
      <c r="PL58" s="110"/>
      <c r="PM58" s="110"/>
      <c r="PN58" s="110"/>
      <c r="PO58" s="110"/>
      <c r="PP58" s="110"/>
      <c r="PQ58" s="110"/>
      <c r="PR58" s="110"/>
      <c r="PS58" s="110"/>
      <c r="PT58" s="110"/>
      <c r="PU58" s="110"/>
      <c r="PV58" s="110"/>
      <c r="PW58" s="110"/>
      <c r="PX58" s="110"/>
      <c r="PY58" s="110"/>
      <c r="PZ58" s="110"/>
      <c r="QA58" s="110"/>
      <c r="QB58" s="110"/>
      <c r="QC58" s="110"/>
      <c r="QD58" s="110"/>
      <c r="QE58" s="110"/>
      <c r="QF58" s="110"/>
      <c r="QG58" s="110"/>
      <c r="QH58" s="110"/>
      <c r="QI58" s="110"/>
      <c r="QJ58" s="110"/>
      <c r="QK58" s="110"/>
      <c r="QL58" s="110"/>
      <c r="QM58" s="110"/>
      <c r="QN58" s="110"/>
      <c r="QO58" s="110"/>
      <c r="QP58" s="110"/>
      <c r="QQ58" s="110"/>
      <c r="QR58" s="110"/>
      <c r="QS58" s="110"/>
      <c r="QT58" s="110"/>
      <c r="QU58" s="110"/>
      <c r="QV58" s="110"/>
      <c r="QW58" s="110"/>
      <c r="QX58" s="110"/>
      <c r="QY58" s="110"/>
      <c r="QZ58" s="110"/>
      <c r="RA58" s="110"/>
      <c r="RB58" s="110"/>
      <c r="RC58" s="110"/>
      <c r="RD58" s="110"/>
      <c r="RE58" s="110"/>
      <c r="RF58" s="110"/>
      <c r="RG58" s="110"/>
      <c r="RH58" s="110"/>
      <c r="RI58" s="110"/>
      <c r="RJ58" s="110"/>
      <c r="RK58" s="110"/>
      <c r="RL58" s="110"/>
      <c r="RM58" s="110"/>
      <c r="RN58" s="110"/>
      <c r="RO58" s="110"/>
      <c r="RP58" s="110"/>
      <c r="RQ58" s="110"/>
      <c r="RR58" s="110"/>
      <c r="RS58" s="110"/>
      <c r="RT58" s="110"/>
      <c r="RU58" s="110"/>
      <c r="RV58" s="110"/>
      <c r="RW58" s="110"/>
      <c r="RX58" s="110"/>
      <c r="RY58" s="110"/>
      <c r="RZ58" s="110"/>
      <c r="SA58" s="110"/>
      <c r="SB58" s="110"/>
      <c r="SC58" s="110"/>
      <c r="SD58" s="110"/>
      <c r="SE58" s="110"/>
      <c r="SF58" s="110"/>
      <c r="SG58" s="110"/>
      <c r="SH58" s="110"/>
      <c r="SI58" s="110"/>
      <c r="SJ58" s="110"/>
      <c r="SK58" s="110"/>
      <c r="SL58" s="110"/>
      <c r="SM58" s="110"/>
      <c r="SN58" s="110"/>
      <c r="SO58" s="110"/>
      <c r="SP58" s="110"/>
      <c r="SQ58" s="110"/>
      <c r="SR58" s="110"/>
      <c r="SS58" s="110"/>
      <c r="ST58" s="110"/>
      <c r="SU58" s="110"/>
      <c r="SV58" s="110"/>
      <c r="SW58" s="110"/>
      <c r="SX58" s="110"/>
      <c r="SY58" s="110"/>
      <c r="SZ58" s="110"/>
      <c r="TA58" s="110"/>
      <c r="TB58" s="110"/>
      <c r="TC58" s="110"/>
      <c r="TD58" s="110"/>
      <c r="TE58" s="110"/>
      <c r="TF58" s="110"/>
      <c r="TG58" s="110"/>
      <c r="TH58" s="110"/>
      <c r="TI58" s="110"/>
      <c r="TJ58" s="110"/>
      <c r="TK58" s="110"/>
      <c r="TL58" s="110"/>
      <c r="TM58" s="110"/>
      <c r="TN58" s="110"/>
      <c r="TO58" s="110"/>
      <c r="TP58" s="110"/>
      <c r="TQ58" s="110"/>
      <c r="TR58" s="110"/>
      <c r="TS58" s="110"/>
      <c r="TT58" s="110"/>
      <c r="TU58" s="110"/>
      <c r="TV58" s="110"/>
      <c r="TW58" s="110"/>
      <c r="TX58" s="110"/>
      <c r="TY58" s="110"/>
      <c r="TZ58" s="110"/>
      <c r="UA58" s="110"/>
      <c r="UB58" s="110"/>
      <c r="UC58" s="110"/>
      <c r="UD58" s="110"/>
      <c r="UE58" s="110"/>
      <c r="UF58" s="110"/>
      <c r="UG58" s="110"/>
      <c r="UH58" s="110"/>
      <c r="UI58" s="110"/>
      <c r="UJ58" s="110"/>
      <c r="UK58" s="110"/>
      <c r="UL58" s="110"/>
      <c r="UM58" s="110"/>
      <c r="UN58" s="110"/>
      <c r="UO58" s="110"/>
      <c r="UP58" s="110"/>
      <c r="UQ58" s="110"/>
      <c r="UR58" s="110"/>
      <c r="US58" s="110"/>
      <c r="UT58" s="110"/>
      <c r="UU58" s="110"/>
      <c r="UV58" s="110"/>
      <c r="UW58" s="110"/>
      <c r="UX58" s="110"/>
      <c r="UY58" s="110"/>
      <c r="UZ58" s="110"/>
      <c r="VA58" s="110"/>
      <c r="VB58" s="110"/>
      <c r="VC58" s="110"/>
      <c r="VD58" s="110"/>
      <c r="VE58" s="110"/>
      <c r="VF58" s="110"/>
      <c r="VG58" s="110"/>
      <c r="VH58" s="110"/>
      <c r="VI58" s="110"/>
      <c r="VJ58" s="110"/>
      <c r="VK58" s="110"/>
      <c r="VL58" s="110"/>
      <c r="VM58" s="110"/>
      <c r="VN58" s="110"/>
      <c r="VO58" s="110"/>
      <c r="VP58" s="110"/>
      <c r="VQ58" s="110"/>
      <c r="VR58" s="110"/>
      <c r="VS58" s="110"/>
      <c r="VT58" s="110"/>
      <c r="VU58" s="110"/>
      <c r="VV58" s="110"/>
      <c r="VW58" s="110"/>
      <c r="VX58" s="110"/>
      <c r="VY58" s="110"/>
      <c r="VZ58" s="110"/>
      <c r="WA58" s="110"/>
      <c r="WB58" s="110"/>
      <c r="WC58" s="110"/>
      <c r="WD58" s="110"/>
      <c r="WE58" s="110"/>
      <c r="WF58" s="110"/>
      <c r="WG58" s="110"/>
      <c r="WH58" s="110"/>
      <c r="WI58" s="110"/>
      <c r="WJ58" s="110"/>
      <c r="WK58" s="110"/>
      <c r="WL58" s="110"/>
      <c r="WM58" s="110"/>
      <c r="WN58" s="110"/>
      <c r="WO58" s="110"/>
      <c r="WP58" s="110"/>
      <c r="WQ58" s="110"/>
      <c r="WR58" s="110"/>
      <c r="WS58" s="110"/>
      <c r="WT58" s="110"/>
      <c r="WU58" s="110"/>
      <c r="WV58" s="110"/>
      <c r="WW58" s="110"/>
      <c r="WX58" s="110"/>
      <c r="WY58" s="110"/>
      <c r="WZ58" s="110"/>
      <c r="XA58" s="110"/>
      <c r="XB58" s="110"/>
      <c r="XC58" s="110"/>
      <c r="XD58" s="110"/>
      <c r="XE58" s="110"/>
      <c r="XF58" s="110"/>
      <c r="XG58" s="110"/>
      <c r="XH58" s="110"/>
      <c r="XI58" s="110"/>
      <c r="XJ58" s="110"/>
      <c r="XK58" s="110"/>
      <c r="XL58" s="110"/>
      <c r="XM58" s="110"/>
      <c r="XN58" s="110"/>
      <c r="XO58" s="110"/>
      <c r="XP58" s="110"/>
      <c r="XQ58" s="110"/>
      <c r="XR58" s="110"/>
      <c r="XS58" s="110"/>
      <c r="XT58" s="110"/>
      <c r="XU58" s="110"/>
      <c r="XV58" s="110"/>
      <c r="XW58" s="110"/>
      <c r="XX58" s="110"/>
      <c r="XY58" s="110"/>
      <c r="XZ58" s="110"/>
      <c r="YA58" s="110"/>
      <c r="YB58" s="110"/>
      <c r="YC58" s="110"/>
      <c r="YD58" s="110"/>
      <c r="YE58" s="110"/>
      <c r="YF58" s="110"/>
      <c r="YG58" s="110"/>
      <c r="YH58" s="110"/>
      <c r="YI58" s="110"/>
      <c r="YJ58" s="110"/>
      <c r="YK58" s="110"/>
      <c r="YL58" s="110"/>
      <c r="YM58" s="110"/>
      <c r="YN58" s="110"/>
      <c r="YO58" s="110"/>
      <c r="YP58" s="110"/>
      <c r="YQ58" s="110"/>
      <c r="YR58" s="110"/>
      <c r="YS58" s="110"/>
      <c r="YT58" s="110"/>
      <c r="YU58" s="110"/>
      <c r="YV58" s="110"/>
      <c r="YW58" s="110"/>
      <c r="YX58" s="110"/>
      <c r="YY58" s="110"/>
      <c r="YZ58" s="110"/>
      <c r="ZA58" s="110"/>
      <c r="ZB58" s="110"/>
      <c r="ZC58" s="110"/>
      <c r="ZD58" s="110"/>
      <c r="ZE58" s="110"/>
      <c r="ZF58" s="110"/>
      <c r="ZG58" s="110"/>
      <c r="ZH58" s="110"/>
      <c r="ZI58" s="110"/>
      <c r="ZJ58" s="110"/>
      <c r="ZK58" s="110"/>
      <c r="ZL58" s="110"/>
      <c r="ZM58" s="110"/>
      <c r="ZN58" s="110"/>
      <c r="ZO58" s="110"/>
      <c r="ZP58" s="110"/>
      <c r="ZQ58" s="110"/>
      <c r="ZR58" s="110"/>
      <c r="ZS58" s="110"/>
      <c r="ZT58" s="110"/>
      <c r="ZU58" s="110"/>
      <c r="ZV58" s="110"/>
      <c r="ZW58" s="110"/>
      <c r="ZX58" s="110"/>
      <c r="ZY58" s="110"/>
      <c r="ZZ58" s="110"/>
      <c r="AAA58" s="110"/>
      <c r="AAB58" s="110"/>
      <c r="AAC58" s="110"/>
      <c r="AAD58" s="110"/>
      <c r="AAE58" s="110"/>
      <c r="AAF58" s="110"/>
      <c r="AAG58" s="110"/>
      <c r="AAH58" s="110"/>
      <c r="AAI58" s="110"/>
      <c r="AAJ58" s="110"/>
      <c r="AAK58" s="110"/>
      <c r="AAL58" s="110"/>
      <c r="AAM58" s="110"/>
      <c r="AAN58" s="110"/>
      <c r="AAO58" s="110"/>
      <c r="AAP58" s="110"/>
      <c r="AAQ58" s="110"/>
      <c r="AAR58" s="110"/>
      <c r="AAS58" s="110"/>
      <c r="AAT58" s="110"/>
      <c r="AAU58" s="110"/>
      <c r="AAV58" s="110"/>
      <c r="AAW58" s="110"/>
      <c r="AAX58" s="110"/>
      <c r="AAY58" s="110"/>
      <c r="AAZ58" s="110"/>
      <c r="ABA58" s="110"/>
      <c r="ABB58" s="110"/>
      <c r="ABC58" s="110"/>
      <c r="ABD58" s="110"/>
      <c r="ABE58" s="110"/>
      <c r="ABF58" s="110"/>
      <c r="ABG58" s="110"/>
      <c r="ABH58" s="110"/>
      <c r="ABI58" s="110"/>
      <c r="ABJ58" s="110"/>
      <c r="ABK58" s="110"/>
      <c r="ABL58" s="110"/>
      <c r="ABM58" s="110"/>
      <c r="ABN58" s="110"/>
      <c r="ABO58" s="110"/>
      <c r="ABP58" s="110"/>
      <c r="ABQ58" s="110"/>
      <c r="ABR58" s="110"/>
      <c r="ABS58" s="110"/>
      <c r="ABT58" s="110"/>
      <c r="ABU58" s="110"/>
      <c r="ABV58" s="110"/>
      <c r="ABW58" s="110"/>
      <c r="ABX58" s="110"/>
      <c r="ABY58" s="110"/>
      <c r="ABZ58" s="110"/>
      <c r="ACA58" s="110"/>
      <c r="ACB58" s="110"/>
      <c r="ACC58" s="110"/>
      <c r="ACD58" s="110"/>
      <c r="ACE58" s="110"/>
      <c r="ACF58" s="110"/>
      <c r="ACG58" s="110"/>
      <c r="ACH58" s="110"/>
      <c r="ACI58" s="110"/>
      <c r="ACJ58" s="110"/>
      <c r="ACK58" s="110"/>
      <c r="ACL58" s="110"/>
      <c r="ACM58" s="110"/>
      <c r="ACN58" s="110"/>
      <c r="ACO58" s="110"/>
      <c r="ACP58" s="110"/>
      <c r="ACQ58" s="110"/>
      <c r="ACR58" s="110"/>
      <c r="ACS58" s="110"/>
      <c r="ACT58" s="110"/>
      <c r="ACU58" s="110"/>
      <c r="ACV58" s="110"/>
      <c r="ACW58" s="110"/>
      <c r="ACX58" s="110"/>
      <c r="ACY58" s="110"/>
      <c r="ACZ58" s="110"/>
      <c r="ADA58" s="110"/>
      <c r="ADB58" s="110"/>
      <c r="ADC58" s="110"/>
      <c r="ADD58" s="110"/>
      <c r="ADE58" s="110"/>
      <c r="ADF58" s="110"/>
      <c r="ADG58" s="110"/>
      <c r="ADH58" s="110"/>
      <c r="ADI58" s="110"/>
      <c r="ADJ58" s="110"/>
      <c r="ADK58" s="110"/>
      <c r="ADL58" s="110"/>
      <c r="ADM58" s="110"/>
      <c r="ADN58" s="110"/>
      <c r="ADO58" s="110"/>
      <c r="ADP58" s="110"/>
      <c r="ADQ58" s="110"/>
      <c r="ADR58" s="110"/>
      <c r="ADS58" s="110"/>
      <c r="ADT58" s="110"/>
      <c r="ADU58" s="110"/>
      <c r="ADV58" s="110"/>
      <c r="ADW58" s="110"/>
      <c r="ADX58" s="110"/>
      <c r="ADY58" s="110"/>
      <c r="ADZ58" s="110"/>
      <c r="AEA58" s="110"/>
      <c r="AEB58" s="110"/>
      <c r="AEC58" s="110"/>
      <c r="AED58" s="110"/>
      <c r="AEE58" s="110"/>
      <c r="AEF58" s="110"/>
      <c r="AEG58" s="110"/>
      <c r="AEH58" s="110"/>
      <c r="AEI58" s="110"/>
      <c r="AEJ58" s="110"/>
      <c r="AEK58" s="110"/>
      <c r="AEL58" s="110"/>
      <c r="AEM58" s="110"/>
      <c r="AEN58" s="110"/>
      <c r="AEO58" s="110"/>
      <c r="AEP58" s="110"/>
      <c r="AEQ58" s="110"/>
      <c r="AER58" s="110"/>
      <c r="AES58" s="110"/>
      <c r="AET58" s="110"/>
      <c r="AEU58" s="110"/>
      <c r="AEV58" s="110"/>
      <c r="AEW58" s="110"/>
      <c r="AEX58" s="110"/>
      <c r="AEY58" s="110"/>
      <c r="AEZ58" s="110"/>
      <c r="AFA58" s="110"/>
      <c r="AFB58" s="110"/>
      <c r="AFC58" s="110"/>
      <c r="AFD58" s="110"/>
      <c r="AFE58" s="110"/>
      <c r="AFF58" s="110"/>
      <c r="AFG58" s="110"/>
      <c r="AFH58" s="110"/>
      <c r="AFI58" s="110"/>
      <c r="AFJ58" s="110"/>
      <c r="AFK58" s="110"/>
      <c r="AFL58" s="110"/>
      <c r="AFM58" s="110"/>
      <c r="AFN58" s="110"/>
      <c r="AFO58" s="110"/>
      <c r="AFP58" s="110"/>
      <c r="AFQ58" s="110"/>
      <c r="AFR58" s="110"/>
      <c r="AFS58" s="110"/>
      <c r="AFT58" s="110"/>
      <c r="AFU58" s="110"/>
      <c r="AFV58" s="110"/>
      <c r="AFW58" s="110"/>
      <c r="AFX58" s="110"/>
      <c r="AFY58" s="110"/>
      <c r="AFZ58" s="110"/>
      <c r="AGA58" s="110"/>
      <c r="AGB58" s="110"/>
      <c r="AGC58" s="110"/>
      <c r="AGD58" s="110"/>
      <c r="AGE58" s="110"/>
      <c r="AGF58" s="110"/>
      <c r="AGG58" s="110"/>
      <c r="AGH58" s="110"/>
      <c r="AGI58" s="110"/>
      <c r="AGJ58" s="110"/>
      <c r="AGK58" s="110"/>
      <c r="AGL58" s="110"/>
      <c r="AGM58" s="110"/>
      <c r="AGN58" s="110"/>
      <c r="AGO58" s="110"/>
      <c r="AGP58" s="110"/>
      <c r="AGQ58" s="110"/>
      <c r="AGR58" s="110"/>
      <c r="AGS58" s="110"/>
      <c r="AGT58" s="110"/>
      <c r="AGU58" s="110"/>
      <c r="AGV58" s="110"/>
      <c r="AGW58" s="110"/>
      <c r="AGX58" s="110"/>
      <c r="AGY58" s="110"/>
      <c r="AGZ58" s="110"/>
      <c r="AHA58" s="110"/>
      <c r="AHB58" s="110"/>
      <c r="AHC58" s="110"/>
      <c r="AHD58" s="110"/>
      <c r="AHE58" s="110"/>
      <c r="AHF58" s="110"/>
      <c r="AHG58" s="110"/>
      <c r="AHH58" s="110"/>
      <c r="AHI58" s="110"/>
      <c r="AHJ58" s="110"/>
      <c r="AHK58" s="110"/>
      <c r="AHL58" s="110"/>
      <c r="AHM58" s="110"/>
      <c r="AHN58" s="110"/>
      <c r="AHO58" s="110"/>
      <c r="AHP58" s="110"/>
      <c r="AHQ58" s="110"/>
      <c r="AHR58" s="110"/>
      <c r="AHS58" s="110"/>
      <c r="AHT58" s="110"/>
      <c r="AHU58" s="110"/>
      <c r="AHV58" s="110"/>
      <c r="AHW58" s="110"/>
      <c r="AHX58" s="110"/>
      <c r="AHY58" s="110"/>
      <c r="AHZ58" s="110"/>
      <c r="AIA58" s="110"/>
      <c r="AIB58" s="110"/>
      <c r="AIC58" s="110"/>
      <c r="AID58" s="110"/>
      <c r="AIE58" s="110"/>
      <c r="AIF58" s="110"/>
      <c r="AIG58" s="110"/>
      <c r="AIH58" s="110"/>
      <c r="AII58" s="110"/>
      <c r="AIJ58" s="110"/>
      <c r="AIK58" s="110"/>
      <c r="AIL58" s="110"/>
      <c r="AIM58" s="110"/>
      <c r="AIN58" s="110"/>
      <c r="AIO58" s="110"/>
      <c r="AIP58" s="110"/>
      <c r="AIQ58" s="110"/>
      <c r="AIR58" s="110"/>
      <c r="AIS58" s="110"/>
      <c r="AIT58" s="110"/>
      <c r="AIU58" s="110"/>
      <c r="AIV58" s="110"/>
      <c r="AIW58" s="110"/>
      <c r="AIX58" s="110"/>
      <c r="AIY58" s="110"/>
      <c r="AIZ58" s="110"/>
      <c r="AJA58" s="110"/>
      <c r="AJB58" s="110"/>
      <c r="AJC58" s="110"/>
      <c r="AJD58" s="110"/>
      <c r="AJE58" s="110"/>
    </row>
    <row r="59" spans="1:941" s="115" customFormat="1" ht="40.15" customHeight="1" x14ac:dyDescent="0.25">
      <c r="A59" s="113" t="s">
        <v>20</v>
      </c>
      <c r="B59" s="35">
        <v>88489</v>
      </c>
      <c r="C59" s="114" t="s">
        <v>115</v>
      </c>
      <c r="D59" s="120" t="s">
        <v>129</v>
      </c>
      <c r="E59" s="114" t="s">
        <v>21</v>
      </c>
      <c r="F59" s="154">
        <v>1126.3800000000001</v>
      </c>
      <c r="G59" s="155"/>
      <c r="H59" s="156">
        <f>ROUND(SUM(H60:H62),2)</f>
        <v>7.52</v>
      </c>
      <c r="I59" s="156">
        <f>ROUND(SUM(I60:I62),2)</f>
        <v>6.31</v>
      </c>
      <c r="J59" s="157">
        <f>H59+I59</f>
        <v>13.829999999999998</v>
      </c>
      <c r="K59" s="158">
        <f>ROUND(F59*H59,2)</f>
        <v>8470.3799999999992</v>
      </c>
      <c r="L59" s="159">
        <f>ROUND(F59*I59,2)</f>
        <v>7107.46</v>
      </c>
      <c r="M59" s="160">
        <f>ROUND(K59+L59,2)</f>
        <v>15577.84</v>
      </c>
      <c r="N59" s="161">
        <f>ROUND(M59*$N$5,2)</f>
        <v>4625.3900000000003</v>
      </c>
      <c r="O59" s="161">
        <f>ROUND(M59+N59,2)</f>
        <v>20203.23</v>
      </c>
      <c r="P59" s="124"/>
      <c r="Q59" s="124"/>
      <c r="R59" s="124"/>
      <c r="S59" s="124"/>
      <c r="T59" s="124"/>
      <c r="U59" s="124"/>
      <c r="V59" s="124"/>
      <c r="W59" s="124"/>
      <c r="X59" s="124"/>
      <c r="Y59" s="124"/>
      <c r="Z59" s="124"/>
      <c r="AA59" s="124"/>
      <c r="AB59" s="124"/>
      <c r="AC59" s="124"/>
      <c r="AD59" s="124"/>
      <c r="AE59" s="124"/>
      <c r="AF59" s="124"/>
      <c r="AG59" s="124"/>
      <c r="AH59" s="124"/>
      <c r="AI59" s="124"/>
      <c r="AJ59" s="124"/>
      <c r="AK59" s="124"/>
      <c r="AL59" s="124"/>
      <c r="AM59" s="124"/>
      <c r="AN59" s="124"/>
      <c r="AO59" s="124"/>
      <c r="AP59" s="124"/>
      <c r="AQ59" s="124"/>
      <c r="AR59" s="124"/>
      <c r="AS59" s="124"/>
      <c r="AT59" s="124"/>
      <c r="AU59" s="124"/>
    </row>
    <row r="60" spans="1:941" s="119" customFormat="1" ht="21.75" customHeight="1" x14ac:dyDescent="0.25">
      <c r="A60" s="121" t="s">
        <v>20</v>
      </c>
      <c r="B60" s="116" t="s">
        <v>22</v>
      </c>
      <c r="C60" s="117">
        <v>88310</v>
      </c>
      <c r="D60" s="42" t="s">
        <v>30</v>
      </c>
      <c r="E60" s="117" t="s">
        <v>24</v>
      </c>
      <c r="F60" s="162">
        <v>0.187</v>
      </c>
      <c r="G60" s="153">
        <v>26.47</v>
      </c>
      <c r="H60" s="163"/>
      <c r="I60" s="164">
        <f>F60*G60</f>
        <v>4.9498899999999999</v>
      </c>
      <c r="J60" s="165"/>
      <c r="K60" s="166"/>
      <c r="L60" s="167"/>
      <c r="M60" s="168"/>
      <c r="N60" s="169"/>
      <c r="O60" s="169"/>
      <c r="P60" s="125"/>
      <c r="Q60" s="125"/>
      <c r="R60" s="125"/>
      <c r="S60" s="125"/>
      <c r="T60" s="125"/>
      <c r="U60" s="125"/>
      <c r="V60" s="125"/>
      <c r="W60" s="125"/>
      <c r="X60" s="125"/>
      <c r="Y60" s="125"/>
      <c r="Z60" s="125"/>
      <c r="AA60" s="125"/>
      <c r="AB60" s="125"/>
      <c r="AC60" s="125"/>
      <c r="AD60" s="125"/>
      <c r="AE60" s="125"/>
      <c r="AF60" s="125"/>
      <c r="AG60" s="125"/>
      <c r="AH60" s="125"/>
      <c r="AI60" s="125"/>
      <c r="AJ60" s="125"/>
      <c r="AK60" s="125"/>
      <c r="AL60" s="125"/>
      <c r="AM60" s="125"/>
      <c r="AN60" s="125"/>
      <c r="AO60" s="125"/>
      <c r="AP60" s="125"/>
      <c r="AQ60" s="125"/>
      <c r="AR60" s="125"/>
      <c r="AS60" s="125"/>
      <c r="AT60" s="125"/>
      <c r="AU60" s="125"/>
    </row>
    <row r="61" spans="1:941" ht="21.75" customHeight="1" x14ac:dyDescent="0.25">
      <c r="A61" s="121" t="s">
        <v>20</v>
      </c>
      <c r="B61" s="116" t="s">
        <v>22</v>
      </c>
      <c r="C61" s="117">
        <v>88316</v>
      </c>
      <c r="D61" s="42" t="s">
        <v>25</v>
      </c>
      <c r="E61" s="117" t="s">
        <v>24</v>
      </c>
      <c r="F61" s="162">
        <v>6.9000000000000006E-2</v>
      </c>
      <c r="G61" s="153">
        <v>19.78</v>
      </c>
      <c r="H61" s="163"/>
      <c r="I61" s="164">
        <f>F61*G61</f>
        <v>1.3648200000000001</v>
      </c>
      <c r="J61" s="165"/>
      <c r="K61" s="166"/>
      <c r="L61" s="167"/>
      <c r="M61" s="168"/>
      <c r="N61" s="169"/>
      <c r="O61" s="169"/>
      <c r="P61" s="123"/>
      <c r="Q61" s="123"/>
      <c r="R61" s="123"/>
      <c r="S61" s="123"/>
      <c r="T61" s="123"/>
      <c r="U61" s="123"/>
      <c r="V61" s="123"/>
      <c r="W61" s="123"/>
      <c r="X61" s="123"/>
      <c r="Y61" s="123"/>
      <c r="Z61" s="123"/>
      <c r="AA61" s="123"/>
      <c r="AB61" s="123"/>
      <c r="AC61" s="123"/>
      <c r="AD61" s="123"/>
      <c r="AE61" s="123"/>
      <c r="AF61" s="123"/>
      <c r="AG61" s="123"/>
      <c r="AH61" s="123"/>
      <c r="AI61" s="123"/>
      <c r="AJ61" s="123"/>
      <c r="AK61" s="123"/>
      <c r="AL61" s="123"/>
      <c r="AM61" s="123"/>
      <c r="AN61" s="123"/>
      <c r="AO61" s="123"/>
      <c r="AP61" s="123"/>
      <c r="AQ61" s="123"/>
      <c r="AR61" s="123"/>
      <c r="AS61" s="123"/>
      <c r="AT61" s="123"/>
      <c r="AU61" s="123"/>
      <c r="AV61" s="110"/>
      <c r="AW61" s="110"/>
      <c r="AX61" s="110"/>
      <c r="AY61" s="110"/>
      <c r="AZ61" s="110"/>
      <c r="BA61" s="110"/>
      <c r="BB61" s="110"/>
      <c r="BC61" s="110"/>
      <c r="BD61" s="110"/>
      <c r="BE61" s="110"/>
      <c r="BF61" s="110"/>
      <c r="BG61" s="110"/>
      <c r="BH61" s="110"/>
      <c r="BI61" s="110"/>
      <c r="BJ61" s="110"/>
      <c r="BK61" s="110"/>
      <c r="BL61" s="110"/>
      <c r="BM61" s="110"/>
      <c r="BN61" s="110"/>
      <c r="BO61" s="110"/>
      <c r="BP61" s="110"/>
      <c r="BQ61" s="110"/>
      <c r="BR61" s="110"/>
      <c r="BS61" s="110"/>
      <c r="BT61" s="110"/>
      <c r="BU61" s="110"/>
      <c r="BV61" s="110"/>
      <c r="BW61" s="110"/>
      <c r="BX61" s="110"/>
      <c r="BY61" s="110"/>
      <c r="BZ61" s="110"/>
      <c r="CA61" s="110"/>
      <c r="CB61" s="110"/>
      <c r="CC61" s="110"/>
      <c r="CD61" s="110"/>
      <c r="CE61" s="110"/>
      <c r="CF61" s="110"/>
      <c r="CG61" s="110"/>
      <c r="CH61" s="110"/>
      <c r="CI61" s="110"/>
      <c r="CJ61" s="110"/>
      <c r="CK61" s="110"/>
      <c r="CL61" s="110"/>
      <c r="CM61" s="110"/>
      <c r="CN61" s="110"/>
      <c r="CO61" s="110"/>
      <c r="CP61" s="110"/>
      <c r="CQ61" s="110"/>
      <c r="CR61" s="110"/>
      <c r="CS61" s="110"/>
      <c r="CT61" s="110"/>
      <c r="CU61" s="110"/>
      <c r="CV61" s="110"/>
      <c r="CW61" s="110"/>
      <c r="CX61" s="110"/>
      <c r="CY61" s="110"/>
      <c r="CZ61" s="110"/>
      <c r="DA61" s="110"/>
      <c r="DB61" s="110"/>
      <c r="DC61" s="110"/>
      <c r="DD61" s="110"/>
      <c r="DE61" s="110"/>
      <c r="DF61" s="110"/>
      <c r="DG61" s="110"/>
      <c r="DH61" s="110"/>
      <c r="DI61" s="110"/>
      <c r="DJ61" s="110"/>
      <c r="DK61" s="110"/>
      <c r="DL61" s="110"/>
      <c r="DM61" s="110"/>
      <c r="DN61" s="110"/>
      <c r="DO61" s="110"/>
      <c r="DP61" s="110"/>
      <c r="DQ61" s="110"/>
      <c r="DR61" s="110"/>
      <c r="DS61" s="110"/>
      <c r="DT61" s="110"/>
      <c r="DU61" s="110"/>
      <c r="DV61" s="110"/>
      <c r="DW61" s="110"/>
      <c r="DX61" s="110"/>
      <c r="DY61" s="110"/>
      <c r="DZ61" s="110"/>
      <c r="EA61" s="110"/>
      <c r="EB61" s="110"/>
      <c r="EC61" s="110"/>
      <c r="ED61" s="110"/>
      <c r="EE61" s="110"/>
      <c r="EF61" s="110"/>
      <c r="EG61" s="110"/>
      <c r="EH61" s="110"/>
      <c r="EI61" s="110"/>
      <c r="EJ61" s="110"/>
      <c r="EK61" s="110"/>
      <c r="EL61" s="110"/>
      <c r="EM61" s="110"/>
      <c r="EN61" s="110"/>
      <c r="EO61" s="110"/>
      <c r="EP61" s="110"/>
      <c r="EQ61" s="110"/>
      <c r="ER61" s="110"/>
      <c r="ES61" s="110"/>
      <c r="ET61" s="110"/>
      <c r="EU61" s="110"/>
      <c r="EV61" s="110"/>
      <c r="EW61" s="110"/>
      <c r="EX61" s="110"/>
      <c r="EY61" s="110"/>
      <c r="EZ61" s="110"/>
      <c r="FA61" s="110"/>
      <c r="FB61" s="110"/>
      <c r="FC61" s="110"/>
      <c r="FD61" s="110"/>
      <c r="FE61" s="110"/>
      <c r="FF61" s="110"/>
      <c r="FG61" s="110"/>
      <c r="FH61" s="110"/>
      <c r="FI61" s="110"/>
      <c r="FJ61" s="110"/>
      <c r="FK61" s="110"/>
      <c r="FL61" s="110"/>
      <c r="FM61" s="110"/>
      <c r="FN61" s="110"/>
      <c r="FO61" s="110"/>
      <c r="FP61" s="110"/>
      <c r="FQ61" s="110"/>
      <c r="FR61" s="110"/>
      <c r="FS61" s="110"/>
      <c r="FT61" s="110"/>
      <c r="FU61" s="110"/>
      <c r="FV61" s="110"/>
      <c r="FW61" s="110"/>
      <c r="FX61" s="110"/>
      <c r="FY61" s="110"/>
      <c r="FZ61" s="110"/>
      <c r="GA61" s="110"/>
      <c r="GB61" s="110"/>
      <c r="GC61" s="110"/>
      <c r="GD61" s="110"/>
      <c r="GE61" s="110"/>
      <c r="GF61" s="110"/>
      <c r="GG61" s="110"/>
      <c r="GH61" s="110"/>
      <c r="GI61" s="110"/>
      <c r="GJ61" s="110"/>
      <c r="GK61" s="110"/>
      <c r="GL61" s="110"/>
      <c r="GM61" s="110"/>
      <c r="GN61" s="110"/>
      <c r="GO61" s="110"/>
      <c r="GP61" s="110"/>
      <c r="GQ61" s="110"/>
      <c r="GR61" s="110"/>
      <c r="GS61" s="110"/>
      <c r="GT61" s="110"/>
      <c r="GU61" s="110"/>
      <c r="GV61" s="110"/>
      <c r="GW61" s="110"/>
      <c r="GX61" s="110"/>
      <c r="GY61" s="110"/>
      <c r="GZ61" s="110"/>
      <c r="HA61" s="110"/>
      <c r="HB61" s="110"/>
      <c r="HC61" s="110"/>
      <c r="HD61" s="110"/>
      <c r="HE61" s="110"/>
      <c r="HF61" s="110"/>
      <c r="HG61" s="110"/>
      <c r="HH61" s="110"/>
      <c r="HI61" s="110"/>
      <c r="HJ61" s="110"/>
      <c r="HK61" s="110"/>
      <c r="HL61" s="110"/>
      <c r="HM61" s="110"/>
      <c r="HN61" s="110"/>
      <c r="HO61" s="110"/>
      <c r="HP61" s="110"/>
      <c r="HQ61" s="110"/>
      <c r="HR61" s="110"/>
      <c r="HS61" s="110"/>
      <c r="HT61" s="110"/>
      <c r="HU61" s="110"/>
      <c r="HV61" s="110"/>
      <c r="HW61" s="110"/>
      <c r="HX61" s="110"/>
      <c r="HY61" s="110"/>
      <c r="HZ61" s="110"/>
      <c r="IA61" s="110"/>
      <c r="IB61" s="110"/>
      <c r="IC61" s="110"/>
      <c r="ID61" s="110"/>
      <c r="IE61" s="110"/>
      <c r="IF61" s="110"/>
      <c r="IG61" s="110"/>
      <c r="IH61" s="110"/>
      <c r="II61" s="110"/>
      <c r="IJ61" s="110"/>
      <c r="IK61" s="110"/>
      <c r="IL61" s="110"/>
      <c r="IM61" s="110"/>
      <c r="IN61" s="110"/>
      <c r="IO61" s="110"/>
      <c r="IP61" s="110"/>
      <c r="IQ61" s="110"/>
      <c r="IR61" s="110"/>
      <c r="IS61" s="110"/>
      <c r="IT61" s="110"/>
      <c r="IU61" s="110"/>
      <c r="IV61" s="110"/>
      <c r="IW61" s="110"/>
      <c r="IX61" s="110"/>
      <c r="IY61" s="110"/>
      <c r="IZ61" s="110"/>
      <c r="JA61" s="110"/>
      <c r="JB61" s="110"/>
      <c r="JC61" s="110"/>
      <c r="JD61" s="110"/>
      <c r="JE61" s="110"/>
      <c r="JF61" s="110"/>
      <c r="JG61" s="110"/>
      <c r="JH61" s="110"/>
      <c r="JI61" s="110"/>
      <c r="JJ61" s="110"/>
      <c r="JK61" s="110"/>
      <c r="JL61" s="110"/>
      <c r="JM61" s="110"/>
      <c r="JN61" s="110"/>
      <c r="JO61" s="110"/>
      <c r="JP61" s="110"/>
      <c r="JQ61" s="110"/>
      <c r="JR61" s="110"/>
      <c r="JS61" s="110"/>
      <c r="JT61" s="110"/>
      <c r="JU61" s="110"/>
      <c r="JV61" s="110"/>
      <c r="JW61" s="110"/>
      <c r="JX61" s="110"/>
      <c r="JY61" s="110"/>
      <c r="JZ61" s="110"/>
      <c r="KA61" s="110"/>
      <c r="KB61" s="110"/>
      <c r="KC61" s="110"/>
      <c r="KD61" s="110"/>
      <c r="KE61" s="110"/>
      <c r="KF61" s="110"/>
      <c r="KG61" s="110"/>
      <c r="KH61" s="110"/>
      <c r="KI61" s="110"/>
      <c r="KJ61" s="110"/>
      <c r="KK61" s="110"/>
      <c r="KL61" s="110"/>
      <c r="KM61" s="110"/>
      <c r="KN61" s="110"/>
      <c r="KO61" s="110"/>
      <c r="KP61" s="110"/>
      <c r="KQ61" s="110"/>
      <c r="KR61" s="110"/>
      <c r="KS61" s="110"/>
      <c r="KT61" s="110"/>
      <c r="KU61" s="110"/>
      <c r="KV61" s="110"/>
      <c r="KW61" s="110"/>
      <c r="KX61" s="110"/>
      <c r="KY61" s="110"/>
      <c r="KZ61" s="110"/>
      <c r="LA61" s="110"/>
      <c r="LB61" s="110"/>
      <c r="LC61" s="110"/>
      <c r="LD61" s="110"/>
      <c r="LE61" s="110"/>
      <c r="LF61" s="110"/>
      <c r="LG61" s="110"/>
      <c r="LH61" s="110"/>
      <c r="LI61" s="110"/>
      <c r="LJ61" s="110"/>
      <c r="LK61" s="110"/>
      <c r="LL61" s="110"/>
      <c r="LM61" s="110"/>
      <c r="LN61" s="110"/>
      <c r="LO61" s="110"/>
      <c r="LP61" s="110"/>
      <c r="LQ61" s="110"/>
      <c r="LR61" s="110"/>
      <c r="LS61" s="110"/>
      <c r="LT61" s="110"/>
      <c r="LU61" s="110"/>
      <c r="LV61" s="110"/>
      <c r="LW61" s="110"/>
      <c r="LX61" s="110"/>
      <c r="LY61" s="110"/>
      <c r="LZ61" s="110"/>
      <c r="MA61" s="110"/>
      <c r="MB61" s="110"/>
      <c r="MC61" s="110"/>
      <c r="MD61" s="110"/>
      <c r="ME61" s="110"/>
      <c r="MF61" s="110"/>
      <c r="MG61" s="110"/>
      <c r="MH61" s="110"/>
      <c r="MI61" s="110"/>
      <c r="MJ61" s="110"/>
      <c r="MK61" s="110"/>
      <c r="ML61" s="110"/>
      <c r="MM61" s="110"/>
      <c r="MN61" s="110"/>
      <c r="MO61" s="110"/>
      <c r="MP61" s="110"/>
      <c r="MQ61" s="110"/>
      <c r="MR61" s="110"/>
      <c r="MS61" s="110"/>
      <c r="MT61" s="110"/>
      <c r="MU61" s="110"/>
      <c r="MV61" s="110"/>
      <c r="MW61" s="110"/>
      <c r="MX61" s="110"/>
      <c r="MY61" s="110"/>
      <c r="MZ61" s="110"/>
      <c r="NA61" s="110"/>
      <c r="NB61" s="110"/>
      <c r="NC61" s="110"/>
      <c r="ND61" s="110"/>
      <c r="NE61" s="110"/>
      <c r="NF61" s="110"/>
      <c r="NG61" s="110"/>
      <c r="NH61" s="110"/>
      <c r="NI61" s="110"/>
      <c r="NJ61" s="110"/>
      <c r="NK61" s="110"/>
      <c r="NL61" s="110"/>
      <c r="NM61" s="110"/>
      <c r="NN61" s="110"/>
      <c r="NO61" s="110"/>
      <c r="NP61" s="110"/>
      <c r="NQ61" s="110"/>
      <c r="NR61" s="110"/>
      <c r="NS61" s="110"/>
      <c r="NT61" s="110"/>
      <c r="NU61" s="110"/>
      <c r="NV61" s="110"/>
      <c r="NW61" s="110"/>
      <c r="NX61" s="110"/>
      <c r="NY61" s="110"/>
      <c r="NZ61" s="110"/>
      <c r="OA61" s="110"/>
      <c r="OB61" s="110"/>
      <c r="OC61" s="110"/>
      <c r="OD61" s="110"/>
      <c r="OE61" s="110"/>
      <c r="OF61" s="110"/>
      <c r="OG61" s="110"/>
      <c r="OH61" s="110"/>
      <c r="OI61" s="110"/>
      <c r="OJ61" s="110"/>
      <c r="OK61" s="110"/>
      <c r="OL61" s="110"/>
      <c r="OM61" s="110"/>
      <c r="ON61" s="110"/>
      <c r="OO61" s="110"/>
      <c r="OP61" s="110"/>
      <c r="OQ61" s="110"/>
      <c r="OR61" s="110"/>
      <c r="OS61" s="110"/>
      <c r="OT61" s="110"/>
      <c r="OU61" s="110"/>
      <c r="OV61" s="110"/>
      <c r="OW61" s="110"/>
      <c r="OX61" s="110"/>
      <c r="OY61" s="110"/>
      <c r="OZ61" s="110"/>
      <c r="PA61" s="110"/>
      <c r="PB61" s="110"/>
      <c r="PC61" s="110"/>
      <c r="PD61" s="110"/>
      <c r="PE61" s="110"/>
      <c r="PF61" s="110"/>
      <c r="PG61" s="110"/>
      <c r="PH61" s="110"/>
      <c r="PI61" s="110"/>
      <c r="PJ61" s="110"/>
      <c r="PK61" s="110"/>
      <c r="PL61" s="110"/>
      <c r="PM61" s="110"/>
      <c r="PN61" s="110"/>
      <c r="PO61" s="110"/>
      <c r="PP61" s="110"/>
      <c r="PQ61" s="110"/>
      <c r="PR61" s="110"/>
      <c r="PS61" s="110"/>
      <c r="PT61" s="110"/>
      <c r="PU61" s="110"/>
      <c r="PV61" s="110"/>
      <c r="PW61" s="110"/>
      <c r="PX61" s="110"/>
      <c r="PY61" s="110"/>
      <c r="PZ61" s="110"/>
      <c r="QA61" s="110"/>
      <c r="QB61" s="110"/>
      <c r="QC61" s="110"/>
      <c r="QD61" s="110"/>
      <c r="QE61" s="110"/>
      <c r="QF61" s="110"/>
      <c r="QG61" s="110"/>
      <c r="QH61" s="110"/>
      <c r="QI61" s="110"/>
      <c r="QJ61" s="110"/>
      <c r="QK61" s="110"/>
      <c r="QL61" s="110"/>
      <c r="QM61" s="110"/>
      <c r="QN61" s="110"/>
      <c r="QO61" s="110"/>
      <c r="QP61" s="110"/>
      <c r="QQ61" s="110"/>
      <c r="QR61" s="110"/>
      <c r="QS61" s="110"/>
      <c r="QT61" s="110"/>
      <c r="QU61" s="110"/>
      <c r="QV61" s="110"/>
      <c r="QW61" s="110"/>
      <c r="QX61" s="110"/>
      <c r="QY61" s="110"/>
      <c r="QZ61" s="110"/>
      <c r="RA61" s="110"/>
      <c r="RB61" s="110"/>
      <c r="RC61" s="110"/>
      <c r="RD61" s="110"/>
      <c r="RE61" s="110"/>
      <c r="RF61" s="110"/>
      <c r="RG61" s="110"/>
      <c r="RH61" s="110"/>
      <c r="RI61" s="110"/>
      <c r="RJ61" s="110"/>
      <c r="RK61" s="110"/>
      <c r="RL61" s="110"/>
      <c r="RM61" s="110"/>
      <c r="RN61" s="110"/>
      <c r="RO61" s="110"/>
      <c r="RP61" s="110"/>
      <c r="RQ61" s="110"/>
      <c r="RR61" s="110"/>
      <c r="RS61" s="110"/>
      <c r="RT61" s="110"/>
      <c r="RU61" s="110"/>
      <c r="RV61" s="110"/>
      <c r="RW61" s="110"/>
      <c r="RX61" s="110"/>
      <c r="RY61" s="110"/>
      <c r="RZ61" s="110"/>
      <c r="SA61" s="110"/>
      <c r="SB61" s="110"/>
      <c r="SC61" s="110"/>
      <c r="SD61" s="110"/>
      <c r="SE61" s="110"/>
      <c r="SF61" s="110"/>
      <c r="SG61" s="110"/>
      <c r="SH61" s="110"/>
      <c r="SI61" s="110"/>
      <c r="SJ61" s="110"/>
      <c r="SK61" s="110"/>
      <c r="SL61" s="110"/>
      <c r="SM61" s="110"/>
      <c r="SN61" s="110"/>
      <c r="SO61" s="110"/>
      <c r="SP61" s="110"/>
      <c r="SQ61" s="110"/>
      <c r="SR61" s="110"/>
      <c r="SS61" s="110"/>
      <c r="ST61" s="110"/>
      <c r="SU61" s="110"/>
      <c r="SV61" s="110"/>
      <c r="SW61" s="110"/>
      <c r="SX61" s="110"/>
      <c r="SY61" s="110"/>
      <c r="SZ61" s="110"/>
      <c r="TA61" s="110"/>
      <c r="TB61" s="110"/>
      <c r="TC61" s="110"/>
      <c r="TD61" s="110"/>
      <c r="TE61" s="110"/>
      <c r="TF61" s="110"/>
      <c r="TG61" s="110"/>
      <c r="TH61" s="110"/>
      <c r="TI61" s="110"/>
      <c r="TJ61" s="110"/>
      <c r="TK61" s="110"/>
      <c r="TL61" s="110"/>
      <c r="TM61" s="110"/>
      <c r="TN61" s="110"/>
      <c r="TO61" s="110"/>
      <c r="TP61" s="110"/>
      <c r="TQ61" s="110"/>
      <c r="TR61" s="110"/>
      <c r="TS61" s="110"/>
      <c r="TT61" s="110"/>
      <c r="TU61" s="110"/>
      <c r="TV61" s="110"/>
      <c r="TW61" s="110"/>
      <c r="TX61" s="110"/>
      <c r="TY61" s="110"/>
      <c r="TZ61" s="110"/>
      <c r="UA61" s="110"/>
      <c r="UB61" s="110"/>
      <c r="UC61" s="110"/>
      <c r="UD61" s="110"/>
      <c r="UE61" s="110"/>
      <c r="UF61" s="110"/>
      <c r="UG61" s="110"/>
      <c r="UH61" s="110"/>
      <c r="UI61" s="110"/>
      <c r="UJ61" s="110"/>
      <c r="UK61" s="110"/>
      <c r="UL61" s="110"/>
      <c r="UM61" s="110"/>
      <c r="UN61" s="110"/>
      <c r="UO61" s="110"/>
      <c r="UP61" s="110"/>
      <c r="UQ61" s="110"/>
      <c r="UR61" s="110"/>
      <c r="US61" s="110"/>
      <c r="UT61" s="110"/>
      <c r="UU61" s="110"/>
      <c r="UV61" s="110"/>
      <c r="UW61" s="110"/>
      <c r="UX61" s="110"/>
      <c r="UY61" s="110"/>
      <c r="UZ61" s="110"/>
      <c r="VA61" s="110"/>
      <c r="VB61" s="110"/>
      <c r="VC61" s="110"/>
      <c r="VD61" s="110"/>
      <c r="VE61" s="110"/>
      <c r="VF61" s="110"/>
      <c r="VG61" s="110"/>
      <c r="VH61" s="110"/>
      <c r="VI61" s="110"/>
      <c r="VJ61" s="110"/>
      <c r="VK61" s="110"/>
      <c r="VL61" s="110"/>
      <c r="VM61" s="110"/>
      <c r="VN61" s="110"/>
      <c r="VO61" s="110"/>
      <c r="VP61" s="110"/>
      <c r="VQ61" s="110"/>
      <c r="VR61" s="110"/>
      <c r="VS61" s="110"/>
      <c r="VT61" s="110"/>
      <c r="VU61" s="110"/>
      <c r="VV61" s="110"/>
      <c r="VW61" s="110"/>
      <c r="VX61" s="110"/>
      <c r="VY61" s="110"/>
      <c r="VZ61" s="110"/>
      <c r="WA61" s="110"/>
      <c r="WB61" s="110"/>
      <c r="WC61" s="110"/>
      <c r="WD61" s="110"/>
      <c r="WE61" s="110"/>
      <c r="WF61" s="110"/>
      <c r="WG61" s="110"/>
      <c r="WH61" s="110"/>
      <c r="WI61" s="110"/>
      <c r="WJ61" s="110"/>
      <c r="WK61" s="110"/>
      <c r="WL61" s="110"/>
      <c r="WM61" s="110"/>
      <c r="WN61" s="110"/>
      <c r="WO61" s="110"/>
      <c r="WP61" s="110"/>
      <c r="WQ61" s="110"/>
      <c r="WR61" s="110"/>
      <c r="WS61" s="110"/>
      <c r="WT61" s="110"/>
      <c r="WU61" s="110"/>
      <c r="WV61" s="110"/>
      <c r="WW61" s="110"/>
      <c r="WX61" s="110"/>
      <c r="WY61" s="110"/>
      <c r="WZ61" s="110"/>
      <c r="XA61" s="110"/>
      <c r="XB61" s="110"/>
      <c r="XC61" s="110"/>
      <c r="XD61" s="110"/>
      <c r="XE61" s="110"/>
      <c r="XF61" s="110"/>
      <c r="XG61" s="110"/>
      <c r="XH61" s="110"/>
      <c r="XI61" s="110"/>
      <c r="XJ61" s="110"/>
      <c r="XK61" s="110"/>
      <c r="XL61" s="110"/>
      <c r="XM61" s="110"/>
      <c r="XN61" s="110"/>
      <c r="XO61" s="110"/>
      <c r="XP61" s="110"/>
      <c r="XQ61" s="110"/>
      <c r="XR61" s="110"/>
      <c r="XS61" s="110"/>
      <c r="XT61" s="110"/>
      <c r="XU61" s="110"/>
      <c r="XV61" s="110"/>
      <c r="XW61" s="110"/>
      <c r="XX61" s="110"/>
      <c r="XY61" s="110"/>
      <c r="XZ61" s="110"/>
      <c r="YA61" s="110"/>
      <c r="YB61" s="110"/>
      <c r="YC61" s="110"/>
      <c r="YD61" s="110"/>
      <c r="YE61" s="110"/>
      <c r="YF61" s="110"/>
      <c r="YG61" s="110"/>
      <c r="YH61" s="110"/>
      <c r="YI61" s="110"/>
      <c r="YJ61" s="110"/>
      <c r="YK61" s="110"/>
      <c r="YL61" s="110"/>
      <c r="YM61" s="110"/>
      <c r="YN61" s="110"/>
      <c r="YO61" s="110"/>
      <c r="YP61" s="110"/>
      <c r="YQ61" s="110"/>
      <c r="YR61" s="110"/>
      <c r="YS61" s="110"/>
      <c r="YT61" s="110"/>
      <c r="YU61" s="110"/>
      <c r="YV61" s="110"/>
      <c r="YW61" s="110"/>
      <c r="YX61" s="110"/>
      <c r="YY61" s="110"/>
      <c r="YZ61" s="110"/>
      <c r="ZA61" s="110"/>
      <c r="ZB61" s="110"/>
      <c r="ZC61" s="110"/>
      <c r="ZD61" s="110"/>
      <c r="ZE61" s="110"/>
      <c r="ZF61" s="110"/>
      <c r="ZG61" s="110"/>
      <c r="ZH61" s="110"/>
      <c r="ZI61" s="110"/>
      <c r="ZJ61" s="110"/>
      <c r="ZK61" s="110"/>
      <c r="ZL61" s="110"/>
      <c r="ZM61" s="110"/>
      <c r="ZN61" s="110"/>
      <c r="ZO61" s="110"/>
      <c r="ZP61" s="110"/>
      <c r="ZQ61" s="110"/>
      <c r="ZR61" s="110"/>
      <c r="ZS61" s="110"/>
      <c r="ZT61" s="110"/>
      <c r="ZU61" s="110"/>
      <c r="ZV61" s="110"/>
      <c r="ZW61" s="110"/>
      <c r="ZX61" s="110"/>
      <c r="ZY61" s="110"/>
      <c r="ZZ61" s="110"/>
      <c r="AAA61" s="110"/>
      <c r="AAB61" s="110"/>
      <c r="AAC61" s="110"/>
      <c r="AAD61" s="110"/>
      <c r="AAE61" s="110"/>
      <c r="AAF61" s="110"/>
      <c r="AAG61" s="110"/>
      <c r="AAH61" s="110"/>
      <c r="AAI61" s="110"/>
      <c r="AAJ61" s="110"/>
      <c r="AAK61" s="110"/>
      <c r="AAL61" s="110"/>
      <c r="AAM61" s="110"/>
      <c r="AAN61" s="110"/>
      <c r="AAO61" s="110"/>
      <c r="AAP61" s="110"/>
      <c r="AAQ61" s="110"/>
      <c r="AAR61" s="110"/>
      <c r="AAS61" s="110"/>
      <c r="AAT61" s="110"/>
      <c r="AAU61" s="110"/>
      <c r="AAV61" s="110"/>
      <c r="AAW61" s="110"/>
      <c r="AAX61" s="110"/>
      <c r="AAY61" s="110"/>
      <c r="AAZ61" s="110"/>
      <c r="ABA61" s="110"/>
      <c r="ABB61" s="110"/>
      <c r="ABC61" s="110"/>
      <c r="ABD61" s="110"/>
      <c r="ABE61" s="110"/>
      <c r="ABF61" s="110"/>
      <c r="ABG61" s="110"/>
      <c r="ABH61" s="110"/>
      <c r="ABI61" s="110"/>
      <c r="ABJ61" s="110"/>
      <c r="ABK61" s="110"/>
      <c r="ABL61" s="110"/>
      <c r="ABM61" s="110"/>
      <c r="ABN61" s="110"/>
      <c r="ABO61" s="110"/>
      <c r="ABP61" s="110"/>
      <c r="ABQ61" s="110"/>
      <c r="ABR61" s="110"/>
      <c r="ABS61" s="110"/>
      <c r="ABT61" s="110"/>
      <c r="ABU61" s="110"/>
      <c r="ABV61" s="110"/>
      <c r="ABW61" s="110"/>
      <c r="ABX61" s="110"/>
      <c r="ABY61" s="110"/>
      <c r="ABZ61" s="110"/>
      <c r="ACA61" s="110"/>
      <c r="ACB61" s="110"/>
      <c r="ACC61" s="110"/>
      <c r="ACD61" s="110"/>
      <c r="ACE61" s="110"/>
      <c r="ACF61" s="110"/>
      <c r="ACG61" s="110"/>
      <c r="ACH61" s="110"/>
      <c r="ACI61" s="110"/>
      <c r="ACJ61" s="110"/>
      <c r="ACK61" s="110"/>
      <c r="ACL61" s="110"/>
      <c r="ACM61" s="110"/>
      <c r="ACN61" s="110"/>
      <c r="ACO61" s="110"/>
      <c r="ACP61" s="110"/>
      <c r="ACQ61" s="110"/>
      <c r="ACR61" s="110"/>
      <c r="ACS61" s="110"/>
      <c r="ACT61" s="110"/>
      <c r="ACU61" s="110"/>
      <c r="ACV61" s="110"/>
      <c r="ACW61" s="110"/>
      <c r="ACX61" s="110"/>
      <c r="ACY61" s="110"/>
      <c r="ACZ61" s="110"/>
      <c r="ADA61" s="110"/>
      <c r="ADB61" s="110"/>
      <c r="ADC61" s="110"/>
      <c r="ADD61" s="110"/>
      <c r="ADE61" s="110"/>
      <c r="ADF61" s="110"/>
      <c r="ADG61" s="110"/>
      <c r="ADH61" s="110"/>
      <c r="ADI61" s="110"/>
      <c r="ADJ61" s="110"/>
      <c r="ADK61" s="110"/>
      <c r="ADL61" s="110"/>
      <c r="ADM61" s="110"/>
      <c r="ADN61" s="110"/>
      <c r="ADO61" s="110"/>
      <c r="ADP61" s="110"/>
      <c r="ADQ61" s="110"/>
      <c r="ADR61" s="110"/>
      <c r="ADS61" s="110"/>
      <c r="ADT61" s="110"/>
      <c r="ADU61" s="110"/>
      <c r="ADV61" s="110"/>
      <c r="ADW61" s="110"/>
      <c r="ADX61" s="110"/>
      <c r="ADY61" s="110"/>
      <c r="ADZ61" s="110"/>
      <c r="AEA61" s="110"/>
      <c r="AEB61" s="110"/>
      <c r="AEC61" s="110"/>
      <c r="AED61" s="110"/>
      <c r="AEE61" s="110"/>
      <c r="AEF61" s="110"/>
      <c r="AEG61" s="110"/>
      <c r="AEH61" s="110"/>
      <c r="AEI61" s="110"/>
      <c r="AEJ61" s="110"/>
      <c r="AEK61" s="110"/>
      <c r="AEL61" s="110"/>
      <c r="AEM61" s="110"/>
      <c r="AEN61" s="110"/>
      <c r="AEO61" s="110"/>
      <c r="AEP61" s="110"/>
      <c r="AEQ61" s="110"/>
      <c r="AER61" s="110"/>
      <c r="AES61" s="110"/>
      <c r="AET61" s="110"/>
      <c r="AEU61" s="110"/>
      <c r="AEV61" s="110"/>
      <c r="AEW61" s="110"/>
      <c r="AEX61" s="110"/>
      <c r="AEY61" s="110"/>
      <c r="AEZ61" s="110"/>
      <c r="AFA61" s="110"/>
      <c r="AFB61" s="110"/>
      <c r="AFC61" s="110"/>
      <c r="AFD61" s="110"/>
      <c r="AFE61" s="110"/>
      <c r="AFF61" s="110"/>
      <c r="AFG61" s="110"/>
      <c r="AFH61" s="110"/>
      <c r="AFI61" s="110"/>
      <c r="AFJ61" s="110"/>
      <c r="AFK61" s="110"/>
      <c r="AFL61" s="110"/>
      <c r="AFM61" s="110"/>
      <c r="AFN61" s="110"/>
      <c r="AFO61" s="110"/>
      <c r="AFP61" s="110"/>
      <c r="AFQ61" s="110"/>
      <c r="AFR61" s="110"/>
      <c r="AFS61" s="110"/>
      <c r="AFT61" s="110"/>
      <c r="AFU61" s="110"/>
      <c r="AFV61" s="110"/>
      <c r="AFW61" s="110"/>
      <c r="AFX61" s="110"/>
      <c r="AFY61" s="110"/>
      <c r="AFZ61" s="110"/>
      <c r="AGA61" s="110"/>
      <c r="AGB61" s="110"/>
      <c r="AGC61" s="110"/>
      <c r="AGD61" s="110"/>
      <c r="AGE61" s="110"/>
      <c r="AGF61" s="110"/>
      <c r="AGG61" s="110"/>
      <c r="AGH61" s="110"/>
      <c r="AGI61" s="110"/>
      <c r="AGJ61" s="110"/>
      <c r="AGK61" s="110"/>
      <c r="AGL61" s="110"/>
      <c r="AGM61" s="110"/>
      <c r="AGN61" s="110"/>
      <c r="AGO61" s="110"/>
      <c r="AGP61" s="110"/>
      <c r="AGQ61" s="110"/>
      <c r="AGR61" s="110"/>
      <c r="AGS61" s="110"/>
      <c r="AGT61" s="110"/>
      <c r="AGU61" s="110"/>
      <c r="AGV61" s="110"/>
      <c r="AGW61" s="110"/>
      <c r="AGX61" s="110"/>
      <c r="AGY61" s="110"/>
      <c r="AGZ61" s="110"/>
      <c r="AHA61" s="110"/>
      <c r="AHB61" s="110"/>
      <c r="AHC61" s="110"/>
      <c r="AHD61" s="110"/>
      <c r="AHE61" s="110"/>
      <c r="AHF61" s="110"/>
      <c r="AHG61" s="110"/>
      <c r="AHH61" s="110"/>
      <c r="AHI61" s="110"/>
      <c r="AHJ61" s="110"/>
      <c r="AHK61" s="110"/>
      <c r="AHL61" s="110"/>
      <c r="AHM61" s="110"/>
      <c r="AHN61" s="110"/>
      <c r="AHO61" s="110"/>
      <c r="AHP61" s="110"/>
      <c r="AHQ61" s="110"/>
      <c r="AHR61" s="110"/>
      <c r="AHS61" s="110"/>
      <c r="AHT61" s="110"/>
      <c r="AHU61" s="110"/>
      <c r="AHV61" s="110"/>
      <c r="AHW61" s="110"/>
      <c r="AHX61" s="110"/>
      <c r="AHY61" s="110"/>
      <c r="AHZ61" s="110"/>
      <c r="AIA61" s="110"/>
      <c r="AIB61" s="110"/>
      <c r="AIC61" s="110"/>
      <c r="AID61" s="110"/>
      <c r="AIE61" s="110"/>
      <c r="AIF61" s="110"/>
      <c r="AIG61" s="110"/>
      <c r="AIH61" s="110"/>
      <c r="AII61" s="110"/>
      <c r="AIJ61" s="110"/>
      <c r="AIK61" s="110"/>
      <c r="AIL61" s="110"/>
      <c r="AIM61" s="110"/>
      <c r="AIN61" s="110"/>
      <c r="AIO61" s="110"/>
      <c r="AIP61" s="110"/>
      <c r="AIQ61" s="110"/>
      <c r="AIR61" s="110"/>
      <c r="AIS61" s="110"/>
      <c r="AIT61" s="110"/>
      <c r="AIU61" s="110"/>
      <c r="AIV61" s="110"/>
      <c r="AIW61" s="110"/>
      <c r="AIX61" s="110"/>
      <c r="AIY61" s="110"/>
      <c r="AIZ61" s="110"/>
      <c r="AJA61" s="110"/>
      <c r="AJB61" s="110"/>
      <c r="AJC61" s="110"/>
      <c r="AJD61" s="110"/>
      <c r="AJE61" s="110"/>
    </row>
    <row r="62" spans="1:941" s="57" customFormat="1" ht="21.75" customHeight="1" x14ac:dyDescent="0.25">
      <c r="A62" s="121" t="s">
        <v>20</v>
      </c>
      <c r="B62" s="116" t="s">
        <v>26</v>
      </c>
      <c r="C62" s="117">
        <v>7356</v>
      </c>
      <c r="D62" s="42" t="s">
        <v>128</v>
      </c>
      <c r="E62" s="117" t="s">
        <v>29</v>
      </c>
      <c r="F62" s="162">
        <v>0.33</v>
      </c>
      <c r="G62" s="153">
        <v>22.8</v>
      </c>
      <c r="H62" s="163">
        <f>F62*G62</f>
        <v>7.5240000000000009</v>
      </c>
      <c r="I62" s="164"/>
      <c r="J62" s="165"/>
      <c r="K62" s="166"/>
      <c r="L62" s="167"/>
      <c r="M62" s="168"/>
      <c r="N62" s="169"/>
      <c r="O62" s="169"/>
      <c r="P62" s="103"/>
      <c r="Q62" s="103"/>
      <c r="R62" s="103"/>
      <c r="S62" s="103"/>
      <c r="T62" s="103"/>
      <c r="U62" s="103"/>
      <c r="V62" s="103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U62" s="103"/>
    </row>
    <row r="63" spans="1:941" s="62" customFormat="1" ht="16.5" customHeight="1" x14ac:dyDescent="0.25">
      <c r="A63" s="121"/>
      <c r="B63" s="79"/>
      <c r="C63" s="82"/>
      <c r="D63" s="80"/>
      <c r="E63" s="81"/>
      <c r="F63" s="176"/>
      <c r="G63" s="177"/>
      <c r="H63" s="178"/>
      <c r="I63" s="177"/>
      <c r="J63" s="179"/>
      <c r="K63" s="194"/>
      <c r="L63" s="195"/>
      <c r="M63" s="196"/>
      <c r="N63" s="197"/>
      <c r="O63" s="197"/>
      <c r="P63" s="104"/>
      <c r="Q63" s="104"/>
      <c r="R63" s="104"/>
      <c r="S63" s="104"/>
      <c r="T63" s="104"/>
      <c r="U63" s="104"/>
      <c r="V63" s="104"/>
      <c r="W63" s="104"/>
      <c r="X63" s="104"/>
      <c r="Y63" s="104"/>
      <c r="Z63" s="104"/>
      <c r="AA63" s="104"/>
      <c r="AB63" s="104"/>
      <c r="AC63" s="104"/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104"/>
      <c r="AU63" s="104"/>
    </row>
    <row r="64" spans="1:941" s="56" customFormat="1" ht="25.5" customHeight="1" x14ac:dyDescent="0.2">
      <c r="A64" s="52"/>
      <c r="B64" s="53"/>
      <c r="C64" s="54"/>
      <c r="D64" s="122" t="s">
        <v>101</v>
      </c>
      <c r="E64" s="54"/>
      <c r="F64" s="184"/>
      <c r="G64" s="185"/>
      <c r="H64" s="186"/>
      <c r="I64" s="187"/>
      <c r="J64" s="188"/>
      <c r="K64" s="202"/>
      <c r="L64" s="203"/>
      <c r="M64" s="204"/>
      <c r="N64" s="205"/>
      <c r="O64" s="205"/>
      <c r="P64" s="102"/>
      <c r="Q64" s="102"/>
      <c r="R64" s="102"/>
      <c r="S64" s="102"/>
      <c r="T64" s="102"/>
      <c r="U64" s="102"/>
      <c r="V64" s="102"/>
      <c r="W64" s="102"/>
      <c r="X64" s="102"/>
      <c r="Y64" s="102"/>
      <c r="Z64" s="102"/>
      <c r="AA64" s="102"/>
      <c r="AB64" s="102"/>
      <c r="AC64" s="102"/>
      <c r="AD64" s="102"/>
      <c r="AE64" s="102"/>
      <c r="AF64" s="102"/>
      <c r="AG64" s="102"/>
      <c r="AH64" s="102"/>
      <c r="AI64" s="102"/>
      <c r="AJ64" s="102"/>
      <c r="AK64" s="102"/>
      <c r="AL64" s="102"/>
      <c r="AM64" s="102"/>
      <c r="AN64" s="102"/>
      <c r="AO64" s="102"/>
      <c r="AP64" s="102"/>
      <c r="AQ64" s="102"/>
      <c r="AR64" s="102"/>
      <c r="AS64" s="102"/>
      <c r="AT64" s="102"/>
      <c r="AU64" s="102"/>
    </row>
    <row r="65" spans="1:941" s="115" customFormat="1" ht="40.15" customHeight="1" x14ac:dyDescent="0.25">
      <c r="A65" s="113" t="s">
        <v>20</v>
      </c>
      <c r="B65" s="35" t="s">
        <v>79</v>
      </c>
      <c r="C65" s="114" t="s">
        <v>116</v>
      </c>
      <c r="D65" s="120" t="s">
        <v>80</v>
      </c>
      <c r="E65" s="114" t="s">
        <v>21</v>
      </c>
      <c r="F65" s="154">
        <v>100.80000000000001</v>
      </c>
      <c r="G65" s="155"/>
      <c r="H65" s="156">
        <f>ROUND(SUM(H66:H67),2)</f>
        <v>0.56999999999999995</v>
      </c>
      <c r="I65" s="156">
        <f>ROUND(SUM(I66:I67),2)</f>
        <v>1.43</v>
      </c>
      <c r="J65" s="157">
        <f>H65+I65</f>
        <v>2</v>
      </c>
      <c r="K65" s="158">
        <f>ROUND(F65*H65,2)</f>
        <v>57.46</v>
      </c>
      <c r="L65" s="159">
        <f>ROUND(F65*I65,2)</f>
        <v>144.13999999999999</v>
      </c>
      <c r="M65" s="160">
        <f>ROUND(K65+L65,2)</f>
        <v>201.6</v>
      </c>
      <c r="N65" s="161">
        <f>ROUND(M65*$N$5,2)</f>
        <v>59.86</v>
      </c>
      <c r="O65" s="161">
        <f>ROUND(M65+N65,2)</f>
        <v>261.45999999999998</v>
      </c>
      <c r="P65" s="124"/>
      <c r="Q65" s="124"/>
      <c r="R65" s="124"/>
      <c r="S65" s="124"/>
      <c r="T65" s="124"/>
      <c r="U65" s="124"/>
      <c r="V65" s="124"/>
      <c r="W65" s="124"/>
      <c r="X65" s="124"/>
      <c r="Y65" s="124"/>
      <c r="Z65" s="124"/>
      <c r="AA65" s="124"/>
      <c r="AB65" s="124"/>
      <c r="AC65" s="124"/>
      <c r="AD65" s="124"/>
      <c r="AE65" s="124"/>
      <c r="AF65" s="124"/>
      <c r="AG65" s="124"/>
      <c r="AH65" s="124"/>
      <c r="AI65" s="124"/>
      <c r="AJ65" s="124"/>
      <c r="AK65" s="124"/>
      <c r="AL65" s="124"/>
      <c r="AM65" s="124"/>
      <c r="AN65" s="124"/>
      <c r="AO65" s="124"/>
      <c r="AP65" s="124"/>
      <c r="AQ65" s="124"/>
      <c r="AR65" s="124"/>
      <c r="AS65" s="124"/>
      <c r="AT65" s="124"/>
      <c r="AU65" s="124"/>
    </row>
    <row r="66" spans="1:941" ht="21.75" customHeight="1" x14ac:dyDescent="0.25">
      <c r="A66" s="121" t="s">
        <v>20</v>
      </c>
      <c r="B66" s="116" t="s">
        <v>26</v>
      </c>
      <c r="C66" s="117">
        <v>3767</v>
      </c>
      <c r="D66" s="42" t="s">
        <v>37</v>
      </c>
      <c r="E66" s="117" t="s">
        <v>29</v>
      </c>
      <c r="F66" s="162" t="s">
        <v>81</v>
      </c>
      <c r="G66" s="153">
        <v>1.42</v>
      </c>
      <c r="H66" s="163">
        <f>F66*G66</f>
        <v>0.56799999999999995</v>
      </c>
      <c r="I66" s="164"/>
      <c r="J66" s="165"/>
      <c r="K66" s="166"/>
      <c r="L66" s="167"/>
      <c r="M66" s="168"/>
      <c r="N66" s="169"/>
      <c r="O66" s="169"/>
      <c r="P66" s="123"/>
      <c r="Q66" s="123"/>
      <c r="R66" s="123"/>
      <c r="S66" s="123"/>
      <c r="T66" s="123"/>
      <c r="U66" s="123"/>
      <c r="V66" s="123"/>
      <c r="W66" s="123"/>
      <c r="X66" s="123"/>
      <c r="Y66" s="123"/>
      <c r="Z66" s="123"/>
      <c r="AA66" s="123"/>
      <c r="AB66" s="123"/>
      <c r="AC66" s="123"/>
      <c r="AD66" s="123"/>
      <c r="AE66" s="123"/>
      <c r="AF66" s="123"/>
      <c r="AG66" s="123"/>
      <c r="AH66" s="123"/>
      <c r="AI66" s="123"/>
      <c r="AJ66" s="123"/>
      <c r="AK66" s="123"/>
      <c r="AL66" s="123"/>
      <c r="AM66" s="123"/>
      <c r="AN66" s="123"/>
      <c r="AO66" s="123"/>
      <c r="AP66" s="123"/>
      <c r="AQ66" s="123"/>
      <c r="AR66" s="123"/>
      <c r="AS66" s="123"/>
      <c r="AT66" s="123"/>
      <c r="AU66" s="123"/>
      <c r="AV66" s="110"/>
      <c r="AW66" s="110"/>
      <c r="AX66" s="110"/>
      <c r="AY66" s="110"/>
      <c r="AZ66" s="110"/>
      <c r="BA66" s="110"/>
      <c r="BB66" s="110"/>
      <c r="BC66" s="110"/>
      <c r="BD66" s="110"/>
      <c r="BE66" s="110"/>
      <c r="BF66" s="110"/>
      <c r="BG66" s="110"/>
      <c r="BH66" s="110"/>
      <c r="BI66" s="110"/>
      <c r="BJ66" s="110"/>
      <c r="BK66" s="110"/>
      <c r="BL66" s="110"/>
      <c r="BM66" s="110"/>
      <c r="BN66" s="110"/>
      <c r="BO66" s="110"/>
      <c r="BP66" s="110"/>
      <c r="BQ66" s="110"/>
      <c r="BR66" s="110"/>
      <c r="BS66" s="110"/>
      <c r="BT66" s="110"/>
      <c r="BU66" s="110"/>
      <c r="BV66" s="110"/>
      <c r="BW66" s="110"/>
      <c r="BX66" s="110"/>
      <c r="BY66" s="110"/>
      <c r="BZ66" s="110"/>
      <c r="CA66" s="110"/>
      <c r="CB66" s="110"/>
      <c r="CC66" s="110"/>
      <c r="CD66" s="110"/>
      <c r="CE66" s="110"/>
      <c r="CF66" s="110"/>
      <c r="CG66" s="110"/>
      <c r="CH66" s="110"/>
      <c r="CI66" s="110"/>
      <c r="CJ66" s="110"/>
      <c r="CK66" s="110"/>
      <c r="CL66" s="110"/>
      <c r="CM66" s="110"/>
      <c r="CN66" s="110"/>
      <c r="CO66" s="110"/>
      <c r="CP66" s="110"/>
      <c r="CQ66" s="110"/>
      <c r="CR66" s="110"/>
      <c r="CS66" s="110"/>
      <c r="CT66" s="110"/>
      <c r="CU66" s="110"/>
      <c r="CV66" s="110"/>
      <c r="CW66" s="110"/>
      <c r="CX66" s="110"/>
      <c r="CY66" s="110"/>
      <c r="CZ66" s="110"/>
      <c r="DA66" s="110"/>
      <c r="DB66" s="110"/>
      <c r="DC66" s="110"/>
      <c r="DD66" s="110"/>
      <c r="DE66" s="110"/>
      <c r="DF66" s="110"/>
      <c r="DG66" s="110"/>
      <c r="DH66" s="110"/>
      <c r="DI66" s="110"/>
      <c r="DJ66" s="110"/>
      <c r="DK66" s="110"/>
      <c r="DL66" s="110"/>
      <c r="DM66" s="110"/>
      <c r="DN66" s="110"/>
      <c r="DO66" s="110"/>
      <c r="DP66" s="110"/>
      <c r="DQ66" s="110"/>
      <c r="DR66" s="110"/>
      <c r="DS66" s="110"/>
      <c r="DT66" s="110"/>
      <c r="DU66" s="110"/>
      <c r="DV66" s="110"/>
      <c r="DW66" s="110"/>
      <c r="DX66" s="110"/>
      <c r="DY66" s="110"/>
      <c r="DZ66" s="110"/>
      <c r="EA66" s="110"/>
      <c r="EB66" s="110"/>
      <c r="EC66" s="110"/>
      <c r="ED66" s="110"/>
      <c r="EE66" s="110"/>
      <c r="EF66" s="110"/>
      <c r="EG66" s="110"/>
      <c r="EH66" s="110"/>
      <c r="EI66" s="110"/>
      <c r="EJ66" s="110"/>
      <c r="EK66" s="110"/>
      <c r="EL66" s="110"/>
      <c r="EM66" s="110"/>
      <c r="EN66" s="110"/>
      <c r="EO66" s="110"/>
      <c r="EP66" s="110"/>
      <c r="EQ66" s="110"/>
      <c r="ER66" s="110"/>
      <c r="ES66" s="110"/>
      <c r="ET66" s="110"/>
      <c r="EU66" s="110"/>
      <c r="EV66" s="110"/>
      <c r="EW66" s="110"/>
      <c r="EX66" s="110"/>
      <c r="EY66" s="110"/>
      <c r="EZ66" s="110"/>
      <c r="FA66" s="110"/>
      <c r="FB66" s="110"/>
      <c r="FC66" s="110"/>
      <c r="FD66" s="110"/>
      <c r="FE66" s="110"/>
      <c r="FF66" s="110"/>
      <c r="FG66" s="110"/>
      <c r="FH66" s="110"/>
      <c r="FI66" s="110"/>
      <c r="FJ66" s="110"/>
      <c r="FK66" s="110"/>
      <c r="FL66" s="110"/>
      <c r="FM66" s="110"/>
      <c r="FN66" s="110"/>
      <c r="FO66" s="110"/>
      <c r="FP66" s="110"/>
      <c r="FQ66" s="110"/>
      <c r="FR66" s="110"/>
      <c r="FS66" s="110"/>
      <c r="FT66" s="110"/>
      <c r="FU66" s="110"/>
      <c r="FV66" s="110"/>
      <c r="FW66" s="110"/>
      <c r="FX66" s="110"/>
      <c r="FY66" s="110"/>
      <c r="FZ66" s="110"/>
      <c r="GA66" s="110"/>
      <c r="GB66" s="110"/>
      <c r="GC66" s="110"/>
      <c r="GD66" s="110"/>
      <c r="GE66" s="110"/>
      <c r="GF66" s="110"/>
      <c r="GG66" s="110"/>
      <c r="GH66" s="110"/>
      <c r="GI66" s="110"/>
      <c r="GJ66" s="110"/>
      <c r="GK66" s="110"/>
      <c r="GL66" s="110"/>
      <c r="GM66" s="110"/>
      <c r="GN66" s="110"/>
      <c r="GO66" s="110"/>
      <c r="GP66" s="110"/>
      <c r="GQ66" s="110"/>
      <c r="GR66" s="110"/>
      <c r="GS66" s="110"/>
      <c r="GT66" s="110"/>
      <c r="GU66" s="110"/>
      <c r="GV66" s="110"/>
      <c r="GW66" s="110"/>
      <c r="GX66" s="110"/>
      <c r="GY66" s="110"/>
      <c r="GZ66" s="110"/>
      <c r="HA66" s="110"/>
      <c r="HB66" s="110"/>
      <c r="HC66" s="110"/>
      <c r="HD66" s="110"/>
      <c r="HE66" s="110"/>
      <c r="HF66" s="110"/>
      <c r="HG66" s="110"/>
      <c r="HH66" s="110"/>
      <c r="HI66" s="110"/>
      <c r="HJ66" s="110"/>
      <c r="HK66" s="110"/>
      <c r="HL66" s="110"/>
      <c r="HM66" s="110"/>
      <c r="HN66" s="110"/>
      <c r="HO66" s="110"/>
      <c r="HP66" s="110"/>
      <c r="HQ66" s="110"/>
      <c r="HR66" s="110"/>
      <c r="HS66" s="110"/>
      <c r="HT66" s="110"/>
      <c r="HU66" s="110"/>
      <c r="HV66" s="110"/>
      <c r="HW66" s="110"/>
      <c r="HX66" s="110"/>
      <c r="HY66" s="110"/>
      <c r="HZ66" s="110"/>
      <c r="IA66" s="110"/>
      <c r="IB66" s="110"/>
      <c r="IC66" s="110"/>
      <c r="ID66" s="110"/>
      <c r="IE66" s="110"/>
      <c r="IF66" s="110"/>
      <c r="IG66" s="110"/>
      <c r="IH66" s="110"/>
      <c r="II66" s="110"/>
      <c r="IJ66" s="110"/>
      <c r="IK66" s="110"/>
      <c r="IL66" s="110"/>
      <c r="IM66" s="110"/>
      <c r="IN66" s="110"/>
      <c r="IO66" s="110"/>
      <c r="IP66" s="110"/>
      <c r="IQ66" s="110"/>
      <c r="IR66" s="110"/>
      <c r="IS66" s="110"/>
      <c r="IT66" s="110"/>
      <c r="IU66" s="110"/>
      <c r="IV66" s="110"/>
      <c r="IW66" s="110"/>
      <c r="IX66" s="110"/>
      <c r="IY66" s="110"/>
      <c r="IZ66" s="110"/>
      <c r="JA66" s="110"/>
      <c r="JB66" s="110"/>
      <c r="JC66" s="110"/>
      <c r="JD66" s="110"/>
      <c r="JE66" s="110"/>
      <c r="JF66" s="110"/>
      <c r="JG66" s="110"/>
      <c r="JH66" s="110"/>
      <c r="JI66" s="110"/>
      <c r="JJ66" s="110"/>
      <c r="JK66" s="110"/>
      <c r="JL66" s="110"/>
      <c r="JM66" s="110"/>
      <c r="JN66" s="110"/>
      <c r="JO66" s="110"/>
      <c r="JP66" s="110"/>
      <c r="JQ66" s="110"/>
      <c r="JR66" s="110"/>
      <c r="JS66" s="110"/>
      <c r="JT66" s="110"/>
      <c r="JU66" s="110"/>
      <c r="JV66" s="110"/>
      <c r="JW66" s="110"/>
      <c r="JX66" s="110"/>
      <c r="JY66" s="110"/>
      <c r="JZ66" s="110"/>
      <c r="KA66" s="110"/>
      <c r="KB66" s="110"/>
      <c r="KC66" s="110"/>
      <c r="KD66" s="110"/>
      <c r="KE66" s="110"/>
      <c r="KF66" s="110"/>
      <c r="KG66" s="110"/>
      <c r="KH66" s="110"/>
      <c r="KI66" s="110"/>
      <c r="KJ66" s="110"/>
      <c r="KK66" s="110"/>
      <c r="KL66" s="110"/>
      <c r="KM66" s="110"/>
      <c r="KN66" s="110"/>
      <c r="KO66" s="110"/>
      <c r="KP66" s="110"/>
      <c r="KQ66" s="110"/>
      <c r="KR66" s="110"/>
      <c r="KS66" s="110"/>
      <c r="KT66" s="110"/>
      <c r="KU66" s="110"/>
      <c r="KV66" s="110"/>
      <c r="KW66" s="110"/>
      <c r="KX66" s="110"/>
      <c r="KY66" s="110"/>
      <c r="KZ66" s="110"/>
      <c r="LA66" s="110"/>
      <c r="LB66" s="110"/>
      <c r="LC66" s="110"/>
      <c r="LD66" s="110"/>
      <c r="LE66" s="110"/>
      <c r="LF66" s="110"/>
      <c r="LG66" s="110"/>
      <c r="LH66" s="110"/>
      <c r="LI66" s="110"/>
      <c r="LJ66" s="110"/>
      <c r="LK66" s="110"/>
      <c r="LL66" s="110"/>
      <c r="LM66" s="110"/>
      <c r="LN66" s="110"/>
      <c r="LO66" s="110"/>
      <c r="LP66" s="110"/>
      <c r="LQ66" s="110"/>
      <c r="LR66" s="110"/>
      <c r="LS66" s="110"/>
      <c r="LT66" s="110"/>
      <c r="LU66" s="110"/>
      <c r="LV66" s="110"/>
      <c r="LW66" s="110"/>
      <c r="LX66" s="110"/>
      <c r="LY66" s="110"/>
      <c r="LZ66" s="110"/>
      <c r="MA66" s="110"/>
      <c r="MB66" s="110"/>
      <c r="MC66" s="110"/>
      <c r="MD66" s="110"/>
      <c r="ME66" s="110"/>
      <c r="MF66" s="110"/>
      <c r="MG66" s="110"/>
      <c r="MH66" s="110"/>
      <c r="MI66" s="110"/>
      <c r="MJ66" s="110"/>
      <c r="MK66" s="110"/>
      <c r="ML66" s="110"/>
      <c r="MM66" s="110"/>
      <c r="MN66" s="110"/>
      <c r="MO66" s="110"/>
      <c r="MP66" s="110"/>
      <c r="MQ66" s="110"/>
      <c r="MR66" s="110"/>
      <c r="MS66" s="110"/>
      <c r="MT66" s="110"/>
      <c r="MU66" s="110"/>
      <c r="MV66" s="110"/>
      <c r="MW66" s="110"/>
      <c r="MX66" s="110"/>
      <c r="MY66" s="110"/>
      <c r="MZ66" s="110"/>
      <c r="NA66" s="110"/>
      <c r="NB66" s="110"/>
      <c r="NC66" s="110"/>
      <c r="ND66" s="110"/>
      <c r="NE66" s="110"/>
      <c r="NF66" s="110"/>
      <c r="NG66" s="110"/>
      <c r="NH66" s="110"/>
      <c r="NI66" s="110"/>
      <c r="NJ66" s="110"/>
      <c r="NK66" s="110"/>
      <c r="NL66" s="110"/>
      <c r="NM66" s="110"/>
      <c r="NN66" s="110"/>
      <c r="NO66" s="110"/>
      <c r="NP66" s="110"/>
      <c r="NQ66" s="110"/>
      <c r="NR66" s="110"/>
      <c r="NS66" s="110"/>
      <c r="NT66" s="110"/>
      <c r="NU66" s="110"/>
      <c r="NV66" s="110"/>
      <c r="NW66" s="110"/>
      <c r="NX66" s="110"/>
      <c r="NY66" s="110"/>
      <c r="NZ66" s="110"/>
      <c r="OA66" s="110"/>
      <c r="OB66" s="110"/>
      <c r="OC66" s="110"/>
      <c r="OD66" s="110"/>
      <c r="OE66" s="110"/>
      <c r="OF66" s="110"/>
      <c r="OG66" s="110"/>
      <c r="OH66" s="110"/>
      <c r="OI66" s="110"/>
      <c r="OJ66" s="110"/>
      <c r="OK66" s="110"/>
      <c r="OL66" s="110"/>
      <c r="OM66" s="110"/>
      <c r="ON66" s="110"/>
      <c r="OO66" s="110"/>
      <c r="OP66" s="110"/>
      <c r="OQ66" s="110"/>
      <c r="OR66" s="110"/>
      <c r="OS66" s="110"/>
      <c r="OT66" s="110"/>
      <c r="OU66" s="110"/>
      <c r="OV66" s="110"/>
      <c r="OW66" s="110"/>
      <c r="OX66" s="110"/>
      <c r="OY66" s="110"/>
      <c r="OZ66" s="110"/>
      <c r="PA66" s="110"/>
      <c r="PB66" s="110"/>
      <c r="PC66" s="110"/>
      <c r="PD66" s="110"/>
      <c r="PE66" s="110"/>
      <c r="PF66" s="110"/>
      <c r="PG66" s="110"/>
      <c r="PH66" s="110"/>
      <c r="PI66" s="110"/>
      <c r="PJ66" s="110"/>
      <c r="PK66" s="110"/>
      <c r="PL66" s="110"/>
      <c r="PM66" s="110"/>
      <c r="PN66" s="110"/>
      <c r="PO66" s="110"/>
      <c r="PP66" s="110"/>
      <c r="PQ66" s="110"/>
      <c r="PR66" s="110"/>
      <c r="PS66" s="110"/>
      <c r="PT66" s="110"/>
      <c r="PU66" s="110"/>
      <c r="PV66" s="110"/>
      <c r="PW66" s="110"/>
      <c r="PX66" s="110"/>
      <c r="PY66" s="110"/>
      <c r="PZ66" s="110"/>
      <c r="QA66" s="110"/>
      <c r="QB66" s="110"/>
      <c r="QC66" s="110"/>
      <c r="QD66" s="110"/>
      <c r="QE66" s="110"/>
      <c r="QF66" s="110"/>
      <c r="QG66" s="110"/>
      <c r="QH66" s="110"/>
      <c r="QI66" s="110"/>
      <c r="QJ66" s="110"/>
      <c r="QK66" s="110"/>
      <c r="QL66" s="110"/>
      <c r="QM66" s="110"/>
      <c r="QN66" s="110"/>
      <c r="QO66" s="110"/>
      <c r="QP66" s="110"/>
      <c r="QQ66" s="110"/>
      <c r="QR66" s="110"/>
      <c r="QS66" s="110"/>
      <c r="QT66" s="110"/>
      <c r="QU66" s="110"/>
      <c r="QV66" s="110"/>
      <c r="QW66" s="110"/>
      <c r="QX66" s="110"/>
      <c r="QY66" s="110"/>
      <c r="QZ66" s="110"/>
      <c r="RA66" s="110"/>
      <c r="RB66" s="110"/>
      <c r="RC66" s="110"/>
      <c r="RD66" s="110"/>
      <c r="RE66" s="110"/>
      <c r="RF66" s="110"/>
      <c r="RG66" s="110"/>
      <c r="RH66" s="110"/>
      <c r="RI66" s="110"/>
      <c r="RJ66" s="110"/>
      <c r="RK66" s="110"/>
      <c r="RL66" s="110"/>
      <c r="RM66" s="110"/>
      <c r="RN66" s="110"/>
      <c r="RO66" s="110"/>
      <c r="RP66" s="110"/>
      <c r="RQ66" s="110"/>
      <c r="RR66" s="110"/>
      <c r="RS66" s="110"/>
      <c r="RT66" s="110"/>
      <c r="RU66" s="110"/>
      <c r="RV66" s="110"/>
      <c r="RW66" s="110"/>
      <c r="RX66" s="110"/>
      <c r="RY66" s="110"/>
      <c r="RZ66" s="110"/>
      <c r="SA66" s="110"/>
      <c r="SB66" s="110"/>
      <c r="SC66" s="110"/>
      <c r="SD66" s="110"/>
      <c r="SE66" s="110"/>
      <c r="SF66" s="110"/>
      <c r="SG66" s="110"/>
      <c r="SH66" s="110"/>
      <c r="SI66" s="110"/>
      <c r="SJ66" s="110"/>
      <c r="SK66" s="110"/>
      <c r="SL66" s="110"/>
      <c r="SM66" s="110"/>
      <c r="SN66" s="110"/>
      <c r="SO66" s="110"/>
      <c r="SP66" s="110"/>
      <c r="SQ66" s="110"/>
      <c r="SR66" s="110"/>
      <c r="SS66" s="110"/>
      <c r="ST66" s="110"/>
      <c r="SU66" s="110"/>
      <c r="SV66" s="110"/>
      <c r="SW66" s="110"/>
      <c r="SX66" s="110"/>
      <c r="SY66" s="110"/>
      <c r="SZ66" s="110"/>
      <c r="TA66" s="110"/>
      <c r="TB66" s="110"/>
      <c r="TC66" s="110"/>
      <c r="TD66" s="110"/>
      <c r="TE66" s="110"/>
      <c r="TF66" s="110"/>
      <c r="TG66" s="110"/>
      <c r="TH66" s="110"/>
      <c r="TI66" s="110"/>
      <c r="TJ66" s="110"/>
      <c r="TK66" s="110"/>
      <c r="TL66" s="110"/>
      <c r="TM66" s="110"/>
      <c r="TN66" s="110"/>
      <c r="TO66" s="110"/>
      <c r="TP66" s="110"/>
      <c r="TQ66" s="110"/>
      <c r="TR66" s="110"/>
      <c r="TS66" s="110"/>
      <c r="TT66" s="110"/>
      <c r="TU66" s="110"/>
      <c r="TV66" s="110"/>
      <c r="TW66" s="110"/>
      <c r="TX66" s="110"/>
      <c r="TY66" s="110"/>
      <c r="TZ66" s="110"/>
      <c r="UA66" s="110"/>
      <c r="UB66" s="110"/>
      <c r="UC66" s="110"/>
      <c r="UD66" s="110"/>
      <c r="UE66" s="110"/>
      <c r="UF66" s="110"/>
      <c r="UG66" s="110"/>
      <c r="UH66" s="110"/>
      <c r="UI66" s="110"/>
      <c r="UJ66" s="110"/>
      <c r="UK66" s="110"/>
      <c r="UL66" s="110"/>
      <c r="UM66" s="110"/>
      <c r="UN66" s="110"/>
      <c r="UO66" s="110"/>
      <c r="UP66" s="110"/>
      <c r="UQ66" s="110"/>
      <c r="UR66" s="110"/>
      <c r="US66" s="110"/>
      <c r="UT66" s="110"/>
      <c r="UU66" s="110"/>
      <c r="UV66" s="110"/>
      <c r="UW66" s="110"/>
      <c r="UX66" s="110"/>
      <c r="UY66" s="110"/>
      <c r="UZ66" s="110"/>
      <c r="VA66" s="110"/>
      <c r="VB66" s="110"/>
      <c r="VC66" s="110"/>
      <c r="VD66" s="110"/>
      <c r="VE66" s="110"/>
      <c r="VF66" s="110"/>
      <c r="VG66" s="110"/>
      <c r="VH66" s="110"/>
      <c r="VI66" s="110"/>
      <c r="VJ66" s="110"/>
      <c r="VK66" s="110"/>
      <c r="VL66" s="110"/>
      <c r="VM66" s="110"/>
      <c r="VN66" s="110"/>
      <c r="VO66" s="110"/>
      <c r="VP66" s="110"/>
      <c r="VQ66" s="110"/>
      <c r="VR66" s="110"/>
      <c r="VS66" s="110"/>
      <c r="VT66" s="110"/>
      <c r="VU66" s="110"/>
      <c r="VV66" s="110"/>
      <c r="VW66" s="110"/>
      <c r="VX66" s="110"/>
      <c r="VY66" s="110"/>
      <c r="VZ66" s="110"/>
      <c r="WA66" s="110"/>
      <c r="WB66" s="110"/>
      <c r="WC66" s="110"/>
      <c r="WD66" s="110"/>
      <c r="WE66" s="110"/>
      <c r="WF66" s="110"/>
      <c r="WG66" s="110"/>
      <c r="WH66" s="110"/>
      <c r="WI66" s="110"/>
      <c r="WJ66" s="110"/>
      <c r="WK66" s="110"/>
      <c r="WL66" s="110"/>
      <c r="WM66" s="110"/>
      <c r="WN66" s="110"/>
      <c r="WO66" s="110"/>
      <c r="WP66" s="110"/>
      <c r="WQ66" s="110"/>
      <c r="WR66" s="110"/>
      <c r="WS66" s="110"/>
      <c r="WT66" s="110"/>
      <c r="WU66" s="110"/>
      <c r="WV66" s="110"/>
      <c r="WW66" s="110"/>
      <c r="WX66" s="110"/>
      <c r="WY66" s="110"/>
      <c r="WZ66" s="110"/>
      <c r="XA66" s="110"/>
      <c r="XB66" s="110"/>
      <c r="XC66" s="110"/>
      <c r="XD66" s="110"/>
      <c r="XE66" s="110"/>
      <c r="XF66" s="110"/>
      <c r="XG66" s="110"/>
      <c r="XH66" s="110"/>
      <c r="XI66" s="110"/>
      <c r="XJ66" s="110"/>
      <c r="XK66" s="110"/>
      <c r="XL66" s="110"/>
      <c r="XM66" s="110"/>
      <c r="XN66" s="110"/>
      <c r="XO66" s="110"/>
      <c r="XP66" s="110"/>
      <c r="XQ66" s="110"/>
      <c r="XR66" s="110"/>
      <c r="XS66" s="110"/>
      <c r="XT66" s="110"/>
      <c r="XU66" s="110"/>
      <c r="XV66" s="110"/>
      <c r="XW66" s="110"/>
      <c r="XX66" s="110"/>
      <c r="XY66" s="110"/>
      <c r="XZ66" s="110"/>
      <c r="YA66" s="110"/>
      <c r="YB66" s="110"/>
      <c r="YC66" s="110"/>
      <c r="YD66" s="110"/>
      <c r="YE66" s="110"/>
      <c r="YF66" s="110"/>
      <c r="YG66" s="110"/>
      <c r="YH66" s="110"/>
      <c r="YI66" s="110"/>
      <c r="YJ66" s="110"/>
      <c r="YK66" s="110"/>
      <c r="YL66" s="110"/>
      <c r="YM66" s="110"/>
      <c r="YN66" s="110"/>
      <c r="YO66" s="110"/>
      <c r="YP66" s="110"/>
      <c r="YQ66" s="110"/>
      <c r="YR66" s="110"/>
      <c r="YS66" s="110"/>
      <c r="YT66" s="110"/>
      <c r="YU66" s="110"/>
      <c r="YV66" s="110"/>
      <c r="YW66" s="110"/>
      <c r="YX66" s="110"/>
      <c r="YY66" s="110"/>
      <c r="YZ66" s="110"/>
      <c r="ZA66" s="110"/>
      <c r="ZB66" s="110"/>
      <c r="ZC66" s="110"/>
      <c r="ZD66" s="110"/>
      <c r="ZE66" s="110"/>
      <c r="ZF66" s="110"/>
      <c r="ZG66" s="110"/>
      <c r="ZH66" s="110"/>
      <c r="ZI66" s="110"/>
      <c r="ZJ66" s="110"/>
      <c r="ZK66" s="110"/>
      <c r="ZL66" s="110"/>
      <c r="ZM66" s="110"/>
      <c r="ZN66" s="110"/>
      <c r="ZO66" s="110"/>
      <c r="ZP66" s="110"/>
      <c r="ZQ66" s="110"/>
      <c r="ZR66" s="110"/>
      <c r="ZS66" s="110"/>
      <c r="ZT66" s="110"/>
      <c r="ZU66" s="110"/>
      <c r="ZV66" s="110"/>
      <c r="ZW66" s="110"/>
      <c r="ZX66" s="110"/>
      <c r="ZY66" s="110"/>
      <c r="ZZ66" s="110"/>
      <c r="AAA66" s="110"/>
      <c r="AAB66" s="110"/>
      <c r="AAC66" s="110"/>
      <c r="AAD66" s="110"/>
      <c r="AAE66" s="110"/>
      <c r="AAF66" s="110"/>
      <c r="AAG66" s="110"/>
      <c r="AAH66" s="110"/>
      <c r="AAI66" s="110"/>
      <c r="AAJ66" s="110"/>
      <c r="AAK66" s="110"/>
      <c r="AAL66" s="110"/>
      <c r="AAM66" s="110"/>
      <c r="AAN66" s="110"/>
      <c r="AAO66" s="110"/>
      <c r="AAP66" s="110"/>
      <c r="AAQ66" s="110"/>
      <c r="AAR66" s="110"/>
      <c r="AAS66" s="110"/>
      <c r="AAT66" s="110"/>
      <c r="AAU66" s="110"/>
      <c r="AAV66" s="110"/>
      <c r="AAW66" s="110"/>
      <c r="AAX66" s="110"/>
      <c r="AAY66" s="110"/>
      <c r="AAZ66" s="110"/>
      <c r="ABA66" s="110"/>
      <c r="ABB66" s="110"/>
      <c r="ABC66" s="110"/>
      <c r="ABD66" s="110"/>
      <c r="ABE66" s="110"/>
      <c r="ABF66" s="110"/>
      <c r="ABG66" s="110"/>
      <c r="ABH66" s="110"/>
      <c r="ABI66" s="110"/>
      <c r="ABJ66" s="110"/>
      <c r="ABK66" s="110"/>
      <c r="ABL66" s="110"/>
      <c r="ABM66" s="110"/>
      <c r="ABN66" s="110"/>
      <c r="ABO66" s="110"/>
      <c r="ABP66" s="110"/>
      <c r="ABQ66" s="110"/>
      <c r="ABR66" s="110"/>
      <c r="ABS66" s="110"/>
      <c r="ABT66" s="110"/>
      <c r="ABU66" s="110"/>
      <c r="ABV66" s="110"/>
      <c r="ABW66" s="110"/>
      <c r="ABX66" s="110"/>
      <c r="ABY66" s="110"/>
      <c r="ABZ66" s="110"/>
      <c r="ACA66" s="110"/>
      <c r="ACB66" s="110"/>
      <c r="ACC66" s="110"/>
      <c r="ACD66" s="110"/>
      <c r="ACE66" s="110"/>
      <c r="ACF66" s="110"/>
      <c r="ACG66" s="110"/>
      <c r="ACH66" s="110"/>
      <c r="ACI66" s="110"/>
      <c r="ACJ66" s="110"/>
      <c r="ACK66" s="110"/>
      <c r="ACL66" s="110"/>
      <c r="ACM66" s="110"/>
      <c r="ACN66" s="110"/>
      <c r="ACO66" s="110"/>
      <c r="ACP66" s="110"/>
      <c r="ACQ66" s="110"/>
      <c r="ACR66" s="110"/>
      <c r="ACS66" s="110"/>
      <c r="ACT66" s="110"/>
      <c r="ACU66" s="110"/>
      <c r="ACV66" s="110"/>
      <c r="ACW66" s="110"/>
      <c r="ACX66" s="110"/>
      <c r="ACY66" s="110"/>
      <c r="ACZ66" s="110"/>
      <c r="ADA66" s="110"/>
      <c r="ADB66" s="110"/>
      <c r="ADC66" s="110"/>
      <c r="ADD66" s="110"/>
      <c r="ADE66" s="110"/>
      <c r="ADF66" s="110"/>
      <c r="ADG66" s="110"/>
      <c r="ADH66" s="110"/>
      <c r="ADI66" s="110"/>
      <c r="ADJ66" s="110"/>
      <c r="ADK66" s="110"/>
      <c r="ADL66" s="110"/>
      <c r="ADM66" s="110"/>
      <c r="ADN66" s="110"/>
      <c r="ADO66" s="110"/>
      <c r="ADP66" s="110"/>
      <c r="ADQ66" s="110"/>
      <c r="ADR66" s="110"/>
      <c r="ADS66" s="110"/>
      <c r="ADT66" s="110"/>
      <c r="ADU66" s="110"/>
      <c r="ADV66" s="110"/>
      <c r="ADW66" s="110"/>
      <c r="ADX66" s="110"/>
      <c r="ADY66" s="110"/>
      <c r="ADZ66" s="110"/>
      <c r="AEA66" s="110"/>
      <c r="AEB66" s="110"/>
      <c r="AEC66" s="110"/>
      <c r="AED66" s="110"/>
      <c r="AEE66" s="110"/>
      <c r="AEF66" s="110"/>
      <c r="AEG66" s="110"/>
      <c r="AEH66" s="110"/>
      <c r="AEI66" s="110"/>
      <c r="AEJ66" s="110"/>
      <c r="AEK66" s="110"/>
      <c r="AEL66" s="110"/>
      <c r="AEM66" s="110"/>
      <c r="AEN66" s="110"/>
      <c r="AEO66" s="110"/>
      <c r="AEP66" s="110"/>
      <c r="AEQ66" s="110"/>
      <c r="AER66" s="110"/>
      <c r="AES66" s="110"/>
      <c r="AET66" s="110"/>
      <c r="AEU66" s="110"/>
      <c r="AEV66" s="110"/>
      <c r="AEW66" s="110"/>
      <c r="AEX66" s="110"/>
      <c r="AEY66" s="110"/>
      <c r="AEZ66" s="110"/>
      <c r="AFA66" s="110"/>
      <c r="AFB66" s="110"/>
      <c r="AFC66" s="110"/>
      <c r="AFD66" s="110"/>
      <c r="AFE66" s="110"/>
      <c r="AFF66" s="110"/>
      <c r="AFG66" s="110"/>
      <c r="AFH66" s="110"/>
      <c r="AFI66" s="110"/>
      <c r="AFJ66" s="110"/>
      <c r="AFK66" s="110"/>
      <c r="AFL66" s="110"/>
      <c r="AFM66" s="110"/>
      <c r="AFN66" s="110"/>
      <c r="AFO66" s="110"/>
      <c r="AFP66" s="110"/>
      <c r="AFQ66" s="110"/>
      <c r="AFR66" s="110"/>
      <c r="AFS66" s="110"/>
      <c r="AFT66" s="110"/>
      <c r="AFU66" s="110"/>
      <c r="AFV66" s="110"/>
      <c r="AFW66" s="110"/>
      <c r="AFX66" s="110"/>
      <c r="AFY66" s="110"/>
      <c r="AFZ66" s="110"/>
      <c r="AGA66" s="110"/>
      <c r="AGB66" s="110"/>
      <c r="AGC66" s="110"/>
      <c r="AGD66" s="110"/>
      <c r="AGE66" s="110"/>
      <c r="AGF66" s="110"/>
      <c r="AGG66" s="110"/>
      <c r="AGH66" s="110"/>
      <c r="AGI66" s="110"/>
      <c r="AGJ66" s="110"/>
      <c r="AGK66" s="110"/>
      <c r="AGL66" s="110"/>
      <c r="AGM66" s="110"/>
      <c r="AGN66" s="110"/>
      <c r="AGO66" s="110"/>
      <c r="AGP66" s="110"/>
      <c r="AGQ66" s="110"/>
      <c r="AGR66" s="110"/>
      <c r="AGS66" s="110"/>
      <c r="AGT66" s="110"/>
      <c r="AGU66" s="110"/>
      <c r="AGV66" s="110"/>
      <c r="AGW66" s="110"/>
      <c r="AGX66" s="110"/>
      <c r="AGY66" s="110"/>
      <c r="AGZ66" s="110"/>
      <c r="AHA66" s="110"/>
      <c r="AHB66" s="110"/>
      <c r="AHC66" s="110"/>
      <c r="AHD66" s="110"/>
      <c r="AHE66" s="110"/>
      <c r="AHF66" s="110"/>
      <c r="AHG66" s="110"/>
      <c r="AHH66" s="110"/>
      <c r="AHI66" s="110"/>
      <c r="AHJ66" s="110"/>
      <c r="AHK66" s="110"/>
      <c r="AHL66" s="110"/>
      <c r="AHM66" s="110"/>
      <c r="AHN66" s="110"/>
      <c r="AHO66" s="110"/>
      <c r="AHP66" s="110"/>
      <c r="AHQ66" s="110"/>
      <c r="AHR66" s="110"/>
      <c r="AHS66" s="110"/>
      <c r="AHT66" s="110"/>
      <c r="AHU66" s="110"/>
      <c r="AHV66" s="110"/>
      <c r="AHW66" s="110"/>
      <c r="AHX66" s="110"/>
      <c r="AHY66" s="110"/>
      <c r="AHZ66" s="110"/>
      <c r="AIA66" s="110"/>
      <c r="AIB66" s="110"/>
      <c r="AIC66" s="110"/>
      <c r="AID66" s="110"/>
      <c r="AIE66" s="110"/>
      <c r="AIF66" s="110"/>
      <c r="AIG66" s="110"/>
      <c r="AIH66" s="110"/>
      <c r="AII66" s="110"/>
      <c r="AIJ66" s="110"/>
      <c r="AIK66" s="110"/>
      <c r="AIL66" s="110"/>
      <c r="AIM66" s="110"/>
      <c r="AIN66" s="110"/>
      <c r="AIO66" s="110"/>
      <c r="AIP66" s="110"/>
      <c r="AIQ66" s="110"/>
      <c r="AIR66" s="110"/>
      <c r="AIS66" s="110"/>
      <c r="AIT66" s="110"/>
      <c r="AIU66" s="110"/>
      <c r="AIV66" s="110"/>
      <c r="AIW66" s="110"/>
      <c r="AIX66" s="110"/>
      <c r="AIY66" s="110"/>
      <c r="AIZ66" s="110"/>
      <c r="AJA66" s="110"/>
      <c r="AJB66" s="110"/>
      <c r="AJC66" s="110"/>
      <c r="AJD66" s="110"/>
      <c r="AJE66" s="110"/>
    </row>
    <row r="67" spans="1:941" ht="21.75" customHeight="1" x14ac:dyDescent="0.25">
      <c r="A67" s="121" t="s">
        <v>20</v>
      </c>
      <c r="B67" s="116" t="s">
        <v>22</v>
      </c>
      <c r="C67" s="117">
        <v>88310</v>
      </c>
      <c r="D67" s="42" t="s">
        <v>30</v>
      </c>
      <c r="E67" s="117" t="s">
        <v>24</v>
      </c>
      <c r="F67" s="162" t="s">
        <v>82</v>
      </c>
      <c r="G67" s="153">
        <v>26.47</v>
      </c>
      <c r="H67" s="163"/>
      <c r="I67" s="164">
        <f>F67*G67</f>
        <v>1.4320269999999999</v>
      </c>
      <c r="J67" s="165"/>
      <c r="K67" s="166"/>
      <c r="L67" s="167"/>
      <c r="M67" s="168"/>
      <c r="N67" s="169"/>
      <c r="O67" s="169"/>
      <c r="P67" s="123"/>
      <c r="Q67" s="123"/>
      <c r="R67" s="123"/>
      <c r="S67" s="123"/>
      <c r="T67" s="123"/>
      <c r="U67" s="123"/>
      <c r="V67" s="123"/>
      <c r="W67" s="123"/>
      <c r="X67" s="123"/>
      <c r="Y67" s="123"/>
      <c r="Z67" s="123"/>
      <c r="AA67" s="123"/>
      <c r="AB67" s="123"/>
      <c r="AC67" s="123"/>
      <c r="AD67" s="123"/>
      <c r="AE67" s="123"/>
      <c r="AF67" s="123"/>
      <c r="AG67" s="123"/>
      <c r="AH67" s="123"/>
      <c r="AI67" s="123"/>
      <c r="AJ67" s="123"/>
      <c r="AK67" s="123"/>
      <c r="AL67" s="123"/>
      <c r="AM67" s="123"/>
      <c r="AN67" s="123"/>
      <c r="AO67" s="123"/>
      <c r="AP67" s="123"/>
      <c r="AQ67" s="123"/>
      <c r="AR67" s="123"/>
      <c r="AS67" s="123"/>
      <c r="AT67" s="123"/>
      <c r="AU67" s="123"/>
      <c r="AV67" s="110"/>
      <c r="AW67" s="110"/>
      <c r="AX67" s="110"/>
      <c r="AY67" s="110"/>
      <c r="AZ67" s="110"/>
      <c r="BA67" s="110"/>
      <c r="BB67" s="110"/>
      <c r="BC67" s="110"/>
      <c r="BD67" s="110"/>
      <c r="BE67" s="110"/>
      <c r="BF67" s="110"/>
      <c r="BG67" s="110"/>
      <c r="BH67" s="110"/>
      <c r="BI67" s="110"/>
      <c r="BJ67" s="110"/>
      <c r="BK67" s="110"/>
      <c r="BL67" s="110"/>
      <c r="BM67" s="110"/>
      <c r="BN67" s="110"/>
      <c r="BO67" s="110"/>
      <c r="BP67" s="110"/>
      <c r="BQ67" s="110"/>
      <c r="BR67" s="110"/>
      <c r="BS67" s="110"/>
      <c r="BT67" s="110"/>
      <c r="BU67" s="110"/>
      <c r="BV67" s="110"/>
      <c r="BW67" s="110"/>
      <c r="BX67" s="110"/>
      <c r="BY67" s="110"/>
      <c r="BZ67" s="110"/>
      <c r="CA67" s="110"/>
      <c r="CB67" s="110"/>
      <c r="CC67" s="110"/>
      <c r="CD67" s="110"/>
      <c r="CE67" s="110"/>
      <c r="CF67" s="110"/>
      <c r="CG67" s="110"/>
      <c r="CH67" s="110"/>
      <c r="CI67" s="110"/>
      <c r="CJ67" s="110"/>
      <c r="CK67" s="110"/>
      <c r="CL67" s="110"/>
      <c r="CM67" s="110"/>
      <c r="CN67" s="110"/>
      <c r="CO67" s="110"/>
      <c r="CP67" s="110"/>
      <c r="CQ67" s="110"/>
      <c r="CR67" s="110"/>
      <c r="CS67" s="110"/>
      <c r="CT67" s="110"/>
      <c r="CU67" s="110"/>
      <c r="CV67" s="110"/>
      <c r="CW67" s="110"/>
      <c r="CX67" s="110"/>
      <c r="CY67" s="110"/>
      <c r="CZ67" s="110"/>
      <c r="DA67" s="110"/>
      <c r="DB67" s="110"/>
      <c r="DC67" s="110"/>
      <c r="DD67" s="110"/>
      <c r="DE67" s="110"/>
      <c r="DF67" s="110"/>
      <c r="DG67" s="110"/>
      <c r="DH67" s="110"/>
      <c r="DI67" s="110"/>
      <c r="DJ67" s="110"/>
      <c r="DK67" s="110"/>
      <c r="DL67" s="110"/>
      <c r="DM67" s="110"/>
      <c r="DN67" s="110"/>
      <c r="DO67" s="110"/>
      <c r="DP67" s="110"/>
      <c r="DQ67" s="110"/>
      <c r="DR67" s="110"/>
      <c r="DS67" s="110"/>
      <c r="DT67" s="110"/>
      <c r="DU67" s="110"/>
      <c r="DV67" s="110"/>
      <c r="DW67" s="110"/>
      <c r="DX67" s="110"/>
      <c r="DY67" s="110"/>
      <c r="DZ67" s="110"/>
      <c r="EA67" s="110"/>
      <c r="EB67" s="110"/>
      <c r="EC67" s="110"/>
      <c r="ED67" s="110"/>
      <c r="EE67" s="110"/>
      <c r="EF67" s="110"/>
      <c r="EG67" s="110"/>
      <c r="EH67" s="110"/>
      <c r="EI67" s="110"/>
      <c r="EJ67" s="110"/>
      <c r="EK67" s="110"/>
      <c r="EL67" s="110"/>
      <c r="EM67" s="110"/>
      <c r="EN67" s="110"/>
      <c r="EO67" s="110"/>
      <c r="EP67" s="110"/>
      <c r="EQ67" s="110"/>
      <c r="ER67" s="110"/>
      <c r="ES67" s="110"/>
      <c r="ET67" s="110"/>
      <c r="EU67" s="110"/>
      <c r="EV67" s="110"/>
      <c r="EW67" s="110"/>
      <c r="EX67" s="110"/>
      <c r="EY67" s="110"/>
      <c r="EZ67" s="110"/>
      <c r="FA67" s="110"/>
      <c r="FB67" s="110"/>
      <c r="FC67" s="110"/>
      <c r="FD67" s="110"/>
      <c r="FE67" s="110"/>
      <c r="FF67" s="110"/>
      <c r="FG67" s="110"/>
      <c r="FH67" s="110"/>
      <c r="FI67" s="110"/>
      <c r="FJ67" s="110"/>
      <c r="FK67" s="110"/>
      <c r="FL67" s="110"/>
      <c r="FM67" s="110"/>
      <c r="FN67" s="110"/>
      <c r="FO67" s="110"/>
      <c r="FP67" s="110"/>
      <c r="FQ67" s="110"/>
      <c r="FR67" s="110"/>
      <c r="FS67" s="110"/>
      <c r="FT67" s="110"/>
      <c r="FU67" s="110"/>
      <c r="FV67" s="110"/>
      <c r="FW67" s="110"/>
      <c r="FX67" s="110"/>
      <c r="FY67" s="110"/>
      <c r="FZ67" s="110"/>
      <c r="GA67" s="110"/>
      <c r="GB67" s="110"/>
      <c r="GC67" s="110"/>
      <c r="GD67" s="110"/>
      <c r="GE67" s="110"/>
      <c r="GF67" s="110"/>
      <c r="GG67" s="110"/>
      <c r="GH67" s="110"/>
      <c r="GI67" s="110"/>
      <c r="GJ67" s="110"/>
      <c r="GK67" s="110"/>
      <c r="GL67" s="110"/>
      <c r="GM67" s="110"/>
      <c r="GN67" s="110"/>
      <c r="GO67" s="110"/>
      <c r="GP67" s="110"/>
      <c r="GQ67" s="110"/>
      <c r="GR67" s="110"/>
      <c r="GS67" s="110"/>
      <c r="GT67" s="110"/>
      <c r="GU67" s="110"/>
      <c r="GV67" s="110"/>
      <c r="GW67" s="110"/>
      <c r="GX67" s="110"/>
      <c r="GY67" s="110"/>
      <c r="GZ67" s="110"/>
      <c r="HA67" s="110"/>
      <c r="HB67" s="110"/>
      <c r="HC67" s="110"/>
      <c r="HD67" s="110"/>
      <c r="HE67" s="110"/>
      <c r="HF67" s="110"/>
      <c r="HG67" s="110"/>
      <c r="HH67" s="110"/>
      <c r="HI67" s="110"/>
      <c r="HJ67" s="110"/>
      <c r="HK67" s="110"/>
      <c r="HL67" s="110"/>
      <c r="HM67" s="110"/>
      <c r="HN67" s="110"/>
      <c r="HO67" s="110"/>
      <c r="HP67" s="110"/>
      <c r="HQ67" s="110"/>
      <c r="HR67" s="110"/>
      <c r="HS67" s="110"/>
      <c r="HT67" s="110"/>
      <c r="HU67" s="110"/>
      <c r="HV67" s="110"/>
      <c r="HW67" s="110"/>
      <c r="HX67" s="110"/>
      <c r="HY67" s="110"/>
      <c r="HZ67" s="110"/>
      <c r="IA67" s="110"/>
      <c r="IB67" s="110"/>
      <c r="IC67" s="110"/>
      <c r="ID67" s="110"/>
      <c r="IE67" s="110"/>
      <c r="IF67" s="110"/>
      <c r="IG67" s="110"/>
      <c r="IH67" s="110"/>
      <c r="II67" s="110"/>
      <c r="IJ67" s="110"/>
      <c r="IK67" s="110"/>
      <c r="IL67" s="110"/>
      <c r="IM67" s="110"/>
      <c r="IN67" s="110"/>
      <c r="IO67" s="110"/>
      <c r="IP67" s="110"/>
      <c r="IQ67" s="110"/>
      <c r="IR67" s="110"/>
      <c r="IS67" s="110"/>
      <c r="IT67" s="110"/>
      <c r="IU67" s="110"/>
      <c r="IV67" s="110"/>
      <c r="IW67" s="110"/>
      <c r="IX67" s="110"/>
      <c r="IY67" s="110"/>
      <c r="IZ67" s="110"/>
      <c r="JA67" s="110"/>
      <c r="JB67" s="110"/>
      <c r="JC67" s="110"/>
      <c r="JD67" s="110"/>
      <c r="JE67" s="110"/>
      <c r="JF67" s="110"/>
      <c r="JG67" s="110"/>
      <c r="JH67" s="110"/>
      <c r="JI67" s="110"/>
      <c r="JJ67" s="110"/>
      <c r="JK67" s="110"/>
      <c r="JL67" s="110"/>
      <c r="JM67" s="110"/>
      <c r="JN67" s="110"/>
      <c r="JO67" s="110"/>
      <c r="JP67" s="110"/>
      <c r="JQ67" s="110"/>
      <c r="JR67" s="110"/>
      <c r="JS67" s="110"/>
      <c r="JT67" s="110"/>
      <c r="JU67" s="110"/>
      <c r="JV67" s="110"/>
      <c r="JW67" s="110"/>
      <c r="JX67" s="110"/>
      <c r="JY67" s="110"/>
      <c r="JZ67" s="110"/>
      <c r="KA67" s="110"/>
      <c r="KB67" s="110"/>
      <c r="KC67" s="110"/>
      <c r="KD67" s="110"/>
      <c r="KE67" s="110"/>
      <c r="KF67" s="110"/>
      <c r="KG67" s="110"/>
      <c r="KH67" s="110"/>
      <c r="KI67" s="110"/>
      <c r="KJ67" s="110"/>
      <c r="KK67" s="110"/>
      <c r="KL67" s="110"/>
      <c r="KM67" s="110"/>
      <c r="KN67" s="110"/>
      <c r="KO67" s="110"/>
      <c r="KP67" s="110"/>
      <c r="KQ67" s="110"/>
      <c r="KR67" s="110"/>
      <c r="KS67" s="110"/>
      <c r="KT67" s="110"/>
      <c r="KU67" s="110"/>
      <c r="KV67" s="110"/>
      <c r="KW67" s="110"/>
      <c r="KX67" s="110"/>
      <c r="KY67" s="110"/>
      <c r="KZ67" s="110"/>
      <c r="LA67" s="110"/>
      <c r="LB67" s="110"/>
      <c r="LC67" s="110"/>
      <c r="LD67" s="110"/>
      <c r="LE67" s="110"/>
      <c r="LF67" s="110"/>
      <c r="LG67" s="110"/>
      <c r="LH67" s="110"/>
      <c r="LI67" s="110"/>
      <c r="LJ67" s="110"/>
      <c r="LK67" s="110"/>
      <c r="LL67" s="110"/>
      <c r="LM67" s="110"/>
      <c r="LN67" s="110"/>
      <c r="LO67" s="110"/>
      <c r="LP67" s="110"/>
      <c r="LQ67" s="110"/>
      <c r="LR67" s="110"/>
      <c r="LS67" s="110"/>
      <c r="LT67" s="110"/>
      <c r="LU67" s="110"/>
      <c r="LV67" s="110"/>
      <c r="LW67" s="110"/>
      <c r="LX67" s="110"/>
      <c r="LY67" s="110"/>
      <c r="LZ67" s="110"/>
      <c r="MA67" s="110"/>
      <c r="MB67" s="110"/>
      <c r="MC67" s="110"/>
      <c r="MD67" s="110"/>
      <c r="ME67" s="110"/>
      <c r="MF67" s="110"/>
      <c r="MG67" s="110"/>
      <c r="MH67" s="110"/>
      <c r="MI67" s="110"/>
      <c r="MJ67" s="110"/>
      <c r="MK67" s="110"/>
      <c r="ML67" s="110"/>
      <c r="MM67" s="110"/>
      <c r="MN67" s="110"/>
      <c r="MO67" s="110"/>
      <c r="MP67" s="110"/>
      <c r="MQ67" s="110"/>
      <c r="MR67" s="110"/>
      <c r="MS67" s="110"/>
      <c r="MT67" s="110"/>
      <c r="MU67" s="110"/>
      <c r="MV67" s="110"/>
      <c r="MW67" s="110"/>
      <c r="MX67" s="110"/>
      <c r="MY67" s="110"/>
      <c r="MZ67" s="110"/>
      <c r="NA67" s="110"/>
      <c r="NB67" s="110"/>
      <c r="NC67" s="110"/>
      <c r="ND67" s="110"/>
      <c r="NE67" s="110"/>
      <c r="NF67" s="110"/>
      <c r="NG67" s="110"/>
      <c r="NH67" s="110"/>
      <c r="NI67" s="110"/>
      <c r="NJ67" s="110"/>
      <c r="NK67" s="110"/>
      <c r="NL67" s="110"/>
      <c r="NM67" s="110"/>
      <c r="NN67" s="110"/>
      <c r="NO67" s="110"/>
      <c r="NP67" s="110"/>
      <c r="NQ67" s="110"/>
      <c r="NR67" s="110"/>
      <c r="NS67" s="110"/>
      <c r="NT67" s="110"/>
      <c r="NU67" s="110"/>
      <c r="NV67" s="110"/>
      <c r="NW67" s="110"/>
      <c r="NX67" s="110"/>
      <c r="NY67" s="110"/>
      <c r="NZ67" s="110"/>
      <c r="OA67" s="110"/>
      <c r="OB67" s="110"/>
      <c r="OC67" s="110"/>
      <c r="OD67" s="110"/>
      <c r="OE67" s="110"/>
      <c r="OF67" s="110"/>
      <c r="OG67" s="110"/>
      <c r="OH67" s="110"/>
      <c r="OI67" s="110"/>
      <c r="OJ67" s="110"/>
      <c r="OK67" s="110"/>
      <c r="OL67" s="110"/>
      <c r="OM67" s="110"/>
      <c r="ON67" s="110"/>
      <c r="OO67" s="110"/>
      <c r="OP67" s="110"/>
      <c r="OQ67" s="110"/>
      <c r="OR67" s="110"/>
      <c r="OS67" s="110"/>
      <c r="OT67" s="110"/>
      <c r="OU67" s="110"/>
      <c r="OV67" s="110"/>
      <c r="OW67" s="110"/>
      <c r="OX67" s="110"/>
      <c r="OY67" s="110"/>
      <c r="OZ67" s="110"/>
      <c r="PA67" s="110"/>
      <c r="PB67" s="110"/>
      <c r="PC67" s="110"/>
      <c r="PD67" s="110"/>
      <c r="PE67" s="110"/>
      <c r="PF67" s="110"/>
      <c r="PG67" s="110"/>
      <c r="PH67" s="110"/>
      <c r="PI67" s="110"/>
      <c r="PJ67" s="110"/>
      <c r="PK67" s="110"/>
      <c r="PL67" s="110"/>
      <c r="PM67" s="110"/>
      <c r="PN67" s="110"/>
      <c r="PO67" s="110"/>
      <c r="PP67" s="110"/>
      <c r="PQ67" s="110"/>
      <c r="PR67" s="110"/>
      <c r="PS67" s="110"/>
      <c r="PT67" s="110"/>
      <c r="PU67" s="110"/>
      <c r="PV67" s="110"/>
      <c r="PW67" s="110"/>
      <c r="PX67" s="110"/>
      <c r="PY67" s="110"/>
      <c r="PZ67" s="110"/>
      <c r="QA67" s="110"/>
      <c r="QB67" s="110"/>
      <c r="QC67" s="110"/>
      <c r="QD67" s="110"/>
      <c r="QE67" s="110"/>
      <c r="QF67" s="110"/>
      <c r="QG67" s="110"/>
      <c r="QH67" s="110"/>
      <c r="QI67" s="110"/>
      <c r="QJ67" s="110"/>
      <c r="QK67" s="110"/>
      <c r="QL67" s="110"/>
      <c r="QM67" s="110"/>
      <c r="QN67" s="110"/>
      <c r="QO67" s="110"/>
      <c r="QP67" s="110"/>
      <c r="QQ67" s="110"/>
      <c r="QR67" s="110"/>
      <c r="QS67" s="110"/>
      <c r="QT67" s="110"/>
      <c r="QU67" s="110"/>
      <c r="QV67" s="110"/>
      <c r="QW67" s="110"/>
      <c r="QX67" s="110"/>
      <c r="QY67" s="110"/>
      <c r="QZ67" s="110"/>
      <c r="RA67" s="110"/>
      <c r="RB67" s="110"/>
      <c r="RC67" s="110"/>
      <c r="RD67" s="110"/>
      <c r="RE67" s="110"/>
      <c r="RF67" s="110"/>
      <c r="RG67" s="110"/>
      <c r="RH67" s="110"/>
      <c r="RI67" s="110"/>
      <c r="RJ67" s="110"/>
      <c r="RK67" s="110"/>
      <c r="RL67" s="110"/>
      <c r="RM67" s="110"/>
      <c r="RN67" s="110"/>
      <c r="RO67" s="110"/>
      <c r="RP67" s="110"/>
      <c r="RQ67" s="110"/>
      <c r="RR67" s="110"/>
      <c r="RS67" s="110"/>
      <c r="RT67" s="110"/>
      <c r="RU67" s="110"/>
      <c r="RV67" s="110"/>
      <c r="RW67" s="110"/>
      <c r="RX67" s="110"/>
      <c r="RY67" s="110"/>
      <c r="RZ67" s="110"/>
      <c r="SA67" s="110"/>
      <c r="SB67" s="110"/>
      <c r="SC67" s="110"/>
      <c r="SD67" s="110"/>
      <c r="SE67" s="110"/>
      <c r="SF67" s="110"/>
      <c r="SG67" s="110"/>
      <c r="SH67" s="110"/>
      <c r="SI67" s="110"/>
      <c r="SJ67" s="110"/>
      <c r="SK67" s="110"/>
      <c r="SL67" s="110"/>
      <c r="SM67" s="110"/>
      <c r="SN67" s="110"/>
      <c r="SO67" s="110"/>
      <c r="SP67" s="110"/>
      <c r="SQ67" s="110"/>
      <c r="SR67" s="110"/>
      <c r="SS67" s="110"/>
      <c r="ST67" s="110"/>
      <c r="SU67" s="110"/>
      <c r="SV67" s="110"/>
      <c r="SW67" s="110"/>
      <c r="SX67" s="110"/>
      <c r="SY67" s="110"/>
      <c r="SZ67" s="110"/>
      <c r="TA67" s="110"/>
      <c r="TB67" s="110"/>
      <c r="TC67" s="110"/>
      <c r="TD67" s="110"/>
      <c r="TE67" s="110"/>
      <c r="TF67" s="110"/>
      <c r="TG67" s="110"/>
      <c r="TH67" s="110"/>
      <c r="TI67" s="110"/>
      <c r="TJ67" s="110"/>
      <c r="TK67" s="110"/>
      <c r="TL67" s="110"/>
      <c r="TM67" s="110"/>
      <c r="TN67" s="110"/>
      <c r="TO67" s="110"/>
      <c r="TP67" s="110"/>
      <c r="TQ67" s="110"/>
      <c r="TR67" s="110"/>
      <c r="TS67" s="110"/>
      <c r="TT67" s="110"/>
      <c r="TU67" s="110"/>
      <c r="TV67" s="110"/>
      <c r="TW67" s="110"/>
      <c r="TX67" s="110"/>
      <c r="TY67" s="110"/>
      <c r="TZ67" s="110"/>
      <c r="UA67" s="110"/>
      <c r="UB67" s="110"/>
      <c r="UC67" s="110"/>
      <c r="UD67" s="110"/>
      <c r="UE67" s="110"/>
      <c r="UF67" s="110"/>
      <c r="UG67" s="110"/>
      <c r="UH67" s="110"/>
      <c r="UI67" s="110"/>
      <c r="UJ67" s="110"/>
      <c r="UK67" s="110"/>
      <c r="UL67" s="110"/>
      <c r="UM67" s="110"/>
      <c r="UN67" s="110"/>
      <c r="UO67" s="110"/>
      <c r="UP67" s="110"/>
      <c r="UQ67" s="110"/>
      <c r="UR67" s="110"/>
      <c r="US67" s="110"/>
      <c r="UT67" s="110"/>
      <c r="UU67" s="110"/>
      <c r="UV67" s="110"/>
      <c r="UW67" s="110"/>
      <c r="UX67" s="110"/>
      <c r="UY67" s="110"/>
      <c r="UZ67" s="110"/>
      <c r="VA67" s="110"/>
      <c r="VB67" s="110"/>
      <c r="VC67" s="110"/>
      <c r="VD67" s="110"/>
      <c r="VE67" s="110"/>
      <c r="VF67" s="110"/>
      <c r="VG67" s="110"/>
      <c r="VH67" s="110"/>
      <c r="VI67" s="110"/>
      <c r="VJ67" s="110"/>
      <c r="VK67" s="110"/>
      <c r="VL67" s="110"/>
      <c r="VM67" s="110"/>
      <c r="VN67" s="110"/>
      <c r="VO67" s="110"/>
      <c r="VP67" s="110"/>
      <c r="VQ67" s="110"/>
      <c r="VR67" s="110"/>
      <c r="VS67" s="110"/>
      <c r="VT67" s="110"/>
      <c r="VU67" s="110"/>
      <c r="VV67" s="110"/>
      <c r="VW67" s="110"/>
      <c r="VX67" s="110"/>
      <c r="VY67" s="110"/>
      <c r="VZ67" s="110"/>
      <c r="WA67" s="110"/>
      <c r="WB67" s="110"/>
      <c r="WC67" s="110"/>
      <c r="WD67" s="110"/>
      <c r="WE67" s="110"/>
      <c r="WF67" s="110"/>
      <c r="WG67" s="110"/>
      <c r="WH67" s="110"/>
      <c r="WI67" s="110"/>
      <c r="WJ67" s="110"/>
      <c r="WK67" s="110"/>
      <c r="WL67" s="110"/>
      <c r="WM67" s="110"/>
      <c r="WN67" s="110"/>
      <c r="WO67" s="110"/>
      <c r="WP67" s="110"/>
      <c r="WQ67" s="110"/>
      <c r="WR67" s="110"/>
      <c r="WS67" s="110"/>
      <c r="WT67" s="110"/>
      <c r="WU67" s="110"/>
      <c r="WV67" s="110"/>
      <c r="WW67" s="110"/>
      <c r="WX67" s="110"/>
      <c r="WY67" s="110"/>
      <c r="WZ67" s="110"/>
      <c r="XA67" s="110"/>
      <c r="XB67" s="110"/>
      <c r="XC67" s="110"/>
      <c r="XD67" s="110"/>
      <c r="XE67" s="110"/>
      <c r="XF67" s="110"/>
      <c r="XG67" s="110"/>
      <c r="XH67" s="110"/>
      <c r="XI67" s="110"/>
      <c r="XJ67" s="110"/>
      <c r="XK67" s="110"/>
      <c r="XL67" s="110"/>
      <c r="XM67" s="110"/>
      <c r="XN67" s="110"/>
      <c r="XO67" s="110"/>
      <c r="XP67" s="110"/>
      <c r="XQ67" s="110"/>
      <c r="XR67" s="110"/>
      <c r="XS67" s="110"/>
      <c r="XT67" s="110"/>
      <c r="XU67" s="110"/>
      <c r="XV67" s="110"/>
      <c r="XW67" s="110"/>
      <c r="XX67" s="110"/>
      <c r="XY67" s="110"/>
      <c r="XZ67" s="110"/>
      <c r="YA67" s="110"/>
      <c r="YB67" s="110"/>
      <c r="YC67" s="110"/>
      <c r="YD67" s="110"/>
      <c r="YE67" s="110"/>
      <c r="YF67" s="110"/>
      <c r="YG67" s="110"/>
      <c r="YH67" s="110"/>
      <c r="YI67" s="110"/>
      <c r="YJ67" s="110"/>
      <c r="YK67" s="110"/>
      <c r="YL67" s="110"/>
      <c r="YM67" s="110"/>
      <c r="YN67" s="110"/>
      <c r="YO67" s="110"/>
      <c r="YP67" s="110"/>
      <c r="YQ67" s="110"/>
      <c r="YR67" s="110"/>
      <c r="YS67" s="110"/>
      <c r="YT67" s="110"/>
      <c r="YU67" s="110"/>
      <c r="YV67" s="110"/>
      <c r="YW67" s="110"/>
      <c r="YX67" s="110"/>
      <c r="YY67" s="110"/>
      <c r="YZ67" s="110"/>
      <c r="ZA67" s="110"/>
      <c r="ZB67" s="110"/>
      <c r="ZC67" s="110"/>
      <c r="ZD67" s="110"/>
      <c r="ZE67" s="110"/>
      <c r="ZF67" s="110"/>
      <c r="ZG67" s="110"/>
      <c r="ZH67" s="110"/>
      <c r="ZI67" s="110"/>
      <c r="ZJ67" s="110"/>
      <c r="ZK67" s="110"/>
      <c r="ZL67" s="110"/>
      <c r="ZM67" s="110"/>
      <c r="ZN67" s="110"/>
      <c r="ZO67" s="110"/>
      <c r="ZP67" s="110"/>
      <c r="ZQ67" s="110"/>
      <c r="ZR67" s="110"/>
      <c r="ZS67" s="110"/>
      <c r="ZT67" s="110"/>
      <c r="ZU67" s="110"/>
      <c r="ZV67" s="110"/>
      <c r="ZW67" s="110"/>
      <c r="ZX67" s="110"/>
      <c r="ZY67" s="110"/>
      <c r="ZZ67" s="110"/>
      <c r="AAA67" s="110"/>
      <c r="AAB67" s="110"/>
      <c r="AAC67" s="110"/>
      <c r="AAD67" s="110"/>
      <c r="AAE67" s="110"/>
      <c r="AAF67" s="110"/>
      <c r="AAG67" s="110"/>
      <c r="AAH67" s="110"/>
      <c r="AAI67" s="110"/>
      <c r="AAJ67" s="110"/>
      <c r="AAK67" s="110"/>
      <c r="AAL67" s="110"/>
      <c r="AAM67" s="110"/>
      <c r="AAN67" s="110"/>
      <c r="AAO67" s="110"/>
      <c r="AAP67" s="110"/>
      <c r="AAQ67" s="110"/>
      <c r="AAR67" s="110"/>
      <c r="AAS67" s="110"/>
      <c r="AAT67" s="110"/>
      <c r="AAU67" s="110"/>
      <c r="AAV67" s="110"/>
      <c r="AAW67" s="110"/>
      <c r="AAX67" s="110"/>
      <c r="AAY67" s="110"/>
      <c r="AAZ67" s="110"/>
      <c r="ABA67" s="110"/>
      <c r="ABB67" s="110"/>
      <c r="ABC67" s="110"/>
      <c r="ABD67" s="110"/>
      <c r="ABE67" s="110"/>
      <c r="ABF67" s="110"/>
      <c r="ABG67" s="110"/>
      <c r="ABH67" s="110"/>
      <c r="ABI67" s="110"/>
      <c r="ABJ67" s="110"/>
      <c r="ABK67" s="110"/>
      <c r="ABL67" s="110"/>
      <c r="ABM67" s="110"/>
      <c r="ABN67" s="110"/>
      <c r="ABO67" s="110"/>
      <c r="ABP67" s="110"/>
      <c r="ABQ67" s="110"/>
      <c r="ABR67" s="110"/>
      <c r="ABS67" s="110"/>
      <c r="ABT67" s="110"/>
      <c r="ABU67" s="110"/>
      <c r="ABV67" s="110"/>
      <c r="ABW67" s="110"/>
      <c r="ABX67" s="110"/>
      <c r="ABY67" s="110"/>
      <c r="ABZ67" s="110"/>
      <c r="ACA67" s="110"/>
      <c r="ACB67" s="110"/>
      <c r="ACC67" s="110"/>
      <c r="ACD67" s="110"/>
      <c r="ACE67" s="110"/>
      <c r="ACF67" s="110"/>
      <c r="ACG67" s="110"/>
      <c r="ACH67" s="110"/>
      <c r="ACI67" s="110"/>
      <c r="ACJ67" s="110"/>
      <c r="ACK67" s="110"/>
      <c r="ACL67" s="110"/>
      <c r="ACM67" s="110"/>
      <c r="ACN67" s="110"/>
      <c r="ACO67" s="110"/>
      <c r="ACP67" s="110"/>
      <c r="ACQ67" s="110"/>
      <c r="ACR67" s="110"/>
      <c r="ACS67" s="110"/>
      <c r="ACT67" s="110"/>
      <c r="ACU67" s="110"/>
      <c r="ACV67" s="110"/>
      <c r="ACW67" s="110"/>
      <c r="ACX67" s="110"/>
      <c r="ACY67" s="110"/>
      <c r="ACZ67" s="110"/>
      <c r="ADA67" s="110"/>
      <c r="ADB67" s="110"/>
      <c r="ADC67" s="110"/>
      <c r="ADD67" s="110"/>
      <c r="ADE67" s="110"/>
      <c r="ADF67" s="110"/>
      <c r="ADG67" s="110"/>
      <c r="ADH67" s="110"/>
      <c r="ADI67" s="110"/>
      <c r="ADJ67" s="110"/>
      <c r="ADK67" s="110"/>
      <c r="ADL67" s="110"/>
      <c r="ADM67" s="110"/>
      <c r="ADN67" s="110"/>
      <c r="ADO67" s="110"/>
      <c r="ADP67" s="110"/>
      <c r="ADQ67" s="110"/>
      <c r="ADR67" s="110"/>
      <c r="ADS67" s="110"/>
      <c r="ADT67" s="110"/>
      <c r="ADU67" s="110"/>
      <c r="ADV67" s="110"/>
      <c r="ADW67" s="110"/>
      <c r="ADX67" s="110"/>
      <c r="ADY67" s="110"/>
      <c r="ADZ67" s="110"/>
      <c r="AEA67" s="110"/>
      <c r="AEB67" s="110"/>
      <c r="AEC67" s="110"/>
      <c r="AED67" s="110"/>
      <c r="AEE67" s="110"/>
      <c r="AEF67" s="110"/>
      <c r="AEG67" s="110"/>
      <c r="AEH67" s="110"/>
      <c r="AEI67" s="110"/>
      <c r="AEJ67" s="110"/>
      <c r="AEK67" s="110"/>
      <c r="AEL67" s="110"/>
      <c r="AEM67" s="110"/>
      <c r="AEN67" s="110"/>
      <c r="AEO67" s="110"/>
      <c r="AEP67" s="110"/>
      <c r="AEQ67" s="110"/>
      <c r="AER67" s="110"/>
      <c r="AES67" s="110"/>
      <c r="AET67" s="110"/>
      <c r="AEU67" s="110"/>
      <c r="AEV67" s="110"/>
      <c r="AEW67" s="110"/>
      <c r="AEX67" s="110"/>
      <c r="AEY67" s="110"/>
      <c r="AEZ67" s="110"/>
      <c r="AFA67" s="110"/>
      <c r="AFB67" s="110"/>
      <c r="AFC67" s="110"/>
      <c r="AFD67" s="110"/>
      <c r="AFE67" s="110"/>
      <c r="AFF67" s="110"/>
      <c r="AFG67" s="110"/>
      <c r="AFH67" s="110"/>
      <c r="AFI67" s="110"/>
      <c r="AFJ67" s="110"/>
      <c r="AFK67" s="110"/>
      <c r="AFL67" s="110"/>
      <c r="AFM67" s="110"/>
      <c r="AFN67" s="110"/>
      <c r="AFO67" s="110"/>
      <c r="AFP67" s="110"/>
      <c r="AFQ67" s="110"/>
      <c r="AFR67" s="110"/>
      <c r="AFS67" s="110"/>
      <c r="AFT67" s="110"/>
      <c r="AFU67" s="110"/>
      <c r="AFV67" s="110"/>
      <c r="AFW67" s="110"/>
      <c r="AFX67" s="110"/>
      <c r="AFY67" s="110"/>
      <c r="AFZ67" s="110"/>
      <c r="AGA67" s="110"/>
      <c r="AGB67" s="110"/>
      <c r="AGC67" s="110"/>
      <c r="AGD67" s="110"/>
      <c r="AGE67" s="110"/>
      <c r="AGF67" s="110"/>
      <c r="AGG67" s="110"/>
      <c r="AGH67" s="110"/>
      <c r="AGI67" s="110"/>
      <c r="AGJ67" s="110"/>
      <c r="AGK67" s="110"/>
      <c r="AGL67" s="110"/>
      <c r="AGM67" s="110"/>
      <c r="AGN67" s="110"/>
      <c r="AGO67" s="110"/>
      <c r="AGP67" s="110"/>
      <c r="AGQ67" s="110"/>
      <c r="AGR67" s="110"/>
      <c r="AGS67" s="110"/>
      <c r="AGT67" s="110"/>
      <c r="AGU67" s="110"/>
      <c r="AGV67" s="110"/>
      <c r="AGW67" s="110"/>
      <c r="AGX67" s="110"/>
      <c r="AGY67" s="110"/>
      <c r="AGZ67" s="110"/>
      <c r="AHA67" s="110"/>
      <c r="AHB67" s="110"/>
      <c r="AHC67" s="110"/>
      <c r="AHD67" s="110"/>
      <c r="AHE67" s="110"/>
      <c r="AHF67" s="110"/>
      <c r="AHG67" s="110"/>
      <c r="AHH67" s="110"/>
      <c r="AHI67" s="110"/>
      <c r="AHJ67" s="110"/>
      <c r="AHK67" s="110"/>
      <c r="AHL67" s="110"/>
      <c r="AHM67" s="110"/>
      <c r="AHN67" s="110"/>
      <c r="AHO67" s="110"/>
      <c r="AHP67" s="110"/>
      <c r="AHQ67" s="110"/>
      <c r="AHR67" s="110"/>
      <c r="AHS67" s="110"/>
      <c r="AHT67" s="110"/>
      <c r="AHU67" s="110"/>
      <c r="AHV67" s="110"/>
      <c r="AHW67" s="110"/>
      <c r="AHX67" s="110"/>
      <c r="AHY67" s="110"/>
      <c r="AHZ67" s="110"/>
      <c r="AIA67" s="110"/>
      <c r="AIB67" s="110"/>
      <c r="AIC67" s="110"/>
      <c r="AID67" s="110"/>
      <c r="AIE67" s="110"/>
      <c r="AIF67" s="110"/>
      <c r="AIG67" s="110"/>
      <c r="AIH67" s="110"/>
      <c r="AII67" s="110"/>
      <c r="AIJ67" s="110"/>
      <c r="AIK67" s="110"/>
      <c r="AIL67" s="110"/>
      <c r="AIM67" s="110"/>
      <c r="AIN67" s="110"/>
      <c r="AIO67" s="110"/>
      <c r="AIP67" s="110"/>
      <c r="AIQ67" s="110"/>
      <c r="AIR67" s="110"/>
      <c r="AIS67" s="110"/>
      <c r="AIT67" s="110"/>
      <c r="AIU67" s="110"/>
      <c r="AIV67" s="110"/>
      <c r="AIW67" s="110"/>
      <c r="AIX67" s="110"/>
      <c r="AIY67" s="110"/>
      <c r="AIZ67" s="110"/>
      <c r="AJA67" s="110"/>
      <c r="AJB67" s="110"/>
      <c r="AJC67" s="110"/>
      <c r="AJD67" s="110"/>
      <c r="AJE67" s="110"/>
    </row>
    <row r="68" spans="1:941" ht="21.75" customHeight="1" x14ac:dyDescent="0.25">
      <c r="A68" s="121"/>
      <c r="B68" s="116"/>
      <c r="C68" s="117"/>
      <c r="D68" s="42"/>
      <c r="E68" s="117"/>
      <c r="F68" s="162"/>
      <c r="G68" s="153"/>
      <c r="H68" s="163"/>
      <c r="I68" s="164"/>
      <c r="J68" s="165"/>
      <c r="K68" s="166"/>
      <c r="L68" s="167"/>
      <c r="M68" s="168"/>
      <c r="N68" s="169"/>
      <c r="O68" s="169"/>
      <c r="P68" s="123"/>
      <c r="Q68" s="123"/>
      <c r="R68" s="123"/>
      <c r="S68" s="123"/>
      <c r="T68" s="123"/>
      <c r="U68" s="123"/>
      <c r="V68" s="123"/>
      <c r="W68" s="123"/>
      <c r="X68" s="123"/>
      <c r="Y68" s="123"/>
      <c r="Z68" s="123"/>
      <c r="AA68" s="123"/>
      <c r="AB68" s="123"/>
      <c r="AC68" s="123"/>
      <c r="AD68" s="123"/>
      <c r="AE68" s="123"/>
      <c r="AF68" s="123"/>
      <c r="AG68" s="123"/>
      <c r="AH68" s="123"/>
      <c r="AI68" s="123"/>
      <c r="AJ68" s="123"/>
      <c r="AK68" s="123"/>
      <c r="AL68" s="123"/>
      <c r="AM68" s="123"/>
      <c r="AN68" s="123"/>
      <c r="AO68" s="123"/>
      <c r="AP68" s="123"/>
      <c r="AQ68" s="123"/>
      <c r="AR68" s="123"/>
      <c r="AS68" s="123"/>
      <c r="AT68" s="123"/>
      <c r="AU68" s="123"/>
      <c r="AV68" s="110"/>
      <c r="AW68" s="110"/>
      <c r="AX68" s="110"/>
      <c r="AY68" s="110"/>
      <c r="AZ68" s="110"/>
      <c r="BA68" s="110"/>
      <c r="BB68" s="110"/>
      <c r="BC68" s="110"/>
      <c r="BD68" s="110"/>
      <c r="BE68" s="110"/>
      <c r="BF68" s="110"/>
      <c r="BG68" s="110"/>
      <c r="BH68" s="110"/>
      <c r="BI68" s="110"/>
      <c r="BJ68" s="110"/>
      <c r="BK68" s="110"/>
      <c r="BL68" s="110"/>
      <c r="BM68" s="110"/>
      <c r="BN68" s="110"/>
      <c r="BO68" s="110"/>
      <c r="BP68" s="110"/>
      <c r="BQ68" s="110"/>
      <c r="BR68" s="110"/>
      <c r="BS68" s="110"/>
      <c r="BT68" s="110"/>
      <c r="BU68" s="110"/>
      <c r="BV68" s="110"/>
      <c r="BW68" s="110"/>
      <c r="BX68" s="110"/>
      <c r="BY68" s="110"/>
      <c r="BZ68" s="110"/>
      <c r="CA68" s="110"/>
      <c r="CB68" s="110"/>
      <c r="CC68" s="110"/>
      <c r="CD68" s="110"/>
      <c r="CE68" s="110"/>
      <c r="CF68" s="110"/>
      <c r="CG68" s="110"/>
      <c r="CH68" s="110"/>
      <c r="CI68" s="110"/>
      <c r="CJ68" s="110"/>
      <c r="CK68" s="110"/>
      <c r="CL68" s="110"/>
      <c r="CM68" s="110"/>
      <c r="CN68" s="110"/>
      <c r="CO68" s="110"/>
      <c r="CP68" s="110"/>
      <c r="CQ68" s="110"/>
      <c r="CR68" s="110"/>
      <c r="CS68" s="110"/>
      <c r="CT68" s="110"/>
      <c r="CU68" s="110"/>
      <c r="CV68" s="110"/>
      <c r="CW68" s="110"/>
      <c r="CX68" s="110"/>
      <c r="CY68" s="110"/>
      <c r="CZ68" s="110"/>
      <c r="DA68" s="110"/>
      <c r="DB68" s="110"/>
      <c r="DC68" s="110"/>
      <c r="DD68" s="110"/>
      <c r="DE68" s="110"/>
      <c r="DF68" s="110"/>
      <c r="DG68" s="110"/>
      <c r="DH68" s="110"/>
      <c r="DI68" s="110"/>
      <c r="DJ68" s="110"/>
      <c r="DK68" s="110"/>
      <c r="DL68" s="110"/>
      <c r="DM68" s="110"/>
      <c r="DN68" s="110"/>
      <c r="DO68" s="110"/>
      <c r="DP68" s="110"/>
      <c r="DQ68" s="110"/>
      <c r="DR68" s="110"/>
      <c r="DS68" s="110"/>
      <c r="DT68" s="110"/>
      <c r="DU68" s="110"/>
      <c r="DV68" s="110"/>
      <c r="DW68" s="110"/>
      <c r="DX68" s="110"/>
      <c r="DY68" s="110"/>
      <c r="DZ68" s="110"/>
      <c r="EA68" s="110"/>
      <c r="EB68" s="110"/>
      <c r="EC68" s="110"/>
      <c r="ED68" s="110"/>
      <c r="EE68" s="110"/>
      <c r="EF68" s="110"/>
      <c r="EG68" s="110"/>
      <c r="EH68" s="110"/>
      <c r="EI68" s="110"/>
      <c r="EJ68" s="110"/>
      <c r="EK68" s="110"/>
      <c r="EL68" s="110"/>
      <c r="EM68" s="110"/>
      <c r="EN68" s="110"/>
      <c r="EO68" s="110"/>
      <c r="EP68" s="110"/>
      <c r="EQ68" s="110"/>
      <c r="ER68" s="110"/>
      <c r="ES68" s="110"/>
      <c r="ET68" s="110"/>
      <c r="EU68" s="110"/>
      <c r="EV68" s="110"/>
      <c r="EW68" s="110"/>
      <c r="EX68" s="110"/>
      <c r="EY68" s="110"/>
      <c r="EZ68" s="110"/>
      <c r="FA68" s="110"/>
      <c r="FB68" s="110"/>
      <c r="FC68" s="110"/>
      <c r="FD68" s="110"/>
      <c r="FE68" s="110"/>
      <c r="FF68" s="110"/>
      <c r="FG68" s="110"/>
      <c r="FH68" s="110"/>
      <c r="FI68" s="110"/>
      <c r="FJ68" s="110"/>
      <c r="FK68" s="110"/>
      <c r="FL68" s="110"/>
      <c r="FM68" s="110"/>
      <c r="FN68" s="110"/>
      <c r="FO68" s="110"/>
      <c r="FP68" s="110"/>
      <c r="FQ68" s="110"/>
      <c r="FR68" s="110"/>
      <c r="FS68" s="110"/>
      <c r="FT68" s="110"/>
      <c r="FU68" s="110"/>
      <c r="FV68" s="110"/>
      <c r="FW68" s="110"/>
      <c r="FX68" s="110"/>
      <c r="FY68" s="110"/>
      <c r="FZ68" s="110"/>
      <c r="GA68" s="110"/>
      <c r="GB68" s="110"/>
      <c r="GC68" s="110"/>
      <c r="GD68" s="110"/>
      <c r="GE68" s="110"/>
      <c r="GF68" s="110"/>
      <c r="GG68" s="110"/>
      <c r="GH68" s="110"/>
      <c r="GI68" s="110"/>
      <c r="GJ68" s="110"/>
      <c r="GK68" s="110"/>
      <c r="GL68" s="110"/>
      <c r="GM68" s="110"/>
      <c r="GN68" s="110"/>
      <c r="GO68" s="110"/>
      <c r="GP68" s="110"/>
      <c r="GQ68" s="110"/>
      <c r="GR68" s="110"/>
      <c r="GS68" s="110"/>
      <c r="GT68" s="110"/>
      <c r="GU68" s="110"/>
      <c r="GV68" s="110"/>
      <c r="GW68" s="110"/>
      <c r="GX68" s="110"/>
      <c r="GY68" s="110"/>
      <c r="GZ68" s="110"/>
      <c r="HA68" s="110"/>
      <c r="HB68" s="110"/>
      <c r="HC68" s="110"/>
      <c r="HD68" s="110"/>
      <c r="HE68" s="110"/>
      <c r="HF68" s="110"/>
      <c r="HG68" s="110"/>
      <c r="HH68" s="110"/>
      <c r="HI68" s="110"/>
      <c r="HJ68" s="110"/>
      <c r="HK68" s="110"/>
      <c r="HL68" s="110"/>
      <c r="HM68" s="110"/>
      <c r="HN68" s="110"/>
      <c r="HO68" s="110"/>
      <c r="HP68" s="110"/>
      <c r="HQ68" s="110"/>
      <c r="HR68" s="110"/>
      <c r="HS68" s="110"/>
      <c r="HT68" s="110"/>
      <c r="HU68" s="110"/>
      <c r="HV68" s="110"/>
      <c r="HW68" s="110"/>
      <c r="HX68" s="110"/>
      <c r="HY68" s="110"/>
      <c r="HZ68" s="110"/>
      <c r="IA68" s="110"/>
      <c r="IB68" s="110"/>
      <c r="IC68" s="110"/>
      <c r="ID68" s="110"/>
      <c r="IE68" s="110"/>
      <c r="IF68" s="110"/>
      <c r="IG68" s="110"/>
      <c r="IH68" s="110"/>
      <c r="II68" s="110"/>
      <c r="IJ68" s="110"/>
      <c r="IK68" s="110"/>
      <c r="IL68" s="110"/>
      <c r="IM68" s="110"/>
      <c r="IN68" s="110"/>
      <c r="IO68" s="110"/>
      <c r="IP68" s="110"/>
      <c r="IQ68" s="110"/>
      <c r="IR68" s="110"/>
      <c r="IS68" s="110"/>
      <c r="IT68" s="110"/>
      <c r="IU68" s="110"/>
      <c r="IV68" s="110"/>
      <c r="IW68" s="110"/>
      <c r="IX68" s="110"/>
      <c r="IY68" s="110"/>
      <c r="IZ68" s="110"/>
      <c r="JA68" s="110"/>
      <c r="JB68" s="110"/>
      <c r="JC68" s="110"/>
      <c r="JD68" s="110"/>
      <c r="JE68" s="110"/>
      <c r="JF68" s="110"/>
      <c r="JG68" s="110"/>
      <c r="JH68" s="110"/>
      <c r="JI68" s="110"/>
      <c r="JJ68" s="110"/>
      <c r="JK68" s="110"/>
      <c r="JL68" s="110"/>
      <c r="JM68" s="110"/>
      <c r="JN68" s="110"/>
      <c r="JO68" s="110"/>
      <c r="JP68" s="110"/>
      <c r="JQ68" s="110"/>
      <c r="JR68" s="110"/>
      <c r="JS68" s="110"/>
      <c r="JT68" s="110"/>
      <c r="JU68" s="110"/>
      <c r="JV68" s="110"/>
      <c r="JW68" s="110"/>
      <c r="JX68" s="110"/>
      <c r="JY68" s="110"/>
      <c r="JZ68" s="110"/>
      <c r="KA68" s="110"/>
      <c r="KB68" s="110"/>
      <c r="KC68" s="110"/>
      <c r="KD68" s="110"/>
      <c r="KE68" s="110"/>
      <c r="KF68" s="110"/>
      <c r="KG68" s="110"/>
      <c r="KH68" s="110"/>
      <c r="KI68" s="110"/>
      <c r="KJ68" s="110"/>
      <c r="KK68" s="110"/>
      <c r="KL68" s="110"/>
      <c r="KM68" s="110"/>
      <c r="KN68" s="110"/>
      <c r="KO68" s="110"/>
      <c r="KP68" s="110"/>
      <c r="KQ68" s="110"/>
      <c r="KR68" s="110"/>
      <c r="KS68" s="110"/>
      <c r="KT68" s="110"/>
      <c r="KU68" s="110"/>
      <c r="KV68" s="110"/>
      <c r="KW68" s="110"/>
      <c r="KX68" s="110"/>
      <c r="KY68" s="110"/>
      <c r="KZ68" s="110"/>
      <c r="LA68" s="110"/>
      <c r="LB68" s="110"/>
      <c r="LC68" s="110"/>
      <c r="LD68" s="110"/>
      <c r="LE68" s="110"/>
      <c r="LF68" s="110"/>
      <c r="LG68" s="110"/>
      <c r="LH68" s="110"/>
      <c r="LI68" s="110"/>
      <c r="LJ68" s="110"/>
      <c r="LK68" s="110"/>
      <c r="LL68" s="110"/>
      <c r="LM68" s="110"/>
      <c r="LN68" s="110"/>
      <c r="LO68" s="110"/>
      <c r="LP68" s="110"/>
      <c r="LQ68" s="110"/>
      <c r="LR68" s="110"/>
      <c r="LS68" s="110"/>
      <c r="LT68" s="110"/>
      <c r="LU68" s="110"/>
      <c r="LV68" s="110"/>
      <c r="LW68" s="110"/>
      <c r="LX68" s="110"/>
      <c r="LY68" s="110"/>
      <c r="LZ68" s="110"/>
      <c r="MA68" s="110"/>
      <c r="MB68" s="110"/>
      <c r="MC68" s="110"/>
      <c r="MD68" s="110"/>
      <c r="ME68" s="110"/>
      <c r="MF68" s="110"/>
      <c r="MG68" s="110"/>
      <c r="MH68" s="110"/>
      <c r="MI68" s="110"/>
      <c r="MJ68" s="110"/>
      <c r="MK68" s="110"/>
      <c r="ML68" s="110"/>
      <c r="MM68" s="110"/>
      <c r="MN68" s="110"/>
      <c r="MO68" s="110"/>
      <c r="MP68" s="110"/>
      <c r="MQ68" s="110"/>
      <c r="MR68" s="110"/>
      <c r="MS68" s="110"/>
      <c r="MT68" s="110"/>
      <c r="MU68" s="110"/>
      <c r="MV68" s="110"/>
      <c r="MW68" s="110"/>
      <c r="MX68" s="110"/>
      <c r="MY68" s="110"/>
      <c r="MZ68" s="110"/>
      <c r="NA68" s="110"/>
      <c r="NB68" s="110"/>
      <c r="NC68" s="110"/>
      <c r="ND68" s="110"/>
      <c r="NE68" s="110"/>
      <c r="NF68" s="110"/>
      <c r="NG68" s="110"/>
      <c r="NH68" s="110"/>
      <c r="NI68" s="110"/>
      <c r="NJ68" s="110"/>
      <c r="NK68" s="110"/>
      <c r="NL68" s="110"/>
      <c r="NM68" s="110"/>
      <c r="NN68" s="110"/>
      <c r="NO68" s="110"/>
      <c r="NP68" s="110"/>
      <c r="NQ68" s="110"/>
      <c r="NR68" s="110"/>
      <c r="NS68" s="110"/>
      <c r="NT68" s="110"/>
      <c r="NU68" s="110"/>
      <c r="NV68" s="110"/>
      <c r="NW68" s="110"/>
      <c r="NX68" s="110"/>
      <c r="NY68" s="110"/>
      <c r="NZ68" s="110"/>
      <c r="OA68" s="110"/>
      <c r="OB68" s="110"/>
      <c r="OC68" s="110"/>
      <c r="OD68" s="110"/>
      <c r="OE68" s="110"/>
      <c r="OF68" s="110"/>
      <c r="OG68" s="110"/>
      <c r="OH68" s="110"/>
      <c r="OI68" s="110"/>
      <c r="OJ68" s="110"/>
      <c r="OK68" s="110"/>
      <c r="OL68" s="110"/>
      <c r="OM68" s="110"/>
      <c r="ON68" s="110"/>
      <c r="OO68" s="110"/>
      <c r="OP68" s="110"/>
      <c r="OQ68" s="110"/>
      <c r="OR68" s="110"/>
      <c r="OS68" s="110"/>
      <c r="OT68" s="110"/>
      <c r="OU68" s="110"/>
      <c r="OV68" s="110"/>
      <c r="OW68" s="110"/>
      <c r="OX68" s="110"/>
      <c r="OY68" s="110"/>
      <c r="OZ68" s="110"/>
      <c r="PA68" s="110"/>
      <c r="PB68" s="110"/>
      <c r="PC68" s="110"/>
      <c r="PD68" s="110"/>
      <c r="PE68" s="110"/>
      <c r="PF68" s="110"/>
      <c r="PG68" s="110"/>
      <c r="PH68" s="110"/>
      <c r="PI68" s="110"/>
      <c r="PJ68" s="110"/>
      <c r="PK68" s="110"/>
      <c r="PL68" s="110"/>
      <c r="PM68" s="110"/>
      <c r="PN68" s="110"/>
      <c r="PO68" s="110"/>
      <c r="PP68" s="110"/>
      <c r="PQ68" s="110"/>
      <c r="PR68" s="110"/>
      <c r="PS68" s="110"/>
      <c r="PT68" s="110"/>
      <c r="PU68" s="110"/>
      <c r="PV68" s="110"/>
      <c r="PW68" s="110"/>
      <c r="PX68" s="110"/>
      <c r="PY68" s="110"/>
      <c r="PZ68" s="110"/>
      <c r="QA68" s="110"/>
      <c r="QB68" s="110"/>
      <c r="QC68" s="110"/>
      <c r="QD68" s="110"/>
      <c r="QE68" s="110"/>
      <c r="QF68" s="110"/>
      <c r="QG68" s="110"/>
      <c r="QH68" s="110"/>
      <c r="QI68" s="110"/>
      <c r="QJ68" s="110"/>
      <c r="QK68" s="110"/>
      <c r="QL68" s="110"/>
      <c r="QM68" s="110"/>
      <c r="QN68" s="110"/>
      <c r="QO68" s="110"/>
      <c r="QP68" s="110"/>
      <c r="QQ68" s="110"/>
      <c r="QR68" s="110"/>
      <c r="QS68" s="110"/>
      <c r="QT68" s="110"/>
      <c r="QU68" s="110"/>
      <c r="QV68" s="110"/>
      <c r="QW68" s="110"/>
      <c r="QX68" s="110"/>
      <c r="QY68" s="110"/>
      <c r="QZ68" s="110"/>
      <c r="RA68" s="110"/>
      <c r="RB68" s="110"/>
      <c r="RC68" s="110"/>
      <c r="RD68" s="110"/>
      <c r="RE68" s="110"/>
      <c r="RF68" s="110"/>
      <c r="RG68" s="110"/>
      <c r="RH68" s="110"/>
      <c r="RI68" s="110"/>
      <c r="RJ68" s="110"/>
      <c r="RK68" s="110"/>
      <c r="RL68" s="110"/>
      <c r="RM68" s="110"/>
      <c r="RN68" s="110"/>
      <c r="RO68" s="110"/>
      <c r="RP68" s="110"/>
      <c r="RQ68" s="110"/>
      <c r="RR68" s="110"/>
      <c r="RS68" s="110"/>
      <c r="RT68" s="110"/>
      <c r="RU68" s="110"/>
      <c r="RV68" s="110"/>
      <c r="RW68" s="110"/>
      <c r="RX68" s="110"/>
      <c r="RY68" s="110"/>
      <c r="RZ68" s="110"/>
      <c r="SA68" s="110"/>
      <c r="SB68" s="110"/>
      <c r="SC68" s="110"/>
      <c r="SD68" s="110"/>
      <c r="SE68" s="110"/>
      <c r="SF68" s="110"/>
      <c r="SG68" s="110"/>
      <c r="SH68" s="110"/>
      <c r="SI68" s="110"/>
      <c r="SJ68" s="110"/>
      <c r="SK68" s="110"/>
      <c r="SL68" s="110"/>
      <c r="SM68" s="110"/>
      <c r="SN68" s="110"/>
      <c r="SO68" s="110"/>
      <c r="SP68" s="110"/>
      <c r="SQ68" s="110"/>
      <c r="SR68" s="110"/>
      <c r="SS68" s="110"/>
      <c r="ST68" s="110"/>
      <c r="SU68" s="110"/>
      <c r="SV68" s="110"/>
      <c r="SW68" s="110"/>
      <c r="SX68" s="110"/>
      <c r="SY68" s="110"/>
      <c r="SZ68" s="110"/>
      <c r="TA68" s="110"/>
      <c r="TB68" s="110"/>
      <c r="TC68" s="110"/>
      <c r="TD68" s="110"/>
      <c r="TE68" s="110"/>
      <c r="TF68" s="110"/>
      <c r="TG68" s="110"/>
      <c r="TH68" s="110"/>
      <c r="TI68" s="110"/>
      <c r="TJ68" s="110"/>
      <c r="TK68" s="110"/>
      <c r="TL68" s="110"/>
      <c r="TM68" s="110"/>
      <c r="TN68" s="110"/>
      <c r="TO68" s="110"/>
      <c r="TP68" s="110"/>
      <c r="TQ68" s="110"/>
      <c r="TR68" s="110"/>
      <c r="TS68" s="110"/>
      <c r="TT68" s="110"/>
      <c r="TU68" s="110"/>
      <c r="TV68" s="110"/>
      <c r="TW68" s="110"/>
      <c r="TX68" s="110"/>
      <c r="TY68" s="110"/>
      <c r="TZ68" s="110"/>
      <c r="UA68" s="110"/>
      <c r="UB68" s="110"/>
      <c r="UC68" s="110"/>
      <c r="UD68" s="110"/>
      <c r="UE68" s="110"/>
      <c r="UF68" s="110"/>
      <c r="UG68" s="110"/>
      <c r="UH68" s="110"/>
      <c r="UI68" s="110"/>
      <c r="UJ68" s="110"/>
      <c r="UK68" s="110"/>
      <c r="UL68" s="110"/>
      <c r="UM68" s="110"/>
      <c r="UN68" s="110"/>
      <c r="UO68" s="110"/>
      <c r="UP68" s="110"/>
      <c r="UQ68" s="110"/>
      <c r="UR68" s="110"/>
      <c r="US68" s="110"/>
      <c r="UT68" s="110"/>
      <c r="UU68" s="110"/>
      <c r="UV68" s="110"/>
      <c r="UW68" s="110"/>
      <c r="UX68" s="110"/>
      <c r="UY68" s="110"/>
      <c r="UZ68" s="110"/>
      <c r="VA68" s="110"/>
      <c r="VB68" s="110"/>
      <c r="VC68" s="110"/>
      <c r="VD68" s="110"/>
      <c r="VE68" s="110"/>
      <c r="VF68" s="110"/>
      <c r="VG68" s="110"/>
      <c r="VH68" s="110"/>
      <c r="VI68" s="110"/>
      <c r="VJ68" s="110"/>
      <c r="VK68" s="110"/>
      <c r="VL68" s="110"/>
      <c r="VM68" s="110"/>
      <c r="VN68" s="110"/>
      <c r="VO68" s="110"/>
      <c r="VP68" s="110"/>
      <c r="VQ68" s="110"/>
      <c r="VR68" s="110"/>
      <c r="VS68" s="110"/>
      <c r="VT68" s="110"/>
      <c r="VU68" s="110"/>
      <c r="VV68" s="110"/>
      <c r="VW68" s="110"/>
      <c r="VX68" s="110"/>
      <c r="VY68" s="110"/>
      <c r="VZ68" s="110"/>
      <c r="WA68" s="110"/>
      <c r="WB68" s="110"/>
      <c r="WC68" s="110"/>
      <c r="WD68" s="110"/>
      <c r="WE68" s="110"/>
      <c r="WF68" s="110"/>
      <c r="WG68" s="110"/>
      <c r="WH68" s="110"/>
      <c r="WI68" s="110"/>
      <c r="WJ68" s="110"/>
      <c r="WK68" s="110"/>
      <c r="WL68" s="110"/>
      <c r="WM68" s="110"/>
      <c r="WN68" s="110"/>
      <c r="WO68" s="110"/>
      <c r="WP68" s="110"/>
      <c r="WQ68" s="110"/>
      <c r="WR68" s="110"/>
      <c r="WS68" s="110"/>
      <c r="WT68" s="110"/>
      <c r="WU68" s="110"/>
      <c r="WV68" s="110"/>
      <c r="WW68" s="110"/>
      <c r="WX68" s="110"/>
      <c r="WY68" s="110"/>
      <c r="WZ68" s="110"/>
      <c r="XA68" s="110"/>
      <c r="XB68" s="110"/>
      <c r="XC68" s="110"/>
      <c r="XD68" s="110"/>
      <c r="XE68" s="110"/>
      <c r="XF68" s="110"/>
      <c r="XG68" s="110"/>
      <c r="XH68" s="110"/>
      <c r="XI68" s="110"/>
      <c r="XJ68" s="110"/>
      <c r="XK68" s="110"/>
      <c r="XL68" s="110"/>
      <c r="XM68" s="110"/>
      <c r="XN68" s="110"/>
      <c r="XO68" s="110"/>
      <c r="XP68" s="110"/>
      <c r="XQ68" s="110"/>
      <c r="XR68" s="110"/>
      <c r="XS68" s="110"/>
      <c r="XT68" s="110"/>
      <c r="XU68" s="110"/>
      <c r="XV68" s="110"/>
      <c r="XW68" s="110"/>
      <c r="XX68" s="110"/>
      <c r="XY68" s="110"/>
      <c r="XZ68" s="110"/>
      <c r="YA68" s="110"/>
      <c r="YB68" s="110"/>
      <c r="YC68" s="110"/>
      <c r="YD68" s="110"/>
      <c r="YE68" s="110"/>
      <c r="YF68" s="110"/>
      <c r="YG68" s="110"/>
      <c r="YH68" s="110"/>
      <c r="YI68" s="110"/>
      <c r="YJ68" s="110"/>
      <c r="YK68" s="110"/>
      <c r="YL68" s="110"/>
      <c r="YM68" s="110"/>
      <c r="YN68" s="110"/>
      <c r="YO68" s="110"/>
      <c r="YP68" s="110"/>
      <c r="YQ68" s="110"/>
      <c r="YR68" s="110"/>
      <c r="YS68" s="110"/>
      <c r="YT68" s="110"/>
      <c r="YU68" s="110"/>
      <c r="YV68" s="110"/>
      <c r="YW68" s="110"/>
      <c r="YX68" s="110"/>
      <c r="YY68" s="110"/>
      <c r="YZ68" s="110"/>
      <c r="ZA68" s="110"/>
      <c r="ZB68" s="110"/>
      <c r="ZC68" s="110"/>
      <c r="ZD68" s="110"/>
      <c r="ZE68" s="110"/>
      <c r="ZF68" s="110"/>
      <c r="ZG68" s="110"/>
      <c r="ZH68" s="110"/>
      <c r="ZI68" s="110"/>
      <c r="ZJ68" s="110"/>
      <c r="ZK68" s="110"/>
      <c r="ZL68" s="110"/>
      <c r="ZM68" s="110"/>
      <c r="ZN68" s="110"/>
      <c r="ZO68" s="110"/>
      <c r="ZP68" s="110"/>
      <c r="ZQ68" s="110"/>
      <c r="ZR68" s="110"/>
      <c r="ZS68" s="110"/>
      <c r="ZT68" s="110"/>
      <c r="ZU68" s="110"/>
      <c r="ZV68" s="110"/>
      <c r="ZW68" s="110"/>
      <c r="ZX68" s="110"/>
      <c r="ZY68" s="110"/>
      <c r="ZZ68" s="110"/>
      <c r="AAA68" s="110"/>
      <c r="AAB68" s="110"/>
      <c r="AAC68" s="110"/>
      <c r="AAD68" s="110"/>
      <c r="AAE68" s="110"/>
      <c r="AAF68" s="110"/>
      <c r="AAG68" s="110"/>
      <c r="AAH68" s="110"/>
      <c r="AAI68" s="110"/>
      <c r="AAJ68" s="110"/>
      <c r="AAK68" s="110"/>
      <c r="AAL68" s="110"/>
      <c r="AAM68" s="110"/>
      <c r="AAN68" s="110"/>
      <c r="AAO68" s="110"/>
      <c r="AAP68" s="110"/>
      <c r="AAQ68" s="110"/>
      <c r="AAR68" s="110"/>
      <c r="AAS68" s="110"/>
      <c r="AAT68" s="110"/>
      <c r="AAU68" s="110"/>
      <c r="AAV68" s="110"/>
      <c r="AAW68" s="110"/>
      <c r="AAX68" s="110"/>
      <c r="AAY68" s="110"/>
      <c r="AAZ68" s="110"/>
      <c r="ABA68" s="110"/>
      <c r="ABB68" s="110"/>
      <c r="ABC68" s="110"/>
      <c r="ABD68" s="110"/>
      <c r="ABE68" s="110"/>
      <c r="ABF68" s="110"/>
      <c r="ABG68" s="110"/>
      <c r="ABH68" s="110"/>
      <c r="ABI68" s="110"/>
      <c r="ABJ68" s="110"/>
      <c r="ABK68" s="110"/>
      <c r="ABL68" s="110"/>
      <c r="ABM68" s="110"/>
      <c r="ABN68" s="110"/>
      <c r="ABO68" s="110"/>
      <c r="ABP68" s="110"/>
      <c r="ABQ68" s="110"/>
      <c r="ABR68" s="110"/>
      <c r="ABS68" s="110"/>
      <c r="ABT68" s="110"/>
      <c r="ABU68" s="110"/>
      <c r="ABV68" s="110"/>
      <c r="ABW68" s="110"/>
      <c r="ABX68" s="110"/>
      <c r="ABY68" s="110"/>
      <c r="ABZ68" s="110"/>
      <c r="ACA68" s="110"/>
      <c r="ACB68" s="110"/>
      <c r="ACC68" s="110"/>
      <c r="ACD68" s="110"/>
      <c r="ACE68" s="110"/>
      <c r="ACF68" s="110"/>
      <c r="ACG68" s="110"/>
      <c r="ACH68" s="110"/>
      <c r="ACI68" s="110"/>
      <c r="ACJ68" s="110"/>
      <c r="ACK68" s="110"/>
      <c r="ACL68" s="110"/>
      <c r="ACM68" s="110"/>
      <c r="ACN68" s="110"/>
      <c r="ACO68" s="110"/>
      <c r="ACP68" s="110"/>
      <c r="ACQ68" s="110"/>
      <c r="ACR68" s="110"/>
      <c r="ACS68" s="110"/>
      <c r="ACT68" s="110"/>
      <c r="ACU68" s="110"/>
      <c r="ACV68" s="110"/>
      <c r="ACW68" s="110"/>
      <c r="ACX68" s="110"/>
      <c r="ACY68" s="110"/>
      <c r="ACZ68" s="110"/>
      <c r="ADA68" s="110"/>
      <c r="ADB68" s="110"/>
      <c r="ADC68" s="110"/>
      <c r="ADD68" s="110"/>
      <c r="ADE68" s="110"/>
      <c r="ADF68" s="110"/>
      <c r="ADG68" s="110"/>
      <c r="ADH68" s="110"/>
      <c r="ADI68" s="110"/>
      <c r="ADJ68" s="110"/>
      <c r="ADK68" s="110"/>
      <c r="ADL68" s="110"/>
      <c r="ADM68" s="110"/>
      <c r="ADN68" s="110"/>
      <c r="ADO68" s="110"/>
      <c r="ADP68" s="110"/>
      <c r="ADQ68" s="110"/>
      <c r="ADR68" s="110"/>
      <c r="ADS68" s="110"/>
      <c r="ADT68" s="110"/>
      <c r="ADU68" s="110"/>
      <c r="ADV68" s="110"/>
      <c r="ADW68" s="110"/>
      <c r="ADX68" s="110"/>
      <c r="ADY68" s="110"/>
      <c r="ADZ68" s="110"/>
      <c r="AEA68" s="110"/>
      <c r="AEB68" s="110"/>
      <c r="AEC68" s="110"/>
      <c r="AED68" s="110"/>
      <c r="AEE68" s="110"/>
      <c r="AEF68" s="110"/>
      <c r="AEG68" s="110"/>
      <c r="AEH68" s="110"/>
      <c r="AEI68" s="110"/>
      <c r="AEJ68" s="110"/>
      <c r="AEK68" s="110"/>
      <c r="AEL68" s="110"/>
      <c r="AEM68" s="110"/>
      <c r="AEN68" s="110"/>
      <c r="AEO68" s="110"/>
      <c r="AEP68" s="110"/>
      <c r="AEQ68" s="110"/>
      <c r="AER68" s="110"/>
      <c r="AES68" s="110"/>
      <c r="AET68" s="110"/>
      <c r="AEU68" s="110"/>
      <c r="AEV68" s="110"/>
      <c r="AEW68" s="110"/>
      <c r="AEX68" s="110"/>
      <c r="AEY68" s="110"/>
      <c r="AEZ68" s="110"/>
      <c r="AFA68" s="110"/>
      <c r="AFB68" s="110"/>
      <c r="AFC68" s="110"/>
      <c r="AFD68" s="110"/>
      <c r="AFE68" s="110"/>
      <c r="AFF68" s="110"/>
      <c r="AFG68" s="110"/>
      <c r="AFH68" s="110"/>
      <c r="AFI68" s="110"/>
      <c r="AFJ68" s="110"/>
      <c r="AFK68" s="110"/>
      <c r="AFL68" s="110"/>
      <c r="AFM68" s="110"/>
      <c r="AFN68" s="110"/>
      <c r="AFO68" s="110"/>
      <c r="AFP68" s="110"/>
      <c r="AFQ68" s="110"/>
      <c r="AFR68" s="110"/>
      <c r="AFS68" s="110"/>
      <c r="AFT68" s="110"/>
      <c r="AFU68" s="110"/>
      <c r="AFV68" s="110"/>
      <c r="AFW68" s="110"/>
      <c r="AFX68" s="110"/>
      <c r="AFY68" s="110"/>
      <c r="AFZ68" s="110"/>
      <c r="AGA68" s="110"/>
      <c r="AGB68" s="110"/>
      <c r="AGC68" s="110"/>
      <c r="AGD68" s="110"/>
      <c r="AGE68" s="110"/>
      <c r="AGF68" s="110"/>
      <c r="AGG68" s="110"/>
      <c r="AGH68" s="110"/>
      <c r="AGI68" s="110"/>
      <c r="AGJ68" s="110"/>
      <c r="AGK68" s="110"/>
      <c r="AGL68" s="110"/>
      <c r="AGM68" s="110"/>
      <c r="AGN68" s="110"/>
      <c r="AGO68" s="110"/>
      <c r="AGP68" s="110"/>
      <c r="AGQ68" s="110"/>
      <c r="AGR68" s="110"/>
      <c r="AGS68" s="110"/>
      <c r="AGT68" s="110"/>
      <c r="AGU68" s="110"/>
      <c r="AGV68" s="110"/>
      <c r="AGW68" s="110"/>
      <c r="AGX68" s="110"/>
      <c r="AGY68" s="110"/>
      <c r="AGZ68" s="110"/>
      <c r="AHA68" s="110"/>
      <c r="AHB68" s="110"/>
      <c r="AHC68" s="110"/>
      <c r="AHD68" s="110"/>
      <c r="AHE68" s="110"/>
      <c r="AHF68" s="110"/>
      <c r="AHG68" s="110"/>
      <c r="AHH68" s="110"/>
      <c r="AHI68" s="110"/>
      <c r="AHJ68" s="110"/>
      <c r="AHK68" s="110"/>
      <c r="AHL68" s="110"/>
      <c r="AHM68" s="110"/>
      <c r="AHN68" s="110"/>
      <c r="AHO68" s="110"/>
      <c r="AHP68" s="110"/>
      <c r="AHQ68" s="110"/>
      <c r="AHR68" s="110"/>
      <c r="AHS68" s="110"/>
      <c r="AHT68" s="110"/>
      <c r="AHU68" s="110"/>
      <c r="AHV68" s="110"/>
      <c r="AHW68" s="110"/>
      <c r="AHX68" s="110"/>
      <c r="AHY68" s="110"/>
      <c r="AHZ68" s="110"/>
      <c r="AIA68" s="110"/>
      <c r="AIB68" s="110"/>
      <c r="AIC68" s="110"/>
      <c r="AID68" s="110"/>
      <c r="AIE68" s="110"/>
      <c r="AIF68" s="110"/>
      <c r="AIG68" s="110"/>
      <c r="AIH68" s="110"/>
      <c r="AII68" s="110"/>
      <c r="AIJ68" s="110"/>
      <c r="AIK68" s="110"/>
      <c r="AIL68" s="110"/>
      <c r="AIM68" s="110"/>
      <c r="AIN68" s="110"/>
      <c r="AIO68" s="110"/>
      <c r="AIP68" s="110"/>
      <c r="AIQ68" s="110"/>
      <c r="AIR68" s="110"/>
      <c r="AIS68" s="110"/>
      <c r="AIT68" s="110"/>
      <c r="AIU68" s="110"/>
      <c r="AIV68" s="110"/>
      <c r="AIW68" s="110"/>
      <c r="AIX68" s="110"/>
      <c r="AIY68" s="110"/>
      <c r="AIZ68" s="110"/>
      <c r="AJA68" s="110"/>
      <c r="AJB68" s="110"/>
      <c r="AJC68" s="110"/>
      <c r="AJD68" s="110"/>
      <c r="AJE68" s="110"/>
    </row>
    <row r="69" spans="1:941" s="115" customFormat="1" ht="40.15" customHeight="1" x14ac:dyDescent="0.25">
      <c r="A69" s="113" t="s">
        <v>8</v>
      </c>
      <c r="B69" s="35" t="s">
        <v>66</v>
      </c>
      <c r="C69" s="114" t="s">
        <v>117</v>
      </c>
      <c r="D69" s="120" t="s">
        <v>102</v>
      </c>
      <c r="E69" s="114" t="s">
        <v>64</v>
      </c>
      <c r="F69" s="154">
        <v>100.80000000000001</v>
      </c>
      <c r="G69" s="155"/>
      <c r="H69" s="156">
        <f>ROUND(SUM(H70:H73),2)</f>
        <v>8.58</v>
      </c>
      <c r="I69" s="156">
        <f>ROUND(SUM(I70:I73),2)</f>
        <v>15.2</v>
      </c>
      <c r="J69" s="157">
        <f>H69+I69</f>
        <v>23.78</v>
      </c>
      <c r="K69" s="158">
        <f>ROUND(F69*H69,2)</f>
        <v>864.86</v>
      </c>
      <c r="L69" s="159">
        <f>ROUND(F69*I69,2)</f>
        <v>1532.16</v>
      </c>
      <c r="M69" s="160">
        <f>ROUND(K69+L69,2)</f>
        <v>2397.02</v>
      </c>
      <c r="N69" s="161">
        <f>ROUND(M69*$N$5,2)</f>
        <v>711.73</v>
      </c>
      <c r="O69" s="161">
        <f>ROUND(M69+N69,2)</f>
        <v>3108.75</v>
      </c>
      <c r="P69" s="124"/>
      <c r="Q69" s="124"/>
      <c r="R69" s="124"/>
      <c r="S69" s="124"/>
      <c r="T69" s="124"/>
      <c r="U69" s="124"/>
      <c r="V69" s="124"/>
      <c r="W69" s="124"/>
      <c r="X69" s="124"/>
      <c r="Y69" s="124"/>
      <c r="Z69" s="124"/>
      <c r="AA69" s="124"/>
      <c r="AB69" s="124"/>
      <c r="AC69" s="124"/>
      <c r="AD69" s="124"/>
      <c r="AE69" s="124"/>
      <c r="AF69" s="124"/>
      <c r="AG69" s="124"/>
      <c r="AH69" s="124"/>
      <c r="AI69" s="124"/>
      <c r="AJ69" s="124"/>
      <c r="AK69" s="124"/>
      <c r="AL69" s="124"/>
      <c r="AM69" s="124"/>
      <c r="AN69" s="124"/>
      <c r="AO69" s="124"/>
      <c r="AP69" s="124"/>
      <c r="AQ69" s="124"/>
      <c r="AR69" s="124"/>
      <c r="AS69" s="124"/>
      <c r="AT69" s="124"/>
      <c r="AU69" s="124"/>
    </row>
    <row r="70" spans="1:941" ht="21.75" customHeight="1" x14ac:dyDescent="0.25">
      <c r="A70" s="121" t="s">
        <v>20</v>
      </c>
      <c r="B70" s="116" t="s">
        <v>22</v>
      </c>
      <c r="C70" s="117">
        <v>88316</v>
      </c>
      <c r="D70" s="42" t="s">
        <v>25</v>
      </c>
      <c r="E70" s="117" t="s">
        <v>24</v>
      </c>
      <c r="F70" s="162">
        <v>0.3</v>
      </c>
      <c r="G70" s="153">
        <v>19.78</v>
      </c>
      <c r="H70" s="163"/>
      <c r="I70" s="164">
        <f>F70*G70</f>
        <v>5.9340000000000002</v>
      </c>
      <c r="J70" s="165"/>
      <c r="K70" s="166"/>
      <c r="L70" s="167"/>
      <c r="M70" s="168"/>
      <c r="N70" s="169"/>
      <c r="O70" s="169"/>
      <c r="P70" s="123"/>
      <c r="Q70" s="123"/>
      <c r="R70" s="123"/>
      <c r="S70" s="123"/>
      <c r="T70" s="123"/>
      <c r="U70" s="123"/>
      <c r="V70" s="123"/>
      <c r="W70" s="123"/>
      <c r="X70" s="123"/>
      <c r="Y70" s="123"/>
      <c r="Z70" s="123"/>
      <c r="AA70" s="123"/>
      <c r="AB70" s="123"/>
      <c r="AC70" s="123"/>
      <c r="AD70" s="123"/>
      <c r="AE70" s="123"/>
      <c r="AF70" s="123"/>
      <c r="AG70" s="123"/>
      <c r="AH70" s="123"/>
      <c r="AI70" s="123"/>
      <c r="AJ70" s="123"/>
      <c r="AK70" s="123"/>
      <c r="AL70" s="123"/>
      <c r="AM70" s="123"/>
      <c r="AN70" s="123"/>
      <c r="AO70" s="123"/>
      <c r="AP70" s="123"/>
      <c r="AQ70" s="123"/>
      <c r="AR70" s="123"/>
      <c r="AS70" s="123"/>
      <c r="AT70" s="123"/>
      <c r="AU70" s="123"/>
      <c r="AV70" s="110"/>
      <c r="AW70" s="110"/>
      <c r="AX70" s="110"/>
      <c r="AY70" s="110"/>
      <c r="AZ70" s="110"/>
      <c r="BA70" s="110"/>
      <c r="BB70" s="110"/>
      <c r="BC70" s="110"/>
      <c r="BD70" s="110"/>
      <c r="BE70" s="110"/>
      <c r="BF70" s="110"/>
      <c r="BG70" s="110"/>
      <c r="BH70" s="110"/>
      <c r="BI70" s="110"/>
      <c r="BJ70" s="110"/>
      <c r="BK70" s="110"/>
      <c r="BL70" s="110"/>
      <c r="BM70" s="110"/>
      <c r="BN70" s="110"/>
      <c r="BO70" s="110"/>
      <c r="BP70" s="110"/>
      <c r="BQ70" s="110"/>
      <c r="BR70" s="110"/>
      <c r="BS70" s="110"/>
      <c r="BT70" s="110"/>
      <c r="BU70" s="110"/>
      <c r="BV70" s="110"/>
      <c r="BW70" s="110"/>
      <c r="BX70" s="110"/>
      <c r="BY70" s="110"/>
      <c r="BZ70" s="110"/>
      <c r="CA70" s="110"/>
      <c r="CB70" s="110"/>
      <c r="CC70" s="110"/>
      <c r="CD70" s="110"/>
      <c r="CE70" s="110"/>
      <c r="CF70" s="110"/>
      <c r="CG70" s="110"/>
      <c r="CH70" s="110"/>
      <c r="CI70" s="110"/>
      <c r="CJ70" s="110"/>
      <c r="CK70" s="110"/>
      <c r="CL70" s="110"/>
      <c r="CM70" s="110"/>
      <c r="CN70" s="110"/>
      <c r="CO70" s="110"/>
      <c r="CP70" s="110"/>
      <c r="CQ70" s="110"/>
      <c r="CR70" s="110"/>
      <c r="CS70" s="110"/>
      <c r="CT70" s="110"/>
      <c r="CU70" s="110"/>
      <c r="CV70" s="110"/>
      <c r="CW70" s="110"/>
      <c r="CX70" s="110"/>
      <c r="CY70" s="110"/>
      <c r="CZ70" s="110"/>
      <c r="DA70" s="110"/>
      <c r="DB70" s="110"/>
      <c r="DC70" s="110"/>
      <c r="DD70" s="110"/>
      <c r="DE70" s="110"/>
      <c r="DF70" s="110"/>
      <c r="DG70" s="110"/>
      <c r="DH70" s="110"/>
      <c r="DI70" s="110"/>
      <c r="DJ70" s="110"/>
      <c r="DK70" s="110"/>
      <c r="DL70" s="110"/>
      <c r="DM70" s="110"/>
      <c r="DN70" s="110"/>
      <c r="DO70" s="110"/>
      <c r="DP70" s="110"/>
      <c r="DQ70" s="110"/>
      <c r="DR70" s="110"/>
      <c r="DS70" s="110"/>
      <c r="DT70" s="110"/>
      <c r="DU70" s="110"/>
      <c r="DV70" s="110"/>
      <c r="DW70" s="110"/>
      <c r="DX70" s="110"/>
      <c r="DY70" s="110"/>
      <c r="DZ70" s="110"/>
      <c r="EA70" s="110"/>
      <c r="EB70" s="110"/>
      <c r="EC70" s="110"/>
      <c r="ED70" s="110"/>
      <c r="EE70" s="110"/>
      <c r="EF70" s="110"/>
      <c r="EG70" s="110"/>
      <c r="EH70" s="110"/>
      <c r="EI70" s="110"/>
      <c r="EJ70" s="110"/>
      <c r="EK70" s="110"/>
      <c r="EL70" s="110"/>
      <c r="EM70" s="110"/>
      <c r="EN70" s="110"/>
      <c r="EO70" s="110"/>
      <c r="EP70" s="110"/>
      <c r="EQ70" s="110"/>
      <c r="ER70" s="110"/>
      <c r="ES70" s="110"/>
      <c r="ET70" s="110"/>
      <c r="EU70" s="110"/>
      <c r="EV70" s="110"/>
      <c r="EW70" s="110"/>
      <c r="EX70" s="110"/>
      <c r="EY70" s="110"/>
      <c r="EZ70" s="110"/>
      <c r="FA70" s="110"/>
      <c r="FB70" s="110"/>
      <c r="FC70" s="110"/>
      <c r="FD70" s="110"/>
      <c r="FE70" s="110"/>
      <c r="FF70" s="110"/>
      <c r="FG70" s="110"/>
      <c r="FH70" s="110"/>
      <c r="FI70" s="110"/>
      <c r="FJ70" s="110"/>
      <c r="FK70" s="110"/>
      <c r="FL70" s="110"/>
      <c r="FM70" s="110"/>
      <c r="FN70" s="110"/>
      <c r="FO70" s="110"/>
      <c r="FP70" s="110"/>
      <c r="FQ70" s="110"/>
      <c r="FR70" s="110"/>
      <c r="FS70" s="110"/>
      <c r="FT70" s="110"/>
      <c r="FU70" s="110"/>
      <c r="FV70" s="110"/>
      <c r="FW70" s="110"/>
      <c r="FX70" s="110"/>
      <c r="FY70" s="110"/>
      <c r="FZ70" s="110"/>
      <c r="GA70" s="110"/>
      <c r="GB70" s="110"/>
      <c r="GC70" s="110"/>
      <c r="GD70" s="110"/>
      <c r="GE70" s="110"/>
      <c r="GF70" s="110"/>
      <c r="GG70" s="110"/>
      <c r="GH70" s="110"/>
      <c r="GI70" s="110"/>
      <c r="GJ70" s="110"/>
      <c r="GK70" s="110"/>
      <c r="GL70" s="110"/>
      <c r="GM70" s="110"/>
      <c r="GN70" s="110"/>
      <c r="GO70" s="110"/>
      <c r="GP70" s="110"/>
      <c r="GQ70" s="110"/>
      <c r="GR70" s="110"/>
      <c r="GS70" s="110"/>
      <c r="GT70" s="110"/>
      <c r="GU70" s="110"/>
      <c r="GV70" s="110"/>
      <c r="GW70" s="110"/>
      <c r="GX70" s="110"/>
      <c r="GY70" s="110"/>
      <c r="GZ70" s="110"/>
      <c r="HA70" s="110"/>
      <c r="HB70" s="110"/>
      <c r="HC70" s="110"/>
      <c r="HD70" s="110"/>
      <c r="HE70" s="110"/>
      <c r="HF70" s="110"/>
      <c r="HG70" s="110"/>
      <c r="HH70" s="110"/>
      <c r="HI70" s="110"/>
      <c r="HJ70" s="110"/>
      <c r="HK70" s="110"/>
      <c r="HL70" s="110"/>
      <c r="HM70" s="110"/>
      <c r="HN70" s="110"/>
      <c r="HO70" s="110"/>
      <c r="HP70" s="110"/>
      <c r="HQ70" s="110"/>
      <c r="HR70" s="110"/>
      <c r="HS70" s="110"/>
      <c r="HT70" s="110"/>
      <c r="HU70" s="110"/>
      <c r="HV70" s="110"/>
      <c r="HW70" s="110"/>
      <c r="HX70" s="110"/>
      <c r="HY70" s="110"/>
      <c r="HZ70" s="110"/>
      <c r="IA70" s="110"/>
      <c r="IB70" s="110"/>
      <c r="IC70" s="110"/>
      <c r="ID70" s="110"/>
      <c r="IE70" s="110"/>
      <c r="IF70" s="110"/>
      <c r="IG70" s="110"/>
      <c r="IH70" s="110"/>
      <c r="II70" s="110"/>
      <c r="IJ70" s="110"/>
      <c r="IK70" s="110"/>
      <c r="IL70" s="110"/>
      <c r="IM70" s="110"/>
      <c r="IN70" s="110"/>
      <c r="IO70" s="110"/>
      <c r="IP70" s="110"/>
      <c r="IQ70" s="110"/>
      <c r="IR70" s="110"/>
      <c r="IS70" s="110"/>
      <c r="IT70" s="110"/>
      <c r="IU70" s="110"/>
      <c r="IV70" s="110"/>
      <c r="IW70" s="110"/>
      <c r="IX70" s="110"/>
      <c r="IY70" s="110"/>
      <c r="IZ70" s="110"/>
      <c r="JA70" s="110"/>
      <c r="JB70" s="110"/>
      <c r="JC70" s="110"/>
      <c r="JD70" s="110"/>
      <c r="JE70" s="110"/>
      <c r="JF70" s="110"/>
      <c r="JG70" s="110"/>
      <c r="JH70" s="110"/>
      <c r="JI70" s="110"/>
      <c r="JJ70" s="110"/>
      <c r="JK70" s="110"/>
      <c r="JL70" s="110"/>
      <c r="JM70" s="110"/>
      <c r="JN70" s="110"/>
      <c r="JO70" s="110"/>
      <c r="JP70" s="110"/>
      <c r="JQ70" s="110"/>
      <c r="JR70" s="110"/>
      <c r="JS70" s="110"/>
      <c r="JT70" s="110"/>
      <c r="JU70" s="110"/>
      <c r="JV70" s="110"/>
      <c r="JW70" s="110"/>
      <c r="JX70" s="110"/>
      <c r="JY70" s="110"/>
      <c r="JZ70" s="110"/>
      <c r="KA70" s="110"/>
      <c r="KB70" s="110"/>
      <c r="KC70" s="110"/>
      <c r="KD70" s="110"/>
      <c r="KE70" s="110"/>
      <c r="KF70" s="110"/>
      <c r="KG70" s="110"/>
      <c r="KH70" s="110"/>
      <c r="KI70" s="110"/>
      <c r="KJ70" s="110"/>
      <c r="KK70" s="110"/>
      <c r="KL70" s="110"/>
      <c r="KM70" s="110"/>
      <c r="KN70" s="110"/>
      <c r="KO70" s="110"/>
      <c r="KP70" s="110"/>
      <c r="KQ70" s="110"/>
      <c r="KR70" s="110"/>
      <c r="KS70" s="110"/>
      <c r="KT70" s="110"/>
      <c r="KU70" s="110"/>
      <c r="KV70" s="110"/>
      <c r="KW70" s="110"/>
      <c r="KX70" s="110"/>
      <c r="KY70" s="110"/>
      <c r="KZ70" s="110"/>
      <c r="LA70" s="110"/>
      <c r="LB70" s="110"/>
      <c r="LC70" s="110"/>
      <c r="LD70" s="110"/>
      <c r="LE70" s="110"/>
      <c r="LF70" s="110"/>
      <c r="LG70" s="110"/>
      <c r="LH70" s="110"/>
      <c r="LI70" s="110"/>
      <c r="LJ70" s="110"/>
      <c r="LK70" s="110"/>
      <c r="LL70" s="110"/>
      <c r="LM70" s="110"/>
      <c r="LN70" s="110"/>
      <c r="LO70" s="110"/>
      <c r="LP70" s="110"/>
      <c r="LQ70" s="110"/>
      <c r="LR70" s="110"/>
      <c r="LS70" s="110"/>
      <c r="LT70" s="110"/>
      <c r="LU70" s="110"/>
      <c r="LV70" s="110"/>
      <c r="LW70" s="110"/>
      <c r="LX70" s="110"/>
      <c r="LY70" s="110"/>
      <c r="LZ70" s="110"/>
      <c r="MA70" s="110"/>
      <c r="MB70" s="110"/>
      <c r="MC70" s="110"/>
      <c r="MD70" s="110"/>
      <c r="ME70" s="110"/>
      <c r="MF70" s="110"/>
      <c r="MG70" s="110"/>
      <c r="MH70" s="110"/>
      <c r="MI70" s="110"/>
      <c r="MJ70" s="110"/>
      <c r="MK70" s="110"/>
      <c r="ML70" s="110"/>
      <c r="MM70" s="110"/>
      <c r="MN70" s="110"/>
      <c r="MO70" s="110"/>
      <c r="MP70" s="110"/>
      <c r="MQ70" s="110"/>
      <c r="MR70" s="110"/>
      <c r="MS70" s="110"/>
      <c r="MT70" s="110"/>
      <c r="MU70" s="110"/>
      <c r="MV70" s="110"/>
      <c r="MW70" s="110"/>
      <c r="MX70" s="110"/>
      <c r="MY70" s="110"/>
      <c r="MZ70" s="110"/>
      <c r="NA70" s="110"/>
      <c r="NB70" s="110"/>
      <c r="NC70" s="110"/>
      <c r="ND70" s="110"/>
      <c r="NE70" s="110"/>
      <c r="NF70" s="110"/>
      <c r="NG70" s="110"/>
      <c r="NH70" s="110"/>
      <c r="NI70" s="110"/>
      <c r="NJ70" s="110"/>
      <c r="NK70" s="110"/>
      <c r="NL70" s="110"/>
      <c r="NM70" s="110"/>
      <c r="NN70" s="110"/>
      <c r="NO70" s="110"/>
      <c r="NP70" s="110"/>
      <c r="NQ70" s="110"/>
      <c r="NR70" s="110"/>
      <c r="NS70" s="110"/>
      <c r="NT70" s="110"/>
      <c r="NU70" s="110"/>
      <c r="NV70" s="110"/>
      <c r="NW70" s="110"/>
      <c r="NX70" s="110"/>
      <c r="NY70" s="110"/>
      <c r="NZ70" s="110"/>
      <c r="OA70" s="110"/>
      <c r="OB70" s="110"/>
      <c r="OC70" s="110"/>
      <c r="OD70" s="110"/>
      <c r="OE70" s="110"/>
      <c r="OF70" s="110"/>
      <c r="OG70" s="110"/>
      <c r="OH70" s="110"/>
      <c r="OI70" s="110"/>
      <c r="OJ70" s="110"/>
      <c r="OK70" s="110"/>
      <c r="OL70" s="110"/>
      <c r="OM70" s="110"/>
      <c r="ON70" s="110"/>
      <c r="OO70" s="110"/>
      <c r="OP70" s="110"/>
      <c r="OQ70" s="110"/>
      <c r="OR70" s="110"/>
      <c r="OS70" s="110"/>
      <c r="OT70" s="110"/>
      <c r="OU70" s="110"/>
      <c r="OV70" s="110"/>
      <c r="OW70" s="110"/>
      <c r="OX70" s="110"/>
      <c r="OY70" s="110"/>
      <c r="OZ70" s="110"/>
      <c r="PA70" s="110"/>
      <c r="PB70" s="110"/>
      <c r="PC70" s="110"/>
      <c r="PD70" s="110"/>
      <c r="PE70" s="110"/>
      <c r="PF70" s="110"/>
      <c r="PG70" s="110"/>
      <c r="PH70" s="110"/>
      <c r="PI70" s="110"/>
      <c r="PJ70" s="110"/>
      <c r="PK70" s="110"/>
      <c r="PL70" s="110"/>
      <c r="PM70" s="110"/>
      <c r="PN70" s="110"/>
      <c r="PO70" s="110"/>
      <c r="PP70" s="110"/>
      <c r="PQ70" s="110"/>
      <c r="PR70" s="110"/>
      <c r="PS70" s="110"/>
      <c r="PT70" s="110"/>
      <c r="PU70" s="110"/>
      <c r="PV70" s="110"/>
      <c r="PW70" s="110"/>
      <c r="PX70" s="110"/>
      <c r="PY70" s="110"/>
      <c r="PZ70" s="110"/>
      <c r="QA70" s="110"/>
      <c r="QB70" s="110"/>
      <c r="QC70" s="110"/>
      <c r="QD70" s="110"/>
      <c r="QE70" s="110"/>
      <c r="QF70" s="110"/>
      <c r="QG70" s="110"/>
      <c r="QH70" s="110"/>
      <c r="QI70" s="110"/>
      <c r="QJ70" s="110"/>
      <c r="QK70" s="110"/>
      <c r="QL70" s="110"/>
      <c r="QM70" s="110"/>
      <c r="QN70" s="110"/>
      <c r="QO70" s="110"/>
      <c r="QP70" s="110"/>
      <c r="QQ70" s="110"/>
      <c r="QR70" s="110"/>
      <c r="QS70" s="110"/>
      <c r="QT70" s="110"/>
      <c r="QU70" s="110"/>
      <c r="QV70" s="110"/>
      <c r="QW70" s="110"/>
      <c r="QX70" s="110"/>
      <c r="QY70" s="110"/>
      <c r="QZ70" s="110"/>
      <c r="RA70" s="110"/>
      <c r="RB70" s="110"/>
      <c r="RC70" s="110"/>
      <c r="RD70" s="110"/>
      <c r="RE70" s="110"/>
      <c r="RF70" s="110"/>
      <c r="RG70" s="110"/>
      <c r="RH70" s="110"/>
      <c r="RI70" s="110"/>
      <c r="RJ70" s="110"/>
      <c r="RK70" s="110"/>
      <c r="RL70" s="110"/>
      <c r="RM70" s="110"/>
      <c r="RN70" s="110"/>
      <c r="RO70" s="110"/>
      <c r="RP70" s="110"/>
      <c r="RQ70" s="110"/>
      <c r="RR70" s="110"/>
      <c r="RS70" s="110"/>
      <c r="RT70" s="110"/>
      <c r="RU70" s="110"/>
      <c r="RV70" s="110"/>
      <c r="RW70" s="110"/>
      <c r="RX70" s="110"/>
      <c r="RY70" s="110"/>
      <c r="RZ70" s="110"/>
      <c r="SA70" s="110"/>
      <c r="SB70" s="110"/>
      <c r="SC70" s="110"/>
      <c r="SD70" s="110"/>
      <c r="SE70" s="110"/>
      <c r="SF70" s="110"/>
      <c r="SG70" s="110"/>
      <c r="SH70" s="110"/>
      <c r="SI70" s="110"/>
      <c r="SJ70" s="110"/>
      <c r="SK70" s="110"/>
      <c r="SL70" s="110"/>
      <c r="SM70" s="110"/>
      <c r="SN70" s="110"/>
      <c r="SO70" s="110"/>
      <c r="SP70" s="110"/>
      <c r="SQ70" s="110"/>
      <c r="SR70" s="110"/>
      <c r="SS70" s="110"/>
      <c r="ST70" s="110"/>
      <c r="SU70" s="110"/>
      <c r="SV70" s="110"/>
      <c r="SW70" s="110"/>
      <c r="SX70" s="110"/>
      <c r="SY70" s="110"/>
      <c r="SZ70" s="110"/>
      <c r="TA70" s="110"/>
      <c r="TB70" s="110"/>
      <c r="TC70" s="110"/>
      <c r="TD70" s="110"/>
      <c r="TE70" s="110"/>
      <c r="TF70" s="110"/>
      <c r="TG70" s="110"/>
      <c r="TH70" s="110"/>
      <c r="TI70" s="110"/>
      <c r="TJ70" s="110"/>
      <c r="TK70" s="110"/>
      <c r="TL70" s="110"/>
      <c r="TM70" s="110"/>
      <c r="TN70" s="110"/>
      <c r="TO70" s="110"/>
      <c r="TP70" s="110"/>
      <c r="TQ70" s="110"/>
      <c r="TR70" s="110"/>
      <c r="TS70" s="110"/>
      <c r="TT70" s="110"/>
      <c r="TU70" s="110"/>
      <c r="TV70" s="110"/>
      <c r="TW70" s="110"/>
      <c r="TX70" s="110"/>
      <c r="TY70" s="110"/>
      <c r="TZ70" s="110"/>
      <c r="UA70" s="110"/>
      <c r="UB70" s="110"/>
      <c r="UC70" s="110"/>
      <c r="UD70" s="110"/>
      <c r="UE70" s="110"/>
      <c r="UF70" s="110"/>
      <c r="UG70" s="110"/>
      <c r="UH70" s="110"/>
      <c r="UI70" s="110"/>
      <c r="UJ70" s="110"/>
      <c r="UK70" s="110"/>
      <c r="UL70" s="110"/>
      <c r="UM70" s="110"/>
      <c r="UN70" s="110"/>
      <c r="UO70" s="110"/>
      <c r="UP70" s="110"/>
      <c r="UQ70" s="110"/>
      <c r="UR70" s="110"/>
      <c r="US70" s="110"/>
      <c r="UT70" s="110"/>
      <c r="UU70" s="110"/>
      <c r="UV70" s="110"/>
      <c r="UW70" s="110"/>
      <c r="UX70" s="110"/>
      <c r="UY70" s="110"/>
      <c r="UZ70" s="110"/>
      <c r="VA70" s="110"/>
      <c r="VB70" s="110"/>
      <c r="VC70" s="110"/>
      <c r="VD70" s="110"/>
      <c r="VE70" s="110"/>
      <c r="VF70" s="110"/>
      <c r="VG70" s="110"/>
      <c r="VH70" s="110"/>
      <c r="VI70" s="110"/>
      <c r="VJ70" s="110"/>
      <c r="VK70" s="110"/>
      <c r="VL70" s="110"/>
      <c r="VM70" s="110"/>
      <c r="VN70" s="110"/>
      <c r="VO70" s="110"/>
      <c r="VP70" s="110"/>
      <c r="VQ70" s="110"/>
      <c r="VR70" s="110"/>
      <c r="VS70" s="110"/>
      <c r="VT70" s="110"/>
      <c r="VU70" s="110"/>
      <c r="VV70" s="110"/>
      <c r="VW70" s="110"/>
      <c r="VX70" s="110"/>
      <c r="VY70" s="110"/>
      <c r="VZ70" s="110"/>
      <c r="WA70" s="110"/>
      <c r="WB70" s="110"/>
      <c r="WC70" s="110"/>
      <c r="WD70" s="110"/>
      <c r="WE70" s="110"/>
      <c r="WF70" s="110"/>
      <c r="WG70" s="110"/>
      <c r="WH70" s="110"/>
      <c r="WI70" s="110"/>
      <c r="WJ70" s="110"/>
      <c r="WK70" s="110"/>
      <c r="WL70" s="110"/>
      <c r="WM70" s="110"/>
      <c r="WN70" s="110"/>
      <c r="WO70" s="110"/>
      <c r="WP70" s="110"/>
      <c r="WQ70" s="110"/>
      <c r="WR70" s="110"/>
      <c r="WS70" s="110"/>
      <c r="WT70" s="110"/>
      <c r="WU70" s="110"/>
      <c r="WV70" s="110"/>
      <c r="WW70" s="110"/>
      <c r="WX70" s="110"/>
      <c r="WY70" s="110"/>
      <c r="WZ70" s="110"/>
      <c r="XA70" s="110"/>
      <c r="XB70" s="110"/>
      <c r="XC70" s="110"/>
      <c r="XD70" s="110"/>
      <c r="XE70" s="110"/>
      <c r="XF70" s="110"/>
      <c r="XG70" s="110"/>
      <c r="XH70" s="110"/>
      <c r="XI70" s="110"/>
      <c r="XJ70" s="110"/>
      <c r="XK70" s="110"/>
      <c r="XL70" s="110"/>
      <c r="XM70" s="110"/>
      <c r="XN70" s="110"/>
      <c r="XO70" s="110"/>
      <c r="XP70" s="110"/>
      <c r="XQ70" s="110"/>
      <c r="XR70" s="110"/>
      <c r="XS70" s="110"/>
      <c r="XT70" s="110"/>
      <c r="XU70" s="110"/>
      <c r="XV70" s="110"/>
      <c r="XW70" s="110"/>
      <c r="XX70" s="110"/>
      <c r="XY70" s="110"/>
      <c r="XZ70" s="110"/>
      <c r="YA70" s="110"/>
      <c r="YB70" s="110"/>
      <c r="YC70" s="110"/>
      <c r="YD70" s="110"/>
      <c r="YE70" s="110"/>
      <c r="YF70" s="110"/>
      <c r="YG70" s="110"/>
      <c r="YH70" s="110"/>
      <c r="YI70" s="110"/>
      <c r="YJ70" s="110"/>
      <c r="YK70" s="110"/>
      <c r="YL70" s="110"/>
      <c r="YM70" s="110"/>
      <c r="YN70" s="110"/>
      <c r="YO70" s="110"/>
      <c r="YP70" s="110"/>
      <c r="YQ70" s="110"/>
      <c r="YR70" s="110"/>
      <c r="YS70" s="110"/>
      <c r="YT70" s="110"/>
      <c r="YU70" s="110"/>
      <c r="YV70" s="110"/>
      <c r="YW70" s="110"/>
      <c r="YX70" s="110"/>
      <c r="YY70" s="110"/>
      <c r="YZ70" s="110"/>
      <c r="ZA70" s="110"/>
      <c r="ZB70" s="110"/>
      <c r="ZC70" s="110"/>
      <c r="ZD70" s="110"/>
      <c r="ZE70" s="110"/>
      <c r="ZF70" s="110"/>
      <c r="ZG70" s="110"/>
      <c r="ZH70" s="110"/>
      <c r="ZI70" s="110"/>
      <c r="ZJ70" s="110"/>
      <c r="ZK70" s="110"/>
      <c r="ZL70" s="110"/>
      <c r="ZM70" s="110"/>
      <c r="ZN70" s="110"/>
      <c r="ZO70" s="110"/>
      <c r="ZP70" s="110"/>
      <c r="ZQ70" s="110"/>
      <c r="ZR70" s="110"/>
      <c r="ZS70" s="110"/>
      <c r="ZT70" s="110"/>
      <c r="ZU70" s="110"/>
      <c r="ZV70" s="110"/>
      <c r="ZW70" s="110"/>
      <c r="ZX70" s="110"/>
      <c r="ZY70" s="110"/>
      <c r="ZZ70" s="110"/>
      <c r="AAA70" s="110"/>
      <c r="AAB70" s="110"/>
      <c r="AAC70" s="110"/>
      <c r="AAD70" s="110"/>
      <c r="AAE70" s="110"/>
      <c r="AAF70" s="110"/>
      <c r="AAG70" s="110"/>
      <c r="AAH70" s="110"/>
      <c r="AAI70" s="110"/>
      <c r="AAJ70" s="110"/>
      <c r="AAK70" s="110"/>
      <c r="AAL70" s="110"/>
      <c r="AAM70" s="110"/>
      <c r="AAN70" s="110"/>
      <c r="AAO70" s="110"/>
      <c r="AAP70" s="110"/>
      <c r="AAQ70" s="110"/>
      <c r="AAR70" s="110"/>
      <c r="AAS70" s="110"/>
      <c r="AAT70" s="110"/>
      <c r="AAU70" s="110"/>
      <c r="AAV70" s="110"/>
      <c r="AAW70" s="110"/>
      <c r="AAX70" s="110"/>
      <c r="AAY70" s="110"/>
      <c r="AAZ70" s="110"/>
      <c r="ABA70" s="110"/>
      <c r="ABB70" s="110"/>
      <c r="ABC70" s="110"/>
      <c r="ABD70" s="110"/>
      <c r="ABE70" s="110"/>
      <c r="ABF70" s="110"/>
      <c r="ABG70" s="110"/>
      <c r="ABH70" s="110"/>
      <c r="ABI70" s="110"/>
      <c r="ABJ70" s="110"/>
      <c r="ABK70" s="110"/>
      <c r="ABL70" s="110"/>
      <c r="ABM70" s="110"/>
      <c r="ABN70" s="110"/>
      <c r="ABO70" s="110"/>
      <c r="ABP70" s="110"/>
      <c r="ABQ70" s="110"/>
      <c r="ABR70" s="110"/>
      <c r="ABS70" s="110"/>
      <c r="ABT70" s="110"/>
      <c r="ABU70" s="110"/>
      <c r="ABV70" s="110"/>
      <c r="ABW70" s="110"/>
      <c r="ABX70" s="110"/>
      <c r="ABY70" s="110"/>
      <c r="ABZ70" s="110"/>
      <c r="ACA70" s="110"/>
      <c r="ACB70" s="110"/>
      <c r="ACC70" s="110"/>
      <c r="ACD70" s="110"/>
      <c r="ACE70" s="110"/>
      <c r="ACF70" s="110"/>
      <c r="ACG70" s="110"/>
      <c r="ACH70" s="110"/>
      <c r="ACI70" s="110"/>
      <c r="ACJ70" s="110"/>
      <c r="ACK70" s="110"/>
      <c r="ACL70" s="110"/>
      <c r="ACM70" s="110"/>
      <c r="ACN70" s="110"/>
      <c r="ACO70" s="110"/>
      <c r="ACP70" s="110"/>
      <c r="ACQ70" s="110"/>
      <c r="ACR70" s="110"/>
      <c r="ACS70" s="110"/>
      <c r="ACT70" s="110"/>
      <c r="ACU70" s="110"/>
      <c r="ACV70" s="110"/>
      <c r="ACW70" s="110"/>
      <c r="ACX70" s="110"/>
      <c r="ACY70" s="110"/>
      <c r="ACZ70" s="110"/>
      <c r="ADA70" s="110"/>
      <c r="ADB70" s="110"/>
      <c r="ADC70" s="110"/>
      <c r="ADD70" s="110"/>
      <c r="ADE70" s="110"/>
      <c r="ADF70" s="110"/>
      <c r="ADG70" s="110"/>
      <c r="ADH70" s="110"/>
      <c r="ADI70" s="110"/>
      <c r="ADJ70" s="110"/>
      <c r="ADK70" s="110"/>
      <c r="ADL70" s="110"/>
      <c r="ADM70" s="110"/>
      <c r="ADN70" s="110"/>
      <c r="ADO70" s="110"/>
      <c r="ADP70" s="110"/>
      <c r="ADQ70" s="110"/>
      <c r="ADR70" s="110"/>
      <c r="ADS70" s="110"/>
      <c r="ADT70" s="110"/>
      <c r="ADU70" s="110"/>
      <c r="ADV70" s="110"/>
      <c r="ADW70" s="110"/>
      <c r="ADX70" s="110"/>
      <c r="ADY70" s="110"/>
      <c r="ADZ70" s="110"/>
      <c r="AEA70" s="110"/>
      <c r="AEB70" s="110"/>
      <c r="AEC70" s="110"/>
      <c r="AED70" s="110"/>
      <c r="AEE70" s="110"/>
      <c r="AEF70" s="110"/>
      <c r="AEG70" s="110"/>
      <c r="AEH70" s="110"/>
      <c r="AEI70" s="110"/>
      <c r="AEJ70" s="110"/>
      <c r="AEK70" s="110"/>
      <c r="AEL70" s="110"/>
      <c r="AEM70" s="110"/>
      <c r="AEN70" s="110"/>
      <c r="AEO70" s="110"/>
      <c r="AEP70" s="110"/>
      <c r="AEQ70" s="110"/>
      <c r="AER70" s="110"/>
      <c r="AES70" s="110"/>
      <c r="AET70" s="110"/>
      <c r="AEU70" s="110"/>
      <c r="AEV70" s="110"/>
      <c r="AEW70" s="110"/>
      <c r="AEX70" s="110"/>
      <c r="AEY70" s="110"/>
      <c r="AEZ70" s="110"/>
      <c r="AFA70" s="110"/>
      <c r="AFB70" s="110"/>
      <c r="AFC70" s="110"/>
      <c r="AFD70" s="110"/>
      <c r="AFE70" s="110"/>
      <c r="AFF70" s="110"/>
      <c r="AFG70" s="110"/>
      <c r="AFH70" s="110"/>
      <c r="AFI70" s="110"/>
      <c r="AFJ70" s="110"/>
      <c r="AFK70" s="110"/>
      <c r="AFL70" s="110"/>
      <c r="AFM70" s="110"/>
      <c r="AFN70" s="110"/>
      <c r="AFO70" s="110"/>
      <c r="AFP70" s="110"/>
      <c r="AFQ70" s="110"/>
      <c r="AFR70" s="110"/>
      <c r="AFS70" s="110"/>
      <c r="AFT70" s="110"/>
      <c r="AFU70" s="110"/>
      <c r="AFV70" s="110"/>
      <c r="AFW70" s="110"/>
      <c r="AFX70" s="110"/>
      <c r="AFY70" s="110"/>
      <c r="AFZ70" s="110"/>
      <c r="AGA70" s="110"/>
      <c r="AGB70" s="110"/>
      <c r="AGC70" s="110"/>
      <c r="AGD70" s="110"/>
      <c r="AGE70" s="110"/>
      <c r="AGF70" s="110"/>
      <c r="AGG70" s="110"/>
      <c r="AGH70" s="110"/>
      <c r="AGI70" s="110"/>
      <c r="AGJ70" s="110"/>
      <c r="AGK70" s="110"/>
      <c r="AGL70" s="110"/>
      <c r="AGM70" s="110"/>
      <c r="AGN70" s="110"/>
      <c r="AGO70" s="110"/>
      <c r="AGP70" s="110"/>
      <c r="AGQ70" s="110"/>
      <c r="AGR70" s="110"/>
      <c r="AGS70" s="110"/>
      <c r="AGT70" s="110"/>
      <c r="AGU70" s="110"/>
      <c r="AGV70" s="110"/>
      <c r="AGW70" s="110"/>
      <c r="AGX70" s="110"/>
      <c r="AGY70" s="110"/>
      <c r="AGZ70" s="110"/>
      <c r="AHA70" s="110"/>
      <c r="AHB70" s="110"/>
      <c r="AHC70" s="110"/>
      <c r="AHD70" s="110"/>
      <c r="AHE70" s="110"/>
      <c r="AHF70" s="110"/>
      <c r="AHG70" s="110"/>
      <c r="AHH70" s="110"/>
      <c r="AHI70" s="110"/>
      <c r="AHJ70" s="110"/>
      <c r="AHK70" s="110"/>
      <c r="AHL70" s="110"/>
      <c r="AHM70" s="110"/>
      <c r="AHN70" s="110"/>
      <c r="AHO70" s="110"/>
      <c r="AHP70" s="110"/>
      <c r="AHQ70" s="110"/>
      <c r="AHR70" s="110"/>
      <c r="AHS70" s="110"/>
      <c r="AHT70" s="110"/>
      <c r="AHU70" s="110"/>
      <c r="AHV70" s="110"/>
      <c r="AHW70" s="110"/>
      <c r="AHX70" s="110"/>
      <c r="AHY70" s="110"/>
      <c r="AHZ70" s="110"/>
      <c r="AIA70" s="110"/>
      <c r="AIB70" s="110"/>
      <c r="AIC70" s="110"/>
      <c r="AID70" s="110"/>
      <c r="AIE70" s="110"/>
      <c r="AIF70" s="110"/>
      <c r="AIG70" s="110"/>
      <c r="AIH70" s="110"/>
      <c r="AII70" s="110"/>
      <c r="AIJ70" s="110"/>
      <c r="AIK70" s="110"/>
      <c r="AIL70" s="110"/>
      <c r="AIM70" s="110"/>
      <c r="AIN70" s="110"/>
      <c r="AIO70" s="110"/>
      <c r="AIP70" s="110"/>
      <c r="AIQ70" s="110"/>
      <c r="AIR70" s="110"/>
      <c r="AIS70" s="110"/>
      <c r="AIT70" s="110"/>
      <c r="AIU70" s="110"/>
      <c r="AIV70" s="110"/>
      <c r="AIW70" s="110"/>
      <c r="AIX70" s="110"/>
      <c r="AIY70" s="110"/>
      <c r="AIZ70" s="110"/>
      <c r="AJA70" s="110"/>
      <c r="AJB70" s="110"/>
      <c r="AJC70" s="110"/>
      <c r="AJD70" s="110"/>
      <c r="AJE70" s="110"/>
    </row>
    <row r="71" spans="1:941" ht="21.75" customHeight="1" x14ac:dyDescent="0.25">
      <c r="A71" s="121" t="s">
        <v>20</v>
      </c>
      <c r="B71" s="116" t="s">
        <v>22</v>
      </c>
      <c r="C71" s="117">
        <v>88310</v>
      </c>
      <c r="D71" s="42" t="s">
        <v>30</v>
      </c>
      <c r="E71" s="117" t="s">
        <v>24</v>
      </c>
      <c r="F71" s="162">
        <v>0.35</v>
      </c>
      <c r="G71" s="153">
        <v>26.47</v>
      </c>
      <c r="H71" s="163"/>
      <c r="I71" s="164">
        <f>F71*G71</f>
        <v>9.2644999999999982</v>
      </c>
      <c r="J71" s="165"/>
      <c r="K71" s="166"/>
      <c r="L71" s="167"/>
      <c r="M71" s="168"/>
      <c r="N71" s="169"/>
      <c r="O71" s="169"/>
      <c r="P71" s="123"/>
      <c r="Q71" s="123"/>
      <c r="R71" s="123"/>
      <c r="S71" s="123"/>
      <c r="T71" s="123"/>
      <c r="U71" s="123"/>
      <c r="V71" s="123"/>
      <c r="W71" s="123"/>
      <c r="X71" s="123"/>
      <c r="Y71" s="123"/>
      <c r="Z71" s="123"/>
      <c r="AA71" s="123"/>
      <c r="AB71" s="123"/>
      <c r="AC71" s="123"/>
      <c r="AD71" s="123"/>
      <c r="AE71" s="123"/>
      <c r="AF71" s="123"/>
      <c r="AG71" s="123"/>
      <c r="AH71" s="123"/>
      <c r="AI71" s="123"/>
      <c r="AJ71" s="123"/>
      <c r="AK71" s="123"/>
      <c r="AL71" s="123"/>
      <c r="AM71" s="123"/>
      <c r="AN71" s="123"/>
      <c r="AO71" s="123"/>
      <c r="AP71" s="123"/>
      <c r="AQ71" s="123"/>
      <c r="AR71" s="123"/>
      <c r="AS71" s="123"/>
      <c r="AT71" s="123"/>
      <c r="AU71" s="123"/>
      <c r="AV71" s="110"/>
      <c r="AW71" s="110"/>
      <c r="AX71" s="110"/>
      <c r="AY71" s="110"/>
      <c r="AZ71" s="110"/>
      <c r="BA71" s="110"/>
      <c r="BB71" s="110"/>
      <c r="BC71" s="110"/>
      <c r="BD71" s="110"/>
      <c r="BE71" s="110"/>
      <c r="BF71" s="110"/>
      <c r="BG71" s="110"/>
      <c r="BH71" s="110"/>
      <c r="BI71" s="110"/>
      <c r="BJ71" s="110"/>
      <c r="BK71" s="110"/>
      <c r="BL71" s="110"/>
      <c r="BM71" s="110"/>
      <c r="BN71" s="110"/>
      <c r="BO71" s="110"/>
      <c r="BP71" s="110"/>
      <c r="BQ71" s="110"/>
      <c r="BR71" s="110"/>
      <c r="BS71" s="110"/>
      <c r="BT71" s="110"/>
      <c r="BU71" s="110"/>
      <c r="BV71" s="110"/>
      <c r="BW71" s="110"/>
      <c r="BX71" s="110"/>
      <c r="BY71" s="110"/>
      <c r="BZ71" s="110"/>
      <c r="CA71" s="110"/>
      <c r="CB71" s="110"/>
      <c r="CC71" s="110"/>
      <c r="CD71" s="110"/>
      <c r="CE71" s="110"/>
      <c r="CF71" s="110"/>
      <c r="CG71" s="110"/>
      <c r="CH71" s="110"/>
      <c r="CI71" s="110"/>
      <c r="CJ71" s="110"/>
      <c r="CK71" s="110"/>
      <c r="CL71" s="110"/>
      <c r="CM71" s="110"/>
      <c r="CN71" s="110"/>
      <c r="CO71" s="110"/>
      <c r="CP71" s="110"/>
      <c r="CQ71" s="110"/>
      <c r="CR71" s="110"/>
      <c r="CS71" s="110"/>
      <c r="CT71" s="110"/>
      <c r="CU71" s="110"/>
      <c r="CV71" s="110"/>
      <c r="CW71" s="110"/>
      <c r="CX71" s="110"/>
      <c r="CY71" s="110"/>
      <c r="CZ71" s="110"/>
      <c r="DA71" s="110"/>
      <c r="DB71" s="110"/>
      <c r="DC71" s="110"/>
      <c r="DD71" s="110"/>
      <c r="DE71" s="110"/>
      <c r="DF71" s="110"/>
      <c r="DG71" s="110"/>
      <c r="DH71" s="110"/>
      <c r="DI71" s="110"/>
      <c r="DJ71" s="110"/>
      <c r="DK71" s="110"/>
      <c r="DL71" s="110"/>
      <c r="DM71" s="110"/>
      <c r="DN71" s="110"/>
      <c r="DO71" s="110"/>
      <c r="DP71" s="110"/>
      <c r="DQ71" s="110"/>
      <c r="DR71" s="110"/>
      <c r="DS71" s="110"/>
      <c r="DT71" s="110"/>
      <c r="DU71" s="110"/>
      <c r="DV71" s="110"/>
      <c r="DW71" s="110"/>
      <c r="DX71" s="110"/>
      <c r="DY71" s="110"/>
      <c r="DZ71" s="110"/>
      <c r="EA71" s="110"/>
      <c r="EB71" s="110"/>
      <c r="EC71" s="110"/>
      <c r="ED71" s="110"/>
      <c r="EE71" s="110"/>
      <c r="EF71" s="110"/>
      <c r="EG71" s="110"/>
      <c r="EH71" s="110"/>
      <c r="EI71" s="110"/>
      <c r="EJ71" s="110"/>
      <c r="EK71" s="110"/>
      <c r="EL71" s="110"/>
      <c r="EM71" s="110"/>
      <c r="EN71" s="110"/>
      <c r="EO71" s="110"/>
      <c r="EP71" s="110"/>
      <c r="EQ71" s="110"/>
      <c r="ER71" s="110"/>
      <c r="ES71" s="110"/>
      <c r="ET71" s="110"/>
      <c r="EU71" s="110"/>
      <c r="EV71" s="110"/>
      <c r="EW71" s="110"/>
      <c r="EX71" s="110"/>
      <c r="EY71" s="110"/>
      <c r="EZ71" s="110"/>
      <c r="FA71" s="110"/>
      <c r="FB71" s="110"/>
      <c r="FC71" s="110"/>
      <c r="FD71" s="110"/>
      <c r="FE71" s="110"/>
      <c r="FF71" s="110"/>
      <c r="FG71" s="110"/>
      <c r="FH71" s="110"/>
      <c r="FI71" s="110"/>
      <c r="FJ71" s="110"/>
      <c r="FK71" s="110"/>
      <c r="FL71" s="110"/>
      <c r="FM71" s="110"/>
      <c r="FN71" s="110"/>
      <c r="FO71" s="110"/>
      <c r="FP71" s="110"/>
      <c r="FQ71" s="110"/>
      <c r="FR71" s="110"/>
      <c r="FS71" s="110"/>
      <c r="FT71" s="110"/>
      <c r="FU71" s="110"/>
      <c r="FV71" s="110"/>
      <c r="FW71" s="110"/>
      <c r="FX71" s="110"/>
      <c r="FY71" s="110"/>
      <c r="FZ71" s="110"/>
      <c r="GA71" s="110"/>
      <c r="GB71" s="110"/>
      <c r="GC71" s="110"/>
      <c r="GD71" s="110"/>
      <c r="GE71" s="110"/>
      <c r="GF71" s="110"/>
      <c r="GG71" s="110"/>
      <c r="GH71" s="110"/>
      <c r="GI71" s="110"/>
      <c r="GJ71" s="110"/>
      <c r="GK71" s="110"/>
      <c r="GL71" s="110"/>
      <c r="GM71" s="110"/>
      <c r="GN71" s="110"/>
      <c r="GO71" s="110"/>
      <c r="GP71" s="110"/>
      <c r="GQ71" s="110"/>
      <c r="GR71" s="110"/>
      <c r="GS71" s="110"/>
      <c r="GT71" s="110"/>
      <c r="GU71" s="110"/>
      <c r="GV71" s="110"/>
      <c r="GW71" s="110"/>
      <c r="GX71" s="110"/>
      <c r="GY71" s="110"/>
      <c r="GZ71" s="110"/>
      <c r="HA71" s="110"/>
      <c r="HB71" s="110"/>
      <c r="HC71" s="110"/>
      <c r="HD71" s="110"/>
      <c r="HE71" s="110"/>
      <c r="HF71" s="110"/>
      <c r="HG71" s="110"/>
      <c r="HH71" s="110"/>
      <c r="HI71" s="110"/>
      <c r="HJ71" s="110"/>
      <c r="HK71" s="110"/>
      <c r="HL71" s="110"/>
      <c r="HM71" s="110"/>
      <c r="HN71" s="110"/>
      <c r="HO71" s="110"/>
      <c r="HP71" s="110"/>
      <c r="HQ71" s="110"/>
      <c r="HR71" s="110"/>
      <c r="HS71" s="110"/>
      <c r="HT71" s="110"/>
      <c r="HU71" s="110"/>
      <c r="HV71" s="110"/>
      <c r="HW71" s="110"/>
      <c r="HX71" s="110"/>
      <c r="HY71" s="110"/>
      <c r="HZ71" s="110"/>
      <c r="IA71" s="110"/>
      <c r="IB71" s="110"/>
      <c r="IC71" s="110"/>
      <c r="ID71" s="110"/>
      <c r="IE71" s="110"/>
      <c r="IF71" s="110"/>
      <c r="IG71" s="110"/>
      <c r="IH71" s="110"/>
      <c r="II71" s="110"/>
      <c r="IJ71" s="110"/>
      <c r="IK71" s="110"/>
      <c r="IL71" s="110"/>
      <c r="IM71" s="110"/>
      <c r="IN71" s="110"/>
      <c r="IO71" s="110"/>
      <c r="IP71" s="110"/>
      <c r="IQ71" s="110"/>
      <c r="IR71" s="110"/>
      <c r="IS71" s="110"/>
      <c r="IT71" s="110"/>
      <c r="IU71" s="110"/>
      <c r="IV71" s="110"/>
      <c r="IW71" s="110"/>
      <c r="IX71" s="110"/>
      <c r="IY71" s="110"/>
      <c r="IZ71" s="110"/>
      <c r="JA71" s="110"/>
      <c r="JB71" s="110"/>
      <c r="JC71" s="110"/>
      <c r="JD71" s="110"/>
      <c r="JE71" s="110"/>
      <c r="JF71" s="110"/>
      <c r="JG71" s="110"/>
      <c r="JH71" s="110"/>
      <c r="JI71" s="110"/>
      <c r="JJ71" s="110"/>
      <c r="JK71" s="110"/>
      <c r="JL71" s="110"/>
      <c r="JM71" s="110"/>
      <c r="JN71" s="110"/>
      <c r="JO71" s="110"/>
      <c r="JP71" s="110"/>
      <c r="JQ71" s="110"/>
      <c r="JR71" s="110"/>
      <c r="JS71" s="110"/>
      <c r="JT71" s="110"/>
      <c r="JU71" s="110"/>
      <c r="JV71" s="110"/>
      <c r="JW71" s="110"/>
      <c r="JX71" s="110"/>
      <c r="JY71" s="110"/>
      <c r="JZ71" s="110"/>
      <c r="KA71" s="110"/>
      <c r="KB71" s="110"/>
      <c r="KC71" s="110"/>
      <c r="KD71" s="110"/>
      <c r="KE71" s="110"/>
      <c r="KF71" s="110"/>
      <c r="KG71" s="110"/>
      <c r="KH71" s="110"/>
      <c r="KI71" s="110"/>
      <c r="KJ71" s="110"/>
      <c r="KK71" s="110"/>
      <c r="KL71" s="110"/>
      <c r="KM71" s="110"/>
      <c r="KN71" s="110"/>
      <c r="KO71" s="110"/>
      <c r="KP71" s="110"/>
      <c r="KQ71" s="110"/>
      <c r="KR71" s="110"/>
      <c r="KS71" s="110"/>
      <c r="KT71" s="110"/>
      <c r="KU71" s="110"/>
      <c r="KV71" s="110"/>
      <c r="KW71" s="110"/>
      <c r="KX71" s="110"/>
      <c r="KY71" s="110"/>
      <c r="KZ71" s="110"/>
      <c r="LA71" s="110"/>
      <c r="LB71" s="110"/>
      <c r="LC71" s="110"/>
      <c r="LD71" s="110"/>
      <c r="LE71" s="110"/>
      <c r="LF71" s="110"/>
      <c r="LG71" s="110"/>
      <c r="LH71" s="110"/>
      <c r="LI71" s="110"/>
      <c r="LJ71" s="110"/>
      <c r="LK71" s="110"/>
      <c r="LL71" s="110"/>
      <c r="LM71" s="110"/>
      <c r="LN71" s="110"/>
      <c r="LO71" s="110"/>
      <c r="LP71" s="110"/>
      <c r="LQ71" s="110"/>
      <c r="LR71" s="110"/>
      <c r="LS71" s="110"/>
      <c r="LT71" s="110"/>
      <c r="LU71" s="110"/>
      <c r="LV71" s="110"/>
      <c r="LW71" s="110"/>
      <c r="LX71" s="110"/>
      <c r="LY71" s="110"/>
      <c r="LZ71" s="110"/>
      <c r="MA71" s="110"/>
      <c r="MB71" s="110"/>
      <c r="MC71" s="110"/>
      <c r="MD71" s="110"/>
      <c r="ME71" s="110"/>
      <c r="MF71" s="110"/>
      <c r="MG71" s="110"/>
      <c r="MH71" s="110"/>
      <c r="MI71" s="110"/>
      <c r="MJ71" s="110"/>
      <c r="MK71" s="110"/>
      <c r="ML71" s="110"/>
      <c r="MM71" s="110"/>
      <c r="MN71" s="110"/>
      <c r="MO71" s="110"/>
      <c r="MP71" s="110"/>
      <c r="MQ71" s="110"/>
      <c r="MR71" s="110"/>
      <c r="MS71" s="110"/>
      <c r="MT71" s="110"/>
      <c r="MU71" s="110"/>
      <c r="MV71" s="110"/>
      <c r="MW71" s="110"/>
      <c r="MX71" s="110"/>
      <c r="MY71" s="110"/>
      <c r="MZ71" s="110"/>
      <c r="NA71" s="110"/>
      <c r="NB71" s="110"/>
      <c r="NC71" s="110"/>
      <c r="ND71" s="110"/>
      <c r="NE71" s="110"/>
      <c r="NF71" s="110"/>
      <c r="NG71" s="110"/>
      <c r="NH71" s="110"/>
      <c r="NI71" s="110"/>
      <c r="NJ71" s="110"/>
      <c r="NK71" s="110"/>
      <c r="NL71" s="110"/>
      <c r="NM71" s="110"/>
      <c r="NN71" s="110"/>
      <c r="NO71" s="110"/>
      <c r="NP71" s="110"/>
      <c r="NQ71" s="110"/>
      <c r="NR71" s="110"/>
      <c r="NS71" s="110"/>
      <c r="NT71" s="110"/>
      <c r="NU71" s="110"/>
      <c r="NV71" s="110"/>
      <c r="NW71" s="110"/>
      <c r="NX71" s="110"/>
      <c r="NY71" s="110"/>
      <c r="NZ71" s="110"/>
      <c r="OA71" s="110"/>
      <c r="OB71" s="110"/>
      <c r="OC71" s="110"/>
      <c r="OD71" s="110"/>
      <c r="OE71" s="110"/>
      <c r="OF71" s="110"/>
      <c r="OG71" s="110"/>
      <c r="OH71" s="110"/>
      <c r="OI71" s="110"/>
      <c r="OJ71" s="110"/>
      <c r="OK71" s="110"/>
      <c r="OL71" s="110"/>
      <c r="OM71" s="110"/>
      <c r="ON71" s="110"/>
      <c r="OO71" s="110"/>
      <c r="OP71" s="110"/>
      <c r="OQ71" s="110"/>
      <c r="OR71" s="110"/>
      <c r="OS71" s="110"/>
      <c r="OT71" s="110"/>
      <c r="OU71" s="110"/>
      <c r="OV71" s="110"/>
      <c r="OW71" s="110"/>
      <c r="OX71" s="110"/>
      <c r="OY71" s="110"/>
      <c r="OZ71" s="110"/>
      <c r="PA71" s="110"/>
      <c r="PB71" s="110"/>
      <c r="PC71" s="110"/>
      <c r="PD71" s="110"/>
      <c r="PE71" s="110"/>
      <c r="PF71" s="110"/>
      <c r="PG71" s="110"/>
      <c r="PH71" s="110"/>
      <c r="PI71" s="110"/>
      <c r="PJ71" s="110"/>
      <c r="PK71" s="110"/>
      <c r="PL71" s="110"/>
      <c r="PM71" s="110"/>
      <c r="PN71" s="110"/>
      <c r="PO71" s="110"/>
      <c r="PP71" s="110"/>
      <c r="PQ71" s="110"/>
      <c r="PR71" s="110"/>
      <c r="PS71" s="110"/>
      <c r="PT71" s="110"/>
      <c r="PU71" s="110"/>
      <c r="PV71" s="110"/>
      <c r="PW71" s="110"/>
      <c r="PX71" s="110"/>
      <c r="PY71" s="110"/>
      <c r="PZ71" s="110"/>
      <c r="QA71" s="110"/>
      <c r="QB71" s="110"/>
      <c r="QC71" s="110"/>
      <c r="QD71" s="110"/>
      <c r="QE71" s="110"/>
      <c r="QF71" s="110"/>
      <c r="QG71" s="110"/>
      <c r="QH71" s="110"/>
      <c r="QI71" s="110"/>
      <c r="QJ71" s="110"/>
      <c r="QK71" s="110"/>
      <c r="QL71" s="110"/>
      <c r="QM71" s="110"/>
      <c r="QN71" s="110"/>
      <c r="QO71" s="110"/>
      <c r="QP71" s="110"/>
      <c r="QQ71" s="110"/>
      <c r="QR71" s="110"/>
      <c r="QS71" s="110"/>
      <c r="QT71" s="110"/>
      <c r="QU71" s="110"/>
      <c r="QV71" s="110"/>
      <c r="QW71" s="110"/>
      <c r="QX71" s="110"/>
      <c r="QY71" s="110"/>
      <c r="QZ71" s="110"/>
      <c r="RA71" s="110"/>
      <c r="RB71" s="110"/>
      <c r="RC71" s="110"/>
      <c r="RD71" s="110"/>
      <c r="RE71" s="110"/>
      <c r="RF71" s="110"/>
      <c r="RG71" s="110"/>
      <c r="RH71" s="110"/>
      <c r="RI71" s="110"/>
      <c r="RJ71" s="110"/>
      <c r="RK71" s="110"/>
      <c r="RL71" s="110"/>
      <c r="RM71" s="110"/>
      <c r="RN71" s="110"/>
      <c r="RO71" s="110"/>
      <c r="RP71" s="110"/>
      <c r="RQ71" s="110"/>
      <c r="RR71" s="110"/>
      <c r="RS71" s="110"/>
      <c r="RT71" s="110"/>
      <c r="RU71" s="110"/>
      <c r="RV71" s="110"/>
      <c r="RW71" s="110"/>
      <c r="RX71" s="110"/>
      <c r="RY71" s="110"/>
      <c r="RZ71" s="110"/>
      <c r="SA71" s="110"/>
      <c r="SB71" s="110"/>
      <c r="SC71" s="110"/>
      <c r="SD71" s="110"/>
      <c r="SE71" s="110"/>
      <c r="SF71" s="110"/>
      <c r="SG71" s="110"/>
      <c r="SH71" s="110"/>
      <c r="SI71" s="110"/>
      <c r="SJ71" s="110"/>
      <c r="SK71" s="110"/>
      <c r="SL71" s="110"/>
      <c r="SM71" s="110"/>
      <c r="SN71" s="110"/>
      <c r="SO71" s="110"/>
      <c r="SP71" s="110"/>
      <c r="SQ71" s="110"/>
      <c r="SR71" s="110"/>
      <c r="SS71" s="110"/>
      <c r="ST71" s="110"/>
      <c r="SU71" s="110"/>
      <c r="SV71" s="110"/>
      <c r="SW71" s="110"/>
      <c r="SX71" s="110"/>
      <c r="SY71" s="110"/>
      <c r="SZ71" s="110"/>
      <c r="TA71" s="110"/>
      <c r="TB71" s="110"/>
      <c r="TC71" s="110"/>
      <c r="TD71" s="110"/>
      <c r="TE71" s="110"/>
      <c r="TF71" s="110"/>
      <c r="TG71" s="110"/>
      <c r="TH71" s="110"/>
      <c r="TI71" s="110"/>
      <c r="TJ71" s="110"/>
      <c r="TK71" s="110"/>
      <c r="TL71" s="110"/>
      <c r="TM71" s="110"/>
      <c r="TN71" s="110"/>
      <c r="TO71" s="110"/>
      <c r="TP71" s="110"/>
      <c r="TQ71" s="110"/>
      <c r="TR71" s="110"/>
      <c r="TS71" s="110"/>
      <c r="TT71" s="110"/>
      <c r="TU71" s="110"/>
      <c r="TV71" s="110"/>
      <c r="TW71" s="110"/>
      <c r="TX71" s="110"/>
      <c r="TY71" s="110"/>
      <c r="TZ71" s="110"/>
      <c r="UA71" s="110"/>
      <c r="UB71" s="110"/>
      <c r="UC71" s="110"/>
      <c r="UD71" s="110"/>
      <c r="UE71" s="110"/>
      <c r="UF71" s="110"/>
      <c r="UG71" s="110"/>
      <c r="UH71" s="110"/>
      <c r="UI71" s="110"/>
      <c r="UJ71" s="110"/>
      <c r="UK71" s="110"/>
      <c r="UL71" s="110"/>
      <c r="UM71" s="110"/>
      <c r="UN71" s="110"/>
      <c r="UO71" s="110"/>
      <c r="UP71" s="110"/>
      <c r="UQ71" s="110"/>
      <c r="UR71" s="110"/>
      <c r="US71" s="110"/>
      <c r="UT71" s="110"/>
      <c r="UU71" s="110"/>
      <c r="UV71" s="110"/>
      <c r="UW71" s="110"/>
      <c r="UX71" s="110"/>
      <c r="UY71" s="110"/>
      <c r="UZ71" s="110"/>
      <c r="VA71" s="110"/>
      <c r="VB71" s="110"/>
      <c r="VC71" s="110"/>
      <c r="VD71" s="110"/>
      <c r="VE71" s="110"/>
      <c r="VF71" s="110"/>
      <c r="VG71" s="110"/>
      <c r="VH71" s="110"/>
      <c r="VI71" s="110"/>
      <c r="VJ71" s="110"/>
      <c r="VK71" s="110"/>
      <c r="VL71" s="110"/>
      <c r="VM71" s="110"/>
      <c r="VN71" s="110"/>
      <c r="VO71" s="110"/>
      <c r="VP71" s="110"/>
      <c r="VQ71" s="110"/>
      <c r="VR71" s="110"/>
      <c r="VS71" s="110"/>
      <c r="VT71" s="110"/>
      <c r="VU71" s="110"/>
      <c r="VV71" s="110"/>
      <c r="VW71" s="110"/>
      <c r="VX71" s="110"/>
      <c r="VY71" s="110"/>
      <c r="VZ71" s="110"/>
      <c r="WA71" s="110"/>
      <c r="WB71" s="110"/>
      <c r="WC71" s="110"/>
      <c r="WD71" s="110"/>
      <c r="WE71" s="110"/>
      <c r="WF71" s="110"/>
      <c r="WG71" s="110"/>
      <c r="WH71" s="110"/>
      <c r="WI71" s="110"/>
      <c r="WJ71" s="110"/>
      <c r="WK71" s="110"/>
      <c r="WL71" s="110"/>
      <c r="WM71" s="110"/>
      <c r="WN71" s="110"/>
      <c r="WO71" s="110"/>
      <c r="WP71" s="110"/>
      <c r="WQ71" s="110"/>
      <c r="WR71" s="110"/>
      <c r="WS71" s="110"/>
      <c r="WT71" s="110"/>
      <c r="WU71" s="110"/>
      <c r="WV71" s="110"/>
      <c r="WW71" s="110"/>
      <c r="WX71" s="110"/>
      <c r="WY71" s="110"/>
      <c r="WZ71" s="110"/>
      <c r="XA71" s="110"/>
      <c r="XB71" s="110"/>
      <c r="XC71" s="110"/>
      <c r="XD71" s="110"/>
      <c r="XE71" s="110"/>
      <c r="XF71" s="110"/>
      <c r="XG71" s="110"/>
      <c r="XH71" s="110"/>
      <c r="XI71" s="110"/>
      <c r="XJ71" s="110"/>
      <c r="XK71" s="110"/>
      <c r="XL71" s="110"/>
      <c r="XM71" s="110"/>
      <c r="XN71" s="110"/>
      <c r="XO71" s="110"/>
      <c r="XP71" s="110"/>
      <c r="XQ71" s="110"/>
      <c r="XR71" s="110"/>
      <c r="XS71" s="110"/>
      <c r="XT71" s="110"/>
      <c r="XU71" s="110"/>
      <c r="XV71" s="110"/>
      <c r="XW71" s="110"/>
      <c r="XX71" s="110"/>
      <c r="XY71" s="110"/>
      <c r="XZ71" s="110"/>
      <c r="YA71" s="110"/>
      <c r="YB71" s="110"/>
      <c r="YC71" s="110"/>
      <c r="YD71" s="110"/>
      <c r="YE71" s="110"/>
      <c r="YF71" s="110"/>
      <c r="YG71" s="110"/>
      <c r="YH71" s="110"/>
      <c r="YI71" s="110"/>
      <c r="YJ71" s="110"/>
      <c r="YK71" s="110"/>
      <c r="YL71" s="110"/>
      <c r="YM71" s="110"/>
      <c r="YN71" s="110"/>
      <c r="YO71" s="110"/>
      <c r="YP71" s="110"/>
      <c r="YQ71" s="110"/>
      <c r="YR71" s="110"/>
      <c r="YS71" s="110"/>
      <c r="YT71" s="110"/>
      <c r="YU71" s="110"/>
      <c r="YV71" s="110"/>
      <c r="YW71" s="110"/>
      <c r="YX71" s="110"/>
      <c r="YY71" s="110"/>
      <c r="YZ71" s="110"/>
      <c r="ZA71" s="110"/>
      <c r="ZB71" s="110"/>
      <c r="ZC71" s="110"/>
      <c r="ZD71" s="110"/>
      <c r="ZE71" s="110"/>
      <c r="ZF71" s="110"/>
      <c r="ZG71" s="110"/>
      <c r="ZH71" s="110"/>
      <c r="ZI71" s="110"/>
      <c r="ZJ71" s="110"/>
      <c r="ZK71" s="110"/>
      <c r="ZL71" s="110"/>
      <c r="ZM71" s="110"/>
      <c r="ZN71" s="110"/>
      <c r="ZO71" s="110"/>
      <c r="ZP71" s="110"/>
      <c r="ZQ71" s="110"/>
      <c r="ZR71" s="110"/>
      <c r="ZS71" s="110"/>
      <c r="ZT71" s="110"/>
      <c r="ZU71" s="110"/>
      <c r="ZV71" s="110"/>
      <c r="ZW71" s="110"/>
      <c r="ZX71" s="110"/>
      <c r="ZY71" s="110"/>
      <c r="ZZ71" s="110"/>
      <c r="AAA71" s="110"/>
      <c r="AAB71" s="110"/>
      <c r="AAC71" s="110"/>
      <c r="AAD71" s="110"/>
      <c r="AAE71" s="110"/>
      <c r="AAF71" s="110"/>
      <c r="AAG71" s="110"/>
      <c r="AAH71" s="110"/>
      <c r="AAI71" s="110"/>
      <c r="AAJ71" s="110"/>
      <c r="AAK71" s="110"/>
      <c r="AAL71" s="110"/>
      <c r="AAM71" s="110"/>
      <c r="AAN71" s="110"/>
      <c r="AAO71" s="110"/>
      <c r="AAP71" s="110"/>
      <c r="AAQ71" s="110"/>
      <c r="AAR71" s="110"/>
      <c r="AAS71" s="110"/>
      <c r="AAT71" s="110"/>
      <c r="AAU71" s="110"/>
      <c r="AAV71" s="110"/>
      <c r="AAW71" s="110"/>
      <c r="AAX71" s="110"/>
      <c r="AAY71" s="110"/>
      <c r="AAZ71" s="110"/>
      <c r="ABA71" s="110"/>
      <c r="ABB71" s="110"/>
      <c r="ABC71" s="110"/>
      <c r="ABD71" s="110"/>
      <c r="ABE71" s="110"/>
      <c r="ABF71" s="110"/>
      <c r="ABG71" s="110"/>
      <c r="ABH71" s="110"/>
      <c r="ABI71" s="110"/>
      <c r="ABJ71" s="110"/>
      <c r="ABK71" s="110"/>
      <c r="ABL71" s="110"/>
      <c r="ABM71" s="110"/>
      <c r="ABN71" s="110"/>
      <c r="ABO71" s="110"/>
      <c r="ABP71" s="110"/>
      <c r="ABQ71" s="110"/>
      <c r="ABR71" s="110"/>
      <c r="ABS71" s="110"/>
      <c r="ABT71" s="110"/>
      <c r="ABU71" s="110"/>
      <c r="ABV71" s="110"/>
      <c r="ABW71" s="110"/>
      <c r="ABX71" s="110"/>
      <c r="ABY71" s="110"/>
      <c r="ABZ71" s="110"/>
      <c r="ACA71" s="110"/>
      <c r="ACB71" s="110"/>
      <c r="ACC71" s="110"/>
      <c r="ACD71" s="110"/>
      <c r="ACE71" s="110"/>
      <c r="ACF71" s="110"/>
      <c r="ACG71" s="110"/>
      <c r="ACH71" s="110"/>
      <c r="ACI71" s="110"/>
      <c r="ACJ71" s="110"/>
      <c r="ACK71" s="110"/>
      <c r="ACL71" s="110"/>
      <c r="ACM71" s="110"/>
      <c r="ACN71" s="110"/>
      <c r="ACO71" s="110"/>
      <c r="ACP71" s="110"/>
      <c r="ACQ71" s="110"/>
      <c r="ACR71" s="110"/>
      <c r="ACS71" s="110"/>
      <c r="ACT71" s="110"/>
      <c r="ACU71" s="110"/>
      <c r="ACV71" s="110"/>
      <c r="ACW71" s="110"/>
      <c r="ACX71" s="110"/>
      <c r="ACY71" s="110"/>
      <c r="ACZ71" s="110"/>
      <c r="ADA71" s="110"/>
      <c r="ADB71" s="110"/>
      <c r="ADC71" s="110"/>
      <c r="ADD71" s="110"/>
      <c r="ADE71" s="110"/>
      <c r="ADF71" s="110"/>
      <c r="ADG71" s="110"/>
      <c r="ADH71" s="110"/>
      <c r="ADI71" s="110"/>
      <c r="ADJ71" s="110"/>
      <c r="ADK71" s="110"/>
      <c r="ADL71" s="110"/>
      <c r="ADM71" s="110"/>
      <c r="ADN71" s="110"/>
      <c r="ADO71" s="110"/>
      <c r="ADP71" s="110"/>
      <c r="ADQ71" s="110"/>
      <c r="ADR71" s="110"/>
      <c r="ADS71" s="110"/>
      <c r="ADT71" s="110"/>
      <c r="ADU71" s="110"/>
      <c r="ADV71" s="110"/>
      <c r="ADW71" s="110"/>
      <c r="ADX71" s="110"/>
      <c r="ADY71" s="110"/>
      <c r="ADZ71" s="110"/>
      <c r="AEA71" s="110"/>
      <c r="AEB71" s="110"/>
      <c r="AEC71" s="110"/>
      <c r="AED71" s="110"/>
      <c r="AEE71" s="110"/>
      <c r="AEF71" s="110"/>
      <c r="AEG71" s="110"/>
      <c r="AEH71" s="110"/>
      <c r="AEI71" s="110"/>
      <c r="AEJ71" s="110"/>
      <c r="AEK71" s="110"/>
      <c r="AEL71" s="110"/>
      <c r="AEM71" s="110"/>
      <c r="AEN71" s="110"/>
      <c r="AEO71" s="110"/>
      <c r="AEP71" s="110"/>
      <c r="AEQ71" s="110"/>
      <c r="AER71" s="110"/>
      <c r="AES71" s="110"/>
      <c r="AET71" s="110"/>
      <c r="AEU71" s="110"/>
      <c r="AEV71" s="110"/>
      <c r="AEW71" s="110"/>
      <c r="AEX71" s="110"/>
      <c r="AEY71" s="110"/>
      <c r="AEZ71" s="110"/>
      <c r="AFA71" s="110"/>
      <c r="AFB71" s="110"/>
      <c r="AFC71" s="110"/>
      <c r="AFD71" s="110"/>
      <c r="AFE71" s="110"/>
      <c r="AFF71" s="110"/>
      <c r="AFG71" s="110"/>
      <c r="AFH71" s="110"/>
      <c r="AFI71" s="110"/>
      <c r="AFJ71" s="110"/>
      <c r="AFK71" s="110"/>
      <c r="AFL71" s="110"/>
      <c r="AFM71" s="110"/>
      <c r="AFN71" s="110"/>
      <c r="AFO71" s="110"/>
      <c r="AFP71" s="110"/>
      <c r="AFQ71" s="110"/>
      <c r="AFR71" s="110"/>
      <c r="AFS71" s="110"/>
      <c r="AFT71" s="110"/>
      <c r="AFU71" s="110"/>
      <c r="AFV71" s="110"/>
      <c r="AFW71" s="110"/>
      <c r="AFX71" s="110"/>
      <c r="AFY71" s="110"/>
      <c r="AFZ71" s="110"/>
      <c r="AGA71" s="110"/>
      <c r="AGB71" s="110"/>
      <c r="AGC71" s="110"/>
      <c r="AGD71" s="110"/>
      <c r="AGE71" s="110"/>
      <c r="AGF71" s="110"/>
      <c r="AGG71" s="110"/>
      <c r="AGH71" s="110"/>
      <c r="AGI71" s="110"/>
      <c r="AGJ71" s="110"/>
      <c r="AGK71" s="110"/>
      <c r="AGL71" s="110"/>
      <c r="AGM71" s="110"/>
      <c r="AGN71" s="110"/>
      <c r="AGO71" s="110"/>
      <c r="AGP71" s="110"/>
      <c r="AGQ71" s="110"/>
      <c r="AGR71" s="110"/>
      <c r="AGS71" s="110"/>
      <c r="AGT71" s="110"/>
      <c r="AGU71" s="110"/>
      <c r="AGV71" s="110"/>
      <c r="AGW71" s="110"/>
      <c r="AGX71" s="110"/>
      <c r="AGY71" s="110"/>
      <c r="AGZ71" s="110"/>
      <c r="AHA71" s="110"/>
      <c r="AHB71" s="110"/>
      <c r="AHC71" s="110"/>
      <c r="AHD71" s="110"/>
      <c r="AHE71" s="110"/>
      <c r="AHF71" s="110"/>
      <c r="AHG71" s="110"/>
      <c r="AHH71" s="110"/>
      <c r="AHI71" s="110"/>
      <c r="AHJ71" s="110"/>
      <c r="AHK71" s="110"/>
      <c r="AHL71" s="110"/>
      <c r="AHM71" s="110"/>
      <c r="AHN71" s="110"/>
      <c r="AHO71" s="110"/>
      <c r="AHP71" s="110"/>
      <c r="AHQ71" s="110"/>
      <c r="AHR71" s="110"/>
      <c r="AHS71" s="110"/>
      <c r="AHT71" s="110"/>
      <c r="AHU71" s="110"/>
      <c r="AHV71" s="110"/>
      <c r="AHW71" s="110"/>
      <c r="AHX71" s="110"/>
      <c r="AHY71" s="110"/>
      <c r="AHZ71" s="110"/>
      <c r="AIA71" s="110"/>
      <c r="AIB71" s="110"/>
      <c r="AIC71" s="110"/>
      <c r="AID71" s="110"/>
      <c r="AIE71" s="110"/>
      <c r="AIF71" s="110"/>
      <c r="AIG71" s="110"/>
      <c r="AIH71" s="110"/>
      <c r="AII71" s="110"/>
      <c r="AIJ71" s="110"/>
      <c r="AIK71" s="110"/>
      <c r="AIL71" s="110"/>
      <c r="AIM71" s="110"/>
      <c r="AIN71" s="110"/>
      <c r="AIO71" s="110"/>
      <c r="AIP71" s="110"/>
      <c r="AIQ71" s="110"/>
      <c r="AIR71" s="110"/>
      <c r="AIS71" s="110"/>
      <c r="AIT71" s="110"/>
      <c r="AIU71" s="110"/>
      <c r="AIV71" s="110"/>
      <c r="AIW71" s="110"/>
      <c r="AIX71" s="110"/>
      <c r="AIY71" s="110"/>
      <c r="AIZ71" s="110"/>
      <c r="AJA71" s="110"/>
      <c r="AJB71" s="110"/>
      <c r="AJC71" s="110"/>
      <c r="AJD71" s="110"/>
      <c r="AJE71" s="110"/>
    </row>
    <row r="72" spans="1:941" ht="21.75" customHeight="1" x14ac:dyDescent="0.25">
      <c r="A72" s="121" t="s">
        <v>20</v>
      </c>
      <c r="B72" s="116" t="s">
        <v>26</v>
      </c>
      <c r="C72" s="117">
        <v>43652</v>
      </c>
      <c r="D72" s="42" t="s">
        <v>146</v>
      </c>
      <c r="E72" s="117" t="s">
        <v>33</v>
      </c>
      <c r="F72" s="162">
        <v>0.45</v>
      </c>
      <c r="G72" s="153">
        <v>16.920000000000002</v>
      </c>
      <c r="H72" s="163">
        <f>F72*G72</f>
        <v>7.6140000000000008</v>
      </c>
      <c r="I72" s="164"/>
      <c r="J72" s="165"/>
      <c r="K72" s="166"/>
      <c r="L72" s="167"/>
      <c r="M72" s="168"/>
      <c r="N72" s="169"/>
      <c r="O72" s="169"/>
      <c r="P72" s="123"/>
      <c r="Q72" s="123"/>
      <c r="R72" s="123"/>
      <c r="S72" s="123"/>
      <c r="T72" s="123"/>
      <c r="U72" s="123"/>
      <c r="V72" s="123"/>
      <c r="W72" s="123"/>
      <c r="X72" s="123"/>
      <c r="Y72" s="123"/>
      <c r="Z72" s="123"/>
      <c r="AA72" s="123"/>
      <c r="AB72" s="123"/>
      <c r="AC72" s="123"/>
      <c r="AD72" s="123"/>
      <c r="AE72" s="123"/>
      <c r="AF72" s="123"/>
      <c r="AG72" s="123"/>
      <c r="AH72" s="123"/>
      <c r="AI72" s="123"/>
      <c r="AJ72" s="123"/>
      <c r="AK72" s="123"/>
      <c r="AL72" s="123"/>
      <c r="AM72" s="123"/>
      <c r="AN72" s="123"/>
      <c r="AO72" s="123"/>
      <c r="AP72" s="123"/>
      <c r="AQ72" s="123"/>
      <c r="AR72" s="123"/>
      <c r="AS72" s="123"/>
      <c r="AT72" s="123"/>
      <c r="AU72" s="123"/>
      <c r="AV72" s="110"/>
      <c r="AW72" s="110"/>
      <c r="AX72" s="110"/>
      <c r="AY72" s="110"/>
      <c r="AZ72" s="110"/>
      <c r="BA72" s="110"/>
      <c r="BB72" s="110"/>
      <c r="BC72" s="110"/>
      <c r="BD72" s="110"/>
      <c r="BE72" s="110"/>
      <c r="BF72" s="110"/>
      <c r="BG72" s="110"/>
      <c r="BH72" s="110"/>
      <c r="BI72" s="110"/>
      <c r="BJ72" s="110"/>
      <c r="BK72" s="110"/>
      <c r="BL72" s="110"/>
      <c r="BM72" s="110"/>
      <c r="BN72" s="110"/>
      <c r="BO72" s="110"/>
      <c r="BP72" s="110"/>
      <c r="BQ72" s="110"/>
      <c r="BR72" s="110"/>
      <c r="BS72" s="110"/>
      <c r="BT72" s="110"/>
      <c r="BU72" s="110"/>
      <c r="BV72" s="110"/>
      <c r="BW72" s="110"/>
      <c r="BX72" s="110"/>
      <c r="BY72" s="110"/>
      <c r="BZ72" s="110"/>
      <c r="CA72" s="110"/>
      <c r="CB72" s="110"/>
      <c r="CC72" s="110"/>
      <c r="CD72" s="110"/>
      <c r="CE72" s="110"/>
      <c r="CF72" s="110"/>
      <c r="CG72" s="110"/>
      <c r="CH72" s="110"/>
      <c r="CI72" s="110"/>
      <c r="CJ72" s="110"/>
      <c r="CK72" s="110"/>
      <c r="CL72" s="110"/>
      <c r="CM72" s="110"/>
      <c r="CN72" s="110"/>
      <c r="CO72" s="110"/>
      <c r="CP72" s="110"/>
      <c r="CQ72" s="110"/>
      <c r="CR72" s="110"/>
      <c r="CS72" s="110"/>
      <c r="CT72" s="110"/>
      <c r="CU72" s="110"/>
      <c r="CV72" s="110"/>
      <c r="CW72" s="110"/>
      <c r="CX72" s="110"/>
      <c r="CY72" s="110"/>
      <c r="CZ72" s="110"/>
      <c r="DA72" s="110"/>
      <c r="DB72" s="110"/>
      <c r="DC72" s="110"/>
      <c r="DD72" s="110"/>
      <c r="DE72" s="110"/>
      <c r="DF72" s="110"/>
      <c r="DG72" s="110"/>
      <c r="DH72" s="110"/>
      <c r="DI72" s="110"/>
      <c r="DJ72" s="110"/>
      <c r="DK72" s="110"/>
      <c r="DL72" s="110"/>
      <c r="DM72" s="110"/>
      <c r="DN72" s="110"/>
      <c r="DO72" s="110"/>
      <c r="DP72" s="110"/>
      <c r="DQ72" s="110"/>
      <c r="DR72" s="110"/>
      <c r="DS72" s="110"/>
      <c r="DT72" s="110"/>
      <c r="DU72" s="110"/>
      <c r="DV72" s="110"/>
      <c r="DW72" s="110"/>
      <c r="DX72" s="110"/>
      <c r="DY72" s="110"/>
      <c r="DZ72" s="110"/>
      <c r="EA72" s="110"/>
      <c r="EB72" s="110"/>
      <c r="EC72" s="110"/>
      <c r="ED72" s="110"/>
      <c r="EE72" s="110"/>
      <c r="EF72" s="110"/>
      <c r="EG72" s="110"/>
      <c r="EH72" s="110"/>
      <c r="EI72" s="110"/>
      <c r="EJ72" s="110"/>
      <c r="EK72" s="110"/>
      <c r="EL72" s="110"/>
      <c r="EM72" s="110"/>
      <c r="EN72" s="110"/>
      <c r="EO72" s="110"/>
      <c r="EP72" s="110"/>
      <c r="EQ72" s="110"/>
      <c r="ER72" s="110"/>
      <c r="ES72" s="110"/>
      <c r="ET72" s="110"/>
      <c r="EU72" s="110"/>
      <c r="EV72" s="110"/>
      <c r="EW72" s="110"/>
      <c r="EX72" s="110"/>
      <c r="EY72" s="110"/>
      <c r="EZ72" s="110"/>
      <c r="FA72" s="110"/>
      <c r="FB72" s="110"/>
      <c r="FC72" s="110"/>
      <c r="FD72" s="110"/>
      <c r="FE72" s="110"/>
      <c r="FF72" s="110"/>
      <c r="FG72" s="110"/>
      <c r="FH72" s="110"/>
      <c r="FI72" s="110"/>
      <c r="FJ72" s="110"/>
      <c r="FK72" s="110"/>
      <c r="FL72" s="110"/>
      <c r="FM72" s="110"/>
      <c r="FN72" s="110"/>
      <c r="FO72" s="110"/>
      <c r="FP72" s="110"/>
      <c r="FQ72" s="110"/>
      <c r="FR72" s="110"/>
      <c r="FS72" s="110"/>
      <c r="FT72" s="110"/>
      <c r="FU72" s="110"/>
      <c r="FV72" s="110"/>
      <c r="FW72" s="110"/>
      <c r="FX72" s="110"/>
      <c r="FY72" s="110"/>
      <c r="FZ72" s="110"/>
      <c r="GA72" s="110"/>
      <c r="GB72" s="110"/>
      <c r="GC72" s="110"/>
      <c r="GD72" s="110"/>
      <c r="GE72" s="110"/>
      <c r="GF72" s="110"/>
      <c r="GG72" s="110"/>
      <c r="GH72" s="110"/>
      <c r="GI72" s="110"/>
      <c r="GJ72" s="110"/>
      <c r="GK72" s="110"/>
      <c r="GL72" s="110"/>
      <c r="GM72" s="110"/>
      <c r="GN72" s="110"/>
      <c r="GO72" s="110"/>
      <c r="GP72" s="110"/>
      <c r="GQ72" s="110"/>
      <c r="GR72" s="110"/>
      <c r="GS72" s="110"/>
      <c r="GT72" s="110"/>
      <c r="GU72" s="110"/>
      <c r="GV72" s="110"/>
      <c r="GW72" s="110"/>
      <c r="GX72" s="110"/>
      <c r="GY72" s="110"/>
      <c r="GZ72" s="110"/>
      <c r="HA72" s="110"/>
      <c r="HB72" s="110"/>
      <c r="HC72" s="110"/>
      <c r="HD72" s="110"/>
      <c r="HE72" s="110"/>
      <c r="HF72" s="110"/>
      <c r="HG72" s="110"/>
      <c r="HH72" s="110"/>
      <c r="HI72" s="110"/>
      <c r="HJ72" s="110"/>
      <c r="HK72" s="110"/>
      <c r="HL72" s="110"/>
      <c r="HM72" s="110"/>
      <c r="HN72" s="110"/>
      <c r="HO72" s="110"/>
      <c r="HP72" s="110"/>
      <c r="HQ72" s="110"/>
      <c r="HR72" s="110"/>
      <c r="HS72" s="110"/>
      <c r="HT72" s="110"/>
      <c r="HU72" s="110"/>
      <c r="HV72" s="110"/>
      <c r="HW72" s="110"/>
      <c r="HX72" s="110"/>
      <c r="HY72" s="110"/>
      <c r="HZ72" s="110"/>
      <c r="IA72" s="110"/>
      <c r="IB72" s="110"/>
      <c r="IC72" s="110"/>
      <c r="ID72" s="110"/>
      <c r="IE72" s="110"/>
      <c r="IF72" s="110"/>
      <c r="IG72" s="110"/>
      <c r="IH72" s="110"/>
      <c r="II72" s="110"/>
      <c r="IJ72" s="110"/>
      <c r="IK72" s="110"/>
      <c r="IL72" s="110"/>
      <c r="IM72" s="110"/>
      <c r="IN72" s="110"/>
      <c r="IO72" s="110"/>
      <c r="IP72" s="110"/>
      <c r="IQ72" s="110"/>
      <c r="IR72" s="110"/>
      <c r="IS72" s="110"/>
      <c r="IT72" s="110"/>
      <c r="IU72" s="110"/>
      <c r="IV72" s="110"/>
      <c r="IW72" s="110"/>
      <c r="IX72" s="110"/>
      <c r="IY72" s="110"/>
      <c r="IZ72" s="110"/>
      <c r="JA72" s="110"/>
      <c r="JB72" s="110"/>
      <c r="JC72" s="110"/>
      <c r="JD72" s="110"/>
      <c r="JE72" s="110"/>
      <c r="JF72" s="110"/>
      <c r="JG72" s="110"/>
      <c r="JH72" s="110"/>
      <c r="JI72" s="110"/>
      <c r="JJ72" s="110"/>
      <c r="JK72" s="110"/>
      <c r="JL72" s="110"/>
      <c r="JM72" s="110"/>
      <c r="JN72" s="110"/>
      <c r="JO72" s="110"/>
      <c r="JP72" s="110"/>
      <c r="JQ72" s="110"/>
      <c r="JR72" s="110"/>
      <c r="JS72" s="110"/>
      <c r="JT72" s="110"/>
      <c r="JU72" s="110"/>
      <c r="JV72" s="110"/>
      <c r="JW72" s="110"/>
      <c r="JX72" s="110"/>
      <c r="JY72" s="110"/>
      <c r="JZ72" s="110"/>
      <c r="KA72" s="110"/>
      <c r="KB72" s="110"/>
      <c r="KC72" s="110"/>
      <c r="KD72" s="110"/>
      <c r="KE72" s="110"/>
      <c r="KF72" s="110"/>
      <c r="KG72" s="110"/>
      <c r="KH72" s="110"/>
      <c r="KI72" s="110"/>
      <c r="KJ72" s="110"/>
      <c r="KK72" s="110"/>
      <c r="KL72" s="110"/>
      <c r="KM72" s="110"/>
      <c r="KN72" s="110"/>
      <c r="KO72" s="110"/>
      <c r="KP72" s="110"/>
      <c r="KQ72" s="110"/>
      <c r="KR72" s="110"/>
      <c r="KS72" s="110"/>
      <c r="KT72" s="110"/>
      <c r="KU72" s="110"/>
      <c r="KV72" s="110"/>
      <c r="KW72" s="110"/>
      <c r="KX72" s="110"/>
      <c r="KY72" s="110"/>
      <c r="KZ72" s="110"/>
      <c r="LA72" s="110"/>
      <c r="LB72" s="110"/>
      <c r="LC72" s="110"/>
      <c r="LD72" s="110"/>
      <c r="LE72" s="110"/>
      <c r="LF72" s="110"/>
      <c r="LG72" s="110"/>
      <c r="LH72" s="110"/>
      <c r="LI72" s="110"/>
      <c r="LJ72" s="110"/>
      <c r="LK72" s="110"/>
      <c r="LL72" s="110"/>
      <c r="LM72" s="110"/>
      <c r="LN72" s="110"/>
      <c r="LO72" s="110"/>
      <c r="LP72" s="110"/>
      <c r="LQ72" s="110"/>
      <c r="LR72" s="110"/>
      <c r="LS72" s="110"/>
      <c r="LT72" s="110"/>
      <c r="LU72" s="110"/>
      <c r="LV72" s="110"/>
      <c r="LW72" s="110"/>
      <c r="LX72" s="110"/>
      <c r="LY72" s="110"/>
      <c r="LZ72" s="110"/>
      <c r="MA72" s="110"/>
      <c r="MB72" s="110"/>
      <c r="MC72" s="110"/>
      <c r="MD72" s="110"/>
      <c r="ME72" s="110"/>
      <c r="MF72" s="110"/>
      <c r="MG72" s="110"/>
      <c r="MH72" s="110"/>
      <c r="MI72" s="110"/>
      <c r="MJ72" s="110"/>
      <c r="MK72" s="110"/>
      <c r="ML72" s="110"/>
      <c r="MM72" s="110"/>
      <c r="MN72" s="110"/>
      <c r="MO72" s="110"/>
      <c r="MP72" s="110"/>
      <c r="MQ72" s="110"/>
      <c r="MR72" s="110"/>
      <c r="MS72" s="110"/>
      <c r="MT72" s="110"/>
      <c r="MU72" s="110"/>
      <c r="MV72" s="110"/>
      <c r="MW72" s="110"/>
      <c r="MX72" s="110"/>
      <c r="MY72" s="110"/>
      <c r="MZ72" s="110"/>
      <c r="NA72" s="110"/>
      <c r="NB72" s="110"/>
      <c r="NC72" s="110"/>
      <c r="ND72" s="110"/>
      <c r="NE72" s="110"/>
      <c r="NF72" s="110"/>
      <c r="NG72" s="110"/>
      <c r="NH72" s="110"/>
      <c r="NI72" s="110"/>
      <c r="NJ72" s="110"/>
      <c r="NK72" s="110"/>
      <c r="NL72" s="110"/>
      <c r="NM72" s="110"/>
      <c r="NN72" s="110"/>
      <c r="NO72" s="110"/>
      <c r="NP72" s="110"/>
      <c r="NQ72" s="110"/>
      <c r="NR72" s="110"/>
      <c r="NS72" s="110"/>
      <c r="NT72" s="110"/>
      <c r="NU72" s="110"/>
      <c r="NV72" s="110"/>
      <c r="NW72" s="110"/>
      <c r="NX72" s="110"/>
      <c r="NY72" s="110"/>
      <c r="NZ72" s="110"/>
      <c r="OA72" s="110"/>
      <c r="OB72" s="110"/>
      <c r="OC72" s="110"/>
      <c r="OD72" s="110"/>
      <c r="OE72" s="110"/>
      <c r="OF72" s="110"/>
      <c r="OG72" s="110"/>
      <c r="OH72" s="110"/>
      <c r="OI72" s="110"/>
      <c r="OJ72" s="110"/>
      <c r="OK72" s="110"/>
      <c r="OL72" s="110"/>
      <c r="OM72" s="110"/>
      <c r="ON72" s="110"/>
      <c r="OO72" s="110"/>
      <c r="OP72" s="110"/>
      <c r="OQ72" s="110"/>
      <c r="OR72" s="110"/>
      <c r="OS72" s="110"/>
      <c r="OT72" s="110"/>
      <c r="OU72" s="110"/>
      <c r="OV72" s="110"/>
      <c r="OW72" s="110"/>
      <c r="OX72" s="110"/>
      <c r="OY72" s="110"/>
      <c r="OZ72" s="110"/>
      <c r="PA72" s="110"/>
      <c r="PB72" s="110"/>
      <c r="PC72" s="110"/>
      <c r="PD72" s="110"/>
      <c r="PE72" s="110"/>
      <c r="PF72" s="110"/>
      <c r="PG72" s="110"/>
      <c r="PH72" s="110"/>
      <c r="PI72" s="110"/>
      <c r="PJ72" s="110"/>
      <c r="PK72" s="110"/>
      <c r="PL72" s="110"/>
      <c r="PM72" s="110"/>
      <c r="PN72" s="110"/>
      <c r="PO72" s="110"/>
      <c r="PP72" s="110"/>
      <c r="PQ72" s="110"/>
      <c r="PR72" s="110"/>
      <c r="PS72" s="110"/>
      <c r="PT72" s="110"/>
      <c r="PU72" s="110"/>
      <c r="PV72" s="110"/>
      <c r="PW72" s="110"/>
      <c r="PX72" s="110"/>
      <c r="PY72" s="110"/>
      <c r="PZ72" s="110"/>
      <c r="QA72" s="110"/>
      <c r="QB72" s="110"/>
      <c r="QC72" s="110"/>
      <c r="QD72" s="110"/>
      <c r="QE72" s="110"/>
      <c r="QF72" s="110"/>
      <c r="QG72" s="110"/>
      <c r="QH72" s="110"/>
      <c r="QI72" s="110"/>
      <c r="QJ72" s="110"/>
      <c r="QK72" s="110"/>
      <c r="QL72" s="110"/>
      <c r="QM72" s="110"/>
      <c r="QN72" s="110"/>
      <c r="QO72" s="110"/>
      <c r="QP72" s="110"/>
      <c r="QQ72" s="110"/>
      <c r="QR72" s="110"/>
      <c r="QS72" s="110"/>
      <c r="QT72" s="110"/>
      <c r="QU72" s="110"/>
      <c r="QV72" s="110"/>
      <c r="QW72" s="110"/>
      <c r="QX72" s="110"/>
      <c r="QY72" s="110"/>
      <c r="QZ72" s="110"/>
      <c r="RA72" s="110"/>
      <c r="RB72" s="110"/>
      <c r="RC72" s="110"/>
      <c r="RD72" s="110"/>
      <c r="RE72" s="110"/>
      <c r="RF72" s="110"/>
      <c r="RG72" s="110"/>
      <c r="RH72" s="110"/>
      <c r="RI72" s="110"/>
      <c r="RJ72" s="110"/>
      <c r="RK72" s="110"/>
      <c r="RL72" s="110"/>
      <c r="RM72" s="110"/>
      <c r="RN72" s="110"/>
      <c r="RO72" s="110"/>
      <c r="RP72" s="110"/>
      <c r="RQ72" s="110"/>
      <c r="RR72" s="110"/>
      <c r="RS72" s="110"/>
      <c r="RT72" s="110"/>
      <c r="RU72" s="110"/>
      <c r="RV72" s="110"/>
      <c r="RW72" s="110"/>
      <c r="RX72" s="110"/>
      <c r="RY72" s="110"/>
      <c r="RZ72" s="110"/>
      <c r="SA72" s="110"/>
      <c r="SB72" s="110"/>
      <c r="SC72" s="110"/>
      <c r="SD72" s="110"/>
      <c r="SE72" s="110"/>
      <c r="SF72" s="110"/>
      <c r="SG72" s="110"/>
      <c r="SH72" s="110"/>
      <c r="SI72" s="110"/>
      <c r="SJ72" s="110"/>
      <c r="SK72" s="110"/>
      <c r="SL72" s="110"/>
      <c r="SM72" s="110"/>
      <c r="SN72" s="110"/>
      <c r="SO72" s="110"/>
      <c r="SP72" s="110"/>
      <c r="SQ72" s="110"/>
      <c r="SR72" s="110"/>
      <c r="SS72" s="110"/>
      <c r="ST72" s="110"/>
      <c r="SU72" s="110"/>
      <c r="SV72" s="110"/>
      <c r="SW72" s="110"/>
      <c r="SX72" s="110"/>
      <c r="SY72" s="110"/>
      <c r="SZ72" s="110"/>
      <c r="TA72" s="110"/>
      <c r="TB72" s="110"/>
      <c r="TC72" s="110"/>
      <c r="TD72" s="110"/>
      <c r="TE72" s="110"/>
      <c r="TF72" s="110"/>
      <c r="TG72" s="110"/>
      <c r="TH72" s="110"/>
      <c r="TI72" s="110"/>
      <c r="TJ72" s="110"/>
      <c r="TK72" s="110"/>
      <c r="TL72" s="110"/>
      <c r="TM72" s="110"/>
      <c r="TN72" s="110"/>
      <c r="TO72" s="110"/>
      <c r="TP72" s="110"/>
      <c r="TQ72" s="110"/>
      <c r="TR72" s="110"/>
      <c r="TS72" s="110"/>
      <c r="TT72" s="110"/>
      <c r="TU72" s="110"/>
      <c r="TV72" s="110"/>
      <c r="TW72" s="110"/>
      <c r="TX72" s="110"/>
      <c r="TY72" s="110"/>
      <c r="TZ72" s="110"/>
      <c r="UA72" s="110"/>
      <c r="UB72" s="110"/>
      <c r="UC72" s="110"/>
      <c r="UD72" s="110"/>
      <c r="UE72" s="110"/>
      <c r="UF72" s="110"/>
      <c r="UG72" s="110"/>
      <c r="UH72" s="110"/>
      <c r="UI72" s="110"/>
      <c r="UJ72" s="110"/>
      <c r="UK72" s="110"/>
      <c r="UL72" s="110"/>
      <c r="UM72" s="110"/>
      <c r="UN72" s="110"/>
      <c r="UO72" s="110"/>
      <c r="UP72" s="110"/>
      <c r="UQ72" s="110"/>
      <c r="UR72" s="110"/>
      <c r="US72" s="110"/>
      <c r="UT72" s="110"/>
      <c r="UU72" s="110"/>
      <c r="UV72" s="110"/>
      <c r="UW72" s="110"/>
      <c r="UX72" s="110"/>
      <c r="UY72" s="110"/>
      <c r="UZ72" s="110"/>
      <c r="VA72" s="110"/>
      <c r="VB72" s="110"/>
      <c r="VC72" s="110"/>
      <c r="VD72" s="110"/>
      <c r="VE72" s="110"/>
      <c r="VF72" s="110"/>
      <c r="VG72" s="110"/>
      <c r="VH72" s="110"/>
      <c r="VI72" s="110"/>
      <c r="VJ72" s="110"/>
      <c r="VK72" s="110"/>
      <c r="VL72" s="110"/>
      <c r="VM72" s="110"/>
      <c r="VN72" s="110"/>
      <c r="VO72" s="110"/>
      <c r="VP72" s="110"/>
      <c r="VQ72" s="110"/>
      <c r="VR72" s="110"/>
      <c r="VS72" s="110"/>
      <c r="VT72" s="110"/>
      <c r="VU72" s="110"/>
      <c r="VV72" s="110"/>
      <c r="VW72" s="110"/>
      <c r="VX72" s="110"/>
      <c r="VY72" s="110"/>
      <c r="VZ72" s="110"/>
      <c r="WA72" s="110"/>
      <c r="WB72" s="110"/>
      <c r="WC72" s="110"/>
      <c r="WD72" s="110"/>
      <c r="WE72" s="110"/>
      <c r="WF72" s="110"/>
      <c r="WG72" s="110"/>
      <c r="WH72" s="110"/>
      <c r="WI72" s="110"/>
      <c r="WJ72" s="110"/>
      <c r="WK72" s="110"/>
      <c r="WL72" s="110"/>
      <c r="WM72" s="110"/>
      <c r="WN72" s="110"/>
      <c r="WO72" s="110"/>
      <c r="WP72" s="110"/>
      <c r="WQ72" s="110"/>
      <c r="WR72" s="110"/>
      <c r="WS72" s="110"/>
      <c r="WT72" s="110"/>
      <c r="WU72" s="110"/>
      <c r="WV72" s="110"/>
      <c r="WW72" s="110"/>
      <c r="WX72" s="110"/>
      <c r="WY72" s="110"/>
      <c r="WZ72" s="110"/>
      <c r="XA72" s="110"/>
      <c r="XB72" s="110"/>
      <c r="XC72" s="110"/>
      <c r="XD72" s="110"/>
      <c r="XE72" s="110"/>
      <c r="XF72" s="110"/>
      <c r="XG72" s="110"/>
      <c r="XH72" s="110"/>
      <c r="XI72" s="110"/>
      <c r="XJ72" s="110"/>
      <c r="XK72" s="110"/>
      <c r="XL72" s="110"/>
      <c r="XM72" s="110"/>
      <c r="XN72" s="110"/>
      <c r="XO72" s="110"/>
      <c r="XP72" s="110"/>
      <c r="XQ72" s="110"/>
      <c r="XR72" s="110"/>
      <c r="XS72" s="110"/>
      <c r="XT72" s="110"/>
      <c r="XU72" s="110"/>
      <c r="XV72" s="110"/>
      <c r="XW72" s="110"/>
      <c r="XX72" s="110"/>
      <c r="XY72" s="110"/>
      <c r="XZ72" s="110"/>
      <c r="YA72" s="110"/>
      <c r="YB72" s="110"/>
      <c r="YC72" s="110"/>
      <c r="YD72" s="110"/>
      <c r="YE72" s="110"/>
      <c r="YF72" s="110"/>
      <c r="YG72" s="110"/>
      <c r="YH72" s="110"/>
      <c r="YI72" s="110"/>
      <c r="YJ72" s="110"/>
      <c r="YK72" s="110"/>
      <c r="YL72" s="110"/>
      <c r="YM72" s="110"/>
      <c r="YN72" s="110"/>
      <c r="YO72" s="110"/>
      <c r="YP72" s="110"/>
      <c r="YQ72" s="110"/>
      <c r="YR72" s="110"/>
      <c r="YS72" s="110"/>
      <c r="YT72" s="110"/>
      <c r="YU72" s="110"/>
      <c r="YV72" s="110"/>
      <c r="YW72" s="110"/>
      <c r="YX72" s="110"/>
      <c r="YY72" s="110"/>
      <c r="YZ72" s="110"/>
      <c r="ZA72" s="110"/>
      <c r="ZB72" s="110"/>
      <c r="ZC72" s="110"/>
      <c r="ZD72" s="110"/>
      <c r="ZE72" s="110"/>
      <c r="ZF72" s="110"/>
      <c r="ZG72" s="110"/>
      <c r="ZH72" s="110"/>
      <c r="ZI72" s="110"/>
      <c r="ZJ72" s="110"/>
      <c r="ZK72" s="110"/>
      <c r="ZL72" s="110"/>
      <c r="ZM72" s="110"/>
      <c r="ZN72" s="110"/>
      <c r="ZO72" s="110"/>
      <c r="ZP72" s="110"/>
      <c r="ZQ72" s="110"/>
      <c r="ZR72" s="110"/>
      <c r="ZS72" s="110"/>
      <c r="ZT72" s="110"/>
      <c r="ZU72" s="110"/>
      <c r="ZV72" s="110"/>
      <c r="ZW72" s="110"/>
      <c r="ZX72" s="110"/>
      <c r="ZY72" s="110"/>
      <c r="ZZ72" s="110"/>
      <c r="AAA72" s="110"/>
      <c r="AAB72" s="110"/>
      <c r="AAC72" s="110"/>
      <c r="AAD72" s="110"/>
      <c r="AAE72" s="110"/>
      <c r="AAF72" s="110"/>
      <c r="AAG72" s="110"/>
      <c r="AAH72" s="110"/>
      <c r="AAI72" s="110"/>
      <c r="AAJ72" s="110"/>
      <c r="AAK72" s="110"/>
      <c r="AAL72" s="110"/>
      <c r="AAM72" s="110"/>
      <c r="AAN72" s="110"/>
      <c r="AAO72" s="110"/>
      <c r="AAP72" s="110"/>
      <c r="AAQ72" s="110"/>
      <c r="AAR72" s="110"/>
      <c r="AAS72" s="110"/>
      <c r="AAT72" s="110"/>
      <c r="AAU72" s="110"/>
      <c r="AAV72" s="110"/>
      <c r="AAW72" s="110"/>
      <c r="AAX72" s="110"/>
      <c r="AAY72" s="110"/>
      <c r="AAZ72" s="110"/>
      <c r="ABA72" s="110"/>
      <c r="ABB72" s="110"/>
      <c r="ABC72" s="110"/>
      <c r="ABD72" s="110"/>
      <c r="ABE72" s="110"/>
      <c r="ABF72" s="110"/>
      <c r="ABG72" s="110"/>
      <c r="ABH72" s="110"/>
      <c r="ABI72" s="110"/>
      <c r="ABJ72" s="110"/>
      <c r="ABK72" s="110"/>
      <c r="ABL72" s="110"/>
      <c r="ABM72" s="110"/>
      <c r="ABN72" s="110"/>
      <c r="ABO72" s="110"/>
      <c r="ABP72" s="110"/>
      <c r="ABQ72" s="110"/>
      <c r="ABR72" s="110"/>
      <c r="ABS72" s="110"/>
      <c r="ABT72" s="110"/>
      <c r="ABU72" s="110"/>
      <c r="ABV72" s="110"/>
      <c r="ABW72" s="110"/>
      <c r="ABX72" s="110"/>
      <c r="ABY72" s="110"/>
      <c r="ABZ72" s="110"/>
      <c r="ACA72" s="110"/>
      <c r="ACB72" s="110"/>
      <c r="ACC72" s="110"/>
      <c r="ACD72" s="110"/>
      <c r="ACE72" s="110"/>
      <c r="ACF72" s="110"/>
      <c r="ACG72" s="110"/>
      <c r="ACH72" s="110"/>
      <c r="ACI72" s="110"/>
      <c r="ACJ72" s="110"/>
      <c r="ACK72" s="110"/>
      <c r="ACL72" s="110"/>
      <c r="ACM72" s="110"/>
      <c r="ACN72" s="110"/>
      <c r="ACO72" s="110"/>
      <c r="ACP72" s="110"/>
      <c r="ACQ72" s="110"/>
      <c r="ACR72" s="110"/>
      <c r="ACS72" s="110"/>
      <c r="ACT72" s="110"/>
      <c r="ACU72" s="110"/>
      <c r="ACV72" s="110"/>
      <c r="ACW72" s="110"/>
      <c r="ACX72" s="110"/>
      <c r="ACY72" s="110"/>
      <c r="ACZ72" s="110"/>
      <c r="ADA72" s="110"/>
      <c r="ADB72" s="110"/>
      <c r="ADC72" s="110"/>
      <c r="ADD72" s="110"/>
      <c r="ADE72" s="110"/>
      <c r="ADF72" s="110"/>
      <c r="ADG72" s="110"/>
      <c r="ADH72" s="110"/>
      <c r="ADI72" s="110"/>
      <c r="ADJ72" s="110"/>
      <c r="ADK72" s="110"/>
      <c r="ADL72" s="110"/>
      <c r="ADM72" s="110"/>
      <c r="ADN72" s="110"/>
      <c r="ADO72" s="110"/>
      <c r="ADP72" s="110"/>
      <c r="ADQ72" s="110"/>
      <c r="ADR72" s="110"/>
      <c r="ADS72" s="110"/>
      <c r="ADT72" s="110"/>
      <c r="ADU72" s="110"/>
      <c r="ADV72" s="110"/>
      <c r="ADW72" s="110"/>
      <c r="ADX72" s="110"/>
      <c r="ADY72" s="110"/>
      <c r="ADZ72" s="110"/>
      <c r="AEA72" s="110"/>
      <c r="AEB72" s="110"/>
      <c r="AEC72" s="110"/>
      <c r="AED72" s="110"/>
      <c r="AEE72" s="110"/>
      <c r="AEF72" s="110"/>
      <c r="AEG72" s="110"/>
      <c r="AEH72" s="110"/>
      <c r="AEI72" s="110"/>
      <c r="AEJ72" s="110"/>
      <c r="AEK72" s="110"/>
      <c r="AEL72" s="110"/>
      <c r="AEM72" s="110"/>
      <c r="AEN72" s="110"/>
      <c r="AEO72" s="110"/>
      <c r="AEP72" s="110"/>
      <c r="AEQ72" s="110"/>
      <c r="AER72" s="110"/>
      <c r="AES72" s="110"/>
      <c r="AET72" s="110"/>
      <c r="AEU72" s="110"/>
      <c r="AEV72" s="110"/>
      <c r="AEW72" s="110"/>
      <c r="AEX72" s="110"/>
      <c r="AEY72" s="110"/>
      <c r="AEZ72" s="110"/>
      <c r="AFA72" s="110"/>
      <c r="AFB72" s="110"/>
      <c r="AFC72" s="110"/>
      <c r="AFD72" s="110"/>
      <c r="AFE72" s="110"/>
      <c r="AFF72" s="110"/>
      <c r="AFG72" s="110"/>
      <c r="AFH72" s="110"/>
      <c r="AFI72" s="110"/>
      <c r="AFJ72" s="110"/>
      <c r="AFK72" s="110"/>
      <c r="AFL72" s="110"/>
      <c r="AFM72" s="110"/>
      <c r="AFN72" s="110"/>
      <c r="AFO72" s="110"/>
      <c r="AFP72" s="110"/>
      <c r="AFQ72" s="110"/>
      <c r="AFR72" s="110"/>
      <c r="AFS72" s="110"/>
      <c r="AFT72" s="110"/>
      <c r="AFU72" s="110"/>
      <c r="AFV72" s="110"/>
      <c r="AFW72" s="110"/>
      <c r="AFX72" s="110"/>
      <c r="AFY72" s="110"/>
      <c r="AFZ72" s="110"/>
      <c r="AGA72" s="110"/>
      <c r="AGB72" s="110"/>
      <c r="AGC72" s="110"/>
      <c r="AGD72" s="110"/>
      <c r="AGE72" s="110"/>
      <c r="AGF72" s="110"/>
      <c r="AGG72" s="110"/>
      <c r="AGH72" s="110"/>
      <c r="AGI72" s="110"/>
      <c r="AGJ72" s="110"/>
      <c r="AGK72" s="110"/>
      <c r="AGL72" s="110"/>
      <c r="AGM72" s="110"/>
      <c r="AGN72" s="110"/>
      <c r="AGO72" s="110"/>
      <c r="AGP72" s="110"/>
      <c r="AGQ72" s="110"/>
      <c r="AGR72" s="110"/>
      <c r="AGS72" s="110"/>
      <c r="AGT72" s="110"/>
      <c r="AGU72" s="110"/>
      <c r="AGV72" s="110"/>
      <c r="AGW72" s="110"/>
      <c r="AGX72" s="110"/>
      <c r="AGY72" s="110"/>
      <c r="AGZ72" s="110"/>
      <c r="AHA72" s="110"/>
      <c r="AHB72" s="110"/>
      <c r="AHC72" s="110"/>
      <c r="AHD72" s="110"/>
      <c r="AHE72" s="110"/>
      <c r="AHF72" s="110"/>
      <c r="AHG72" s="110"/>
      <c r="AHH72" s="110"/>
      <c r="AHI72" s="110"/>
      <c r="AHJ72" s="110"/>
      <c r="AHK72" s="110"/>
      <c r="AHL72" s="110"/>
      <c r="AHM72" s="110"/>
      <c r="AHN72" s="110"/>
      <c r="AHO72" s="110"/>
      <c r="AHP72" s="110"/>
      <c r="AHQ72" s="110"/>
      <c r="AHR72" s="110"/>
      <c r="AHS72" s="110"/>
      <c r="AHT72" s="110"/>
      <c r="AHU72" s="110"/>
      <c r="AHV72" s="110"/>
      <c r="AHW72" s="110"/>
      <c r="AHX72" s="110"/>
      <c r="AHY72" s="110"/>
      <c r="AHZ72" s="110"/>
      <c r="AIA72" s="110"/>
      <c r="AIB72" s="110"/>
      <c r="AIC72" s="110"/>
      <c r="AID72" s="110"/>
      <c r="AIE72" s="110"/>
      <c r="AIF72" s="110"/>
      <c r="AIG72" s="110"/>
      <c r="AIH72" s="110"/>
      <c r="AII72" s="110"/>
      <c r="AIJ72" s="110"/>
      <c r="AIK72" s="110"/>
      <c r="AIL72" s="110"/>
      <c r="AIM72" s="110"/>
      <c r="AIN72" s="110"/>
      <c r="AIO72" s="110"/>
      <c r="AIP72" s="110"/>
      <c r="AIQ72" s="110"/>
      <c r="AIR72" s="110"/>
      <c r="AIS72" s="110"/>
      <c r="AIT72" s="110"/>
      <c r="AIU72" s="110"/>
      <c r="AIV72" s="110"/>
      <c r="AIW72" s="110"/>
      <c r="AIX72" s="110"/>
      <c r="AIY72" s="110"/>
      <c r="AIZ72" s="110"/>
      <c r="AJA72" s="110"/>
      <c r="AJB72" s="110"/>
      <c r="AJC72" s="110"/>
      <c r="AJD72" s="110"/>
      <c r="AJE72" s="110"/>
    </row>
    <row r="73" spans="1:941" ht="21.75" customHeight="1" x14ac:dyDescent="0.25">
      <c r="A73" s="121" t="s">
        <v>20</v>
      </c>
      <c r="B73" s="116" t="s">
        <v>26</v>
      </c>
      <c r="C73" s="117">
        <v>38383</v>
      </c>
      <c r="D73" s="42" t="s">
        <v>147</v>
      </c>
      <c r="E73" s="117" t="s">
        <v>65</v>
      </c>
      <c r="F73" s="162">
        <v>0.5</v>
      </c>
      <c r="G73" s="153">
        <v>1.93</v>
      </c>
      <c r="H73" s="163">
        <f>F73*G73</f>
        <v>0.96499999999999997</v>
      </c>
      <c r="I73" s="164"/>
      <c r="J73" s="165"/>
      <c r="K73" s="166"/>
      <c r="L73" s="167"/>
      <c r="M73" s="168"/>
      <c r="N73" s="169"/>
      <c r="O73" s="169"/>
      <c r="P73" s="123"/>
      <c r="Q73" s="123"/>
      <c r="R73" s="123"/>
      <c r="S73" s="123"/>
      <c r="T73" s="123"/>
      <c r="U73" s="123"/>
      <c r="V73" s="123"/>
      <c r="W73" s="123"/>
      <c r="X73" s="123"/>
      <c r="Y73" s="123"/>
      <c r="Z73" s="123"/>
      <c r="AA73" s="123"/>
      <c r="AB73" s="123"/>
      <c r="AC73" s="123"/>
      <c r="AD73" s="123"/>
      <c r="AE73" s="123"/>
      <c r="AF73" s="123"/>
      <c r="AG73" s="123"/>
      <c r="AH73" s="123"/>
      <c r="AI73" s="123"/>
      <c r="AJ73" s="123"/>
      <c r="AK73" s="123"/>
      <c r="AL73" s="123"/>
      <c r="AM73" s="123"/>
      <c r="AN73" s="123"/>
      <c r="AO73" s="123"/>
      <c r="AP73" s="123"/>
      <c r="AQ73" s="123"/>
      <c r="AR73" s="123"/>
      <c r="AS73" s="123"/>
      <c r="AT73" s="123"/>
      <c r="AU73" s="123"/>
      <c r="AV73" s="110"/>
      <c r="AW73" s="110"/>
      <c r="AX73" s="110"/>
      <c r="AY73" s="110"/>
      <c r="AZ73" s="110"/>
      <c r="BA73" s="110"/>
      <c r="BB73" s="110"/>
      <c r="BC73" s="110"/>
      <c r="BD73" s="110"/>
      <c r="BE73" s="110"/>
      <c r="BF73" s="110"/>
      <c r="BG73" s="110"/>
      <c r="BH73" s="110"/>
      <c r="BI73" s="110"/>
      <c r="BJ73" s="110"/>
      <c r="BK73" s="110"/>
      <c r="BL73" s="110"/>
      <c r="BM73" s="110"/>
      <c r="BN73" s="110"/>
      <c r="BO73" s="110"/>
      <c r="BP73" s="110"/>
      <c r="BQ73" s="110"/>
      <c r="BR73" s="110"/>
      <c r="BS73" s="110"/>
      <c r="BT73" s="110"/>
      <c r="BU73" s="110"/>
      <c r="BV73" s="110"/>
      <c r="BW73" s="110"/>
      <c r="BX73" s="110"/>
      <c r="BY73" s="110"/>
      <c r="BZ73" s="110"/>
      <c r="CA73" s="110"/>
      <c r="CB73" s="110"/>
      <c r="CC73" s="110"/>
      <c r="CD73" s="110"/>
      <c r="CE73" s="110"/>
      <c r="CF73" s="110"/>
      <c r="CG73" s="110"/>
      <c r="CH73" s="110"/>
      <c r="CI73" s="110"/>
      <c r="CJ73" s="110"/>
      <c r="CK73" s="110"/>
      <c r="CL73" s="110"/>
      <c r="CM73" s="110"/>
      <c r="CN73" s="110"/>
      <c r="CO73" s="110"/>
      <c r="CP73" s="110"/>
      <c r="CQ73" s="110"/>
      <c r="CR73" s="110"/>
      <c r="CS73" s="110"/>
      <c r="CT73" s="110"/>
      <c r="CU73" s="110"/>
      <c r="CV73" s="110"/>
      <c r="CW73" s="110"/>
      <c r="CX73" s="110"/>
      <c r="CY73" s="110"/>
      <c r="CZ73" s="110"/>
      <c r="DA73" s="110"/>
      <c r="DB73" s="110"/>
      <c r="DC73" s="110"/>
      <c r="DD73" s="110"/>
      <c r="DE73" s="110"/>
      <c r="DF73" s="110"/>
      <c r="DG73" s="110"/>
      <c r="DH73" s="110"/>
      <c r="DI73" s="110"/>
      <c r="DJ73" s="110"/>
      <c r="DK73" s="110"/>
      <c r="DL73" s="110"/>
      <c r="DM73" s="110"/>
      <c r="DN73" s="110"/>
      <c r="DO73" s="110"/>
      <c r="DP73" s="110"/>
      <c r="DQ73" s="110"/>
      <c r="DR73" s="110"/>
      <c r="DS73" s="110"/>
      <c r="DT73" s="110"/>
      <c r="DU73" s="110"/>
      <c r="DV73" s="110"/>
      <c r="DW73" s="110"/>
      <c r="DX73" s="110"/>
      <c r="DY73" s="110"/>
      <c r="DZ73" s="110"/>
      <c r="EA73" s="110"/>
      <c r="EB73" s="110"/>
      <c r="EC73" s="110"/>
      <c r="ED73" s="110"/>
      <c r="EE73" s="110"/>
      <c r="EF73" s="110"/>
      <c r="EG73" s="110"/>
      <c r="EH73" s="110"/>
      <c r="EI73" s="110"/>
      <c r="EJ73" s="110"/>
      <c r="EK73" s="110"/>
      <c r="EL73" s="110"/>
      <c r="EM73" s="110"/>
      <c r="EN73" s="110"/>
      <c r="EO73" s="110"/>
      <c r="EP73" s="110"/>
      <c r="EQ73" s="110"/>
      <c r="ER73" s="110"/>
      <c r="ES73" s="110"/>
      <c r="ET73" s="110"/>
      <c r="EU73" s="110"/>
      <c r="EV73" s="110"/>
      <c r="EW73" s="110"/>
      <c r="EX73" s="110"/>
      <c r="EY73" s="110"/>
      <c r="EZ73" s="110"/>
      <c r="FA73" s="110"/>
      <c r="FB73" s="110"/>
      <c r="FC73" s="110"/>
      <c r="FD73" s="110"/>
      <c r="FE73" s="110"/>
      <c r="FF73" s="110"/>
      <c r="FG73" s="110"/>
      <c r="FH73" s="110"/>
      <c r="FI73" s="110"/>
      <c r="FJ73" s="110"/>
      <c r="FK73" s="110"/>
      <c r="FL73" s="110"/>
      <c r="FM73" s="110"/>
      <c r="FN73" s="110"/>
      <c r="FO73" s="110"/>
      <c r="FP73" s="110"/>
      <c r="FQ73" s="110"/>
      <c r="FR73" s="110"/>
      <c r="FS73" s="110"/>
      <c r="FT73" s="110"/>
      <c r="FU73" s="110"/>
      <c r="FV73" s="110"/>
      <c r="FW73" s="110"/>
      <c r="FX73" s="110"/>
      <c r="FY73" s="110"/>
      <c r="FZ73" s="110"/>
      <c r="GA73" s="110"/>
      <c r="GB73" s="110"/>
      <c r="GC73" s="110"/>
      <c r="GD73" s="110"/>
      <c r="GE73" s="110"/>
      <c r="GF73" s="110"/>
      <c r="GG73" s="110"/>
      <c r="GH73" s="110"/>
      <c r="GI73" s="110"/>
      <c r="GJ73" s="110"/>
      <c r="GK73" s="110"/>
      <c r="GL73" s="110"/>
      <c r="GM73" s="110"/>
      <c r="GN73" s="110"/>
      <c r="GO73" s="110"/>
      <c r="GP73" s="110"/>
      <c r="GQ73" s="110"/>
      <c r="GR73" s="110"/>
      <c r="GS73" s="110"/>
      <c r="GT73" s="110"/>
      <c r="GU73" s="110"/>
      <c r="GV73" s="110"/>
      <c r="GW73" s="110"/>
      <c r="GX73" s="110"/>
      <c r="GY73" s="110"/>
      <c r="GZ73" s="110"/>
      <c r="HA73" s="110"/>
      <c r="HB73" s="110"/>
      <c r="HC73" s="110"/>
      <c r="HD73" s="110"/>
      <c r="HE73" s="110"/>
      <c r="HF73" s="110"/>
      <c r="HG73" s="110"/>
      <c r="HH73" s="110"/>
      <c r="HI73" s="110"/>
      <c r="HJ73" s="110"/>
      <c r="HK73" s="110"/>
      <c r="HL73" s="110"/>
      <c r="HM73" s="110"/>
      <c r="HN73" s="110"/>
      <c r="HO73" s="110"/>
      <c r="HP73" s="110"/>
      <c r="HQ73" s="110"/>
      <c r="HR73" s="110"/>
      <c r="HS73" s="110"/>
      <c r="HT73" s="110"/>
      <c r="HU73" s="110"/>
      <c r="HV73" s="110"/>
      <c r="HW73" s="110"/>
      <c r="HX73" s="110"/>
      <c r="HY73" s="110"/>
      <c r="HZ73" s="110"/>
      <c r="IA73" s="110"/>
      <c r="IB73" s="110"/>
      <c r="IC73" s="110"/>
      <c r="ID73" s="110"/>
      <c r="IE73" s="110"/>
      <c r="IF73" s="110"/>
      <c r="IG73" s="110"/>
      <c r="IH73" s="110"/>
      <c r="II73" s="110"/>
      <c r="IJ73" s="110"/>
      <c r="IK73" s="110"/>
      <c r="IL73" s="110"/>
      <c r="IM73" s="110"/>
      <c r="IN73" s="110"/>
      <c r="IO73" s="110"/>
      <c r="IP73" s="110"/>
      <c r="IQ73" s="110"/>
      <c r="IR73" s="110"/>
      <c r="IS73" s="110"/>
      <c r="IT73" s="110"/>
      <c r="IU73" s="110"/>
      <c r="IV73" s="110"/>
      <c r="IW73" s="110"/>
      <c r="IX73" s="110"/>
      <c r="IY73" s="110"/>
      <c r="IZ73" s="110"/>
      <c r="JA73" s="110"/>
      <c r="JB73" s="110"/>
      <c r="JC73" s="110"/>
      <c r="JD73" s="110"/>
      <c r="JE73" s="110"/>
      <c r="JF73" s="110"/>
      <c r="JG73" s="110"/>
      <c r="JH73" s="110"/>
      <c r="JI73" s="110"/>
      <c r="JJ73" s="110"/>
      <c r="JK73" s="110"/>
      <c r="JL73" s="110"/>
      <c r="JM73" s="110"/>
      <c r="JN73" s="110"/>
      <c r="JO73" s="110"/>
      <c r="JP73" s="110"/>
      <c r="JQ73" s="110"/>
      <c r="JR73" s="110"/>
      <c r="JS73" s="110"/>
      <c r="JT73" s="110"/>
      <c r="JU73" s="110"/>
      <c r="JV73" s="110"/>
      <c r="JW73" s="110"/>
      <c r="JX73" s="110"/>
      <c r="JY73" s="110"/>
      <c r="JZ73" s="110"/>
      <c r="KA73" s="110"/>
      <c r="KB73" s="110"/>
      <c r="KC73" s="110"/>
      <c r="KD73" s="110"/>
      <c r="KE73" s="110"/>
      <c r="KF73" s="110"/>
      <c r="KG73" s="110"/>
      <c r="KH73" s="110"/>
      <c r="KI73" s="110"/>
      <c r="KJ73" s="110"/>
      <c r="KK73" s="110"/>
      <c r="KL73" s="110"/>
      <c r="KM73" s="110"/>
      <c r="KN73" s="110"/>
      <c r="KO73" s="110"/>
      <c r="KP73" s="110"/>
      <c r="KQ73" s="110"/>
      <c r="KR73" s="110"/>
      <c r="KS73" s="110"/>
      <c r="KT73" s="110"/>
      <c r="KU73" s="110"/>
      <c r="KV73" s="110"/>
      <c r="KW73" s="110"/>
      <c r="KX73" s="110"/>
      <c r="KY73" s="110"/>
      <c r="KZ73" s="110"/>
      <c r="LA73" s="110"/>
      <c r="LB73" s="110"/>
      <c r="LC73" s="110"/>
      <c r="LD73" s="110"/>
      <c r="LE73" s="110"/>
      <c r="LF73" s="110"/>
      <c r="LG73" s="110"/>
      <c r="LH73" s="110"/>
      <c r="LI73" s="110"/>
      <c r="LJ73" s="110"/>
      <c r="LK73" s="110"/>
      <c r="LL73" s="110"/>
      <c r="LM73" s="110"/>
      <c r="LN73" s="110"/>
      <c r="LO73" s="110"/>
      <c r="LP73" s="110"/>
      <c r="LQ73" s="110"/>
      <c r="LR73" s="110"/>
      <c r="LS73" s="110"/>
      <c r="LT73" s="110"/>
      <c r="LU73" s="110"/>
      <c r="LV73" s="110"/>
      <c r="LW73" s="110"/>
      <c r="LX73" s="110"/>
      <c r="LY73" s="110"/>
      <c r="LZ73" s="110"/>
      <c r="MA73" s="110"/>
      <c r="MB73" s="110"/>
      <c r="MC73" s="110"/>
      <c r="MD73" s="110"/>
      <c r="ME73" s="110"/>
      <c r="MF73" s="110"/>
      <c r="MG73" s="110"/>
      <c r="MH73" s="110"/>
      <c r="MI73" s="110"/>
      <c r="MJ73" s="110"/>
      <c r="MK73" s="110"/>
      <c r="ML73" s="110"/>
      <c r="MM73" s="110"/>
      <c r="MN73" s="110"/>
      <c r="MO73" s="110"/>
      <c r="MP73" s="110"/>
      <c r="MQ73" s="110"/>
      <c r="MR73" s="110"/>
      <c r="MS73" s="110"/>
      <c r="MT73" s="110"/>
      <c r="MU73" s="110"/>
      <c r="MV73" s="110"/>
      <c r="MW73" s="110"/>
      <c r="MX73" s="110"/>
      <c r="MY73" s="110"/>
      <c r="MZ73" s="110"/>
      <c r="NA73" s="110"/>
      <c r="NB73" s="110"/>
      <c r="NC73" s="110"/>
      <c r="ND73" s="110"/>
      <c r="NE73" s="110"/>
      <c r="NF73" s="110"/>
      <c r="NG73" s="110"/>
      <c r="NH73" s="110"/>
      <c r="NI73" s="110"/>
      <c r="NJ73" s="110"/>
      <c r="NK73" s="110"/>
      <c r="NL73" s="110"/>
      <c r="NM73" s="110"/>
      <c r="NN73" s="110"/>
      <c r="NO73" s="110"/>
      <c r="NP73" s="110"/>
      <c r="NQ73" s="110"/>
      <c r="NR73" s="110"/>
      <c r="NS73" s="110"/>
      <c r="NT73" s="110"/>
      <c r="NU73" s="110"/>
      <c r="NV73" s="110"/>
      <c r="NW73" s="110"/>
      <c r="NX73" s="110"/>
      <c r="NY73" s="110"/>
      <c r="NZ73" s="110"/>
      <c r="OA73" s="110"/>
      <c r="OB73" s="110"/>
      <c r="OC73" s="110"/>
      <c r="OD73" s="110"/>
      <c r="OE73" s="110"/>
      <c r="OF73" s="110"/>
      <c r="OG73" s="110"/>
      <c r="OH73" s="110"/>
      <c r="OI73" s="110"/>
      <c r="OJ73" s="110"/>
      <c r="OK73" s="110"/>
      <c r="OL73" s="110"/>
      <c r="OM73" s="110"/>
      <c r="ON73" s="110"/>
      <c r="OO73" s="110"/>
      <c r="OP73" s="110"/>
      <c r="OQ73" s="110"/>
      <c r="OR73" s="110"/>
      <c r="OS73" s="110"/>
      <c r="OT73" s="110"/>
      <c r="OU73" s="110"/>
      <c r="OV73" s="110"/>
      <c r="OW73" s="110"/>
      <c r="OX73" s="110"/>
      <c r="OY73" s="110"/>
      <c r="OZ73" s="110"/>
      <c r="PA73" s="110"/>
      <c r="PB73" s="110"/>
      <c r="PC73" s="110"/>
      <c r="PD73" s="110"/>
      <c r="PE73" s="110"/>
      <c r="PF73" s="110"/>
      <c r="PG73" s="110"/>
      <c r="PH73" s="110"/>
      <c r="PI73" s="110"/>
      <c r="PJ73" s="110"/>
      <c r="PK73" s="110"/>
      <c r="PL73" s="110"/>
      <c r="PM73" s="110"/>
      <c r="PN73" s="110"/>
      <c r="PO73" s="110"/>
      <c r="PP73" s="110"/>
      <c r="PQ73" s="110"/>
      <c r="PR73" s="110"/>
      <c r="PS73" s="110"/>
      <c r="PT73" s="110"/>
      <c r="PU73" s="110"/>
      <c r="PV73" s="110"/>
      <c r="PW73" s="110"/>
      <c r="PX73" s="110"/>
      <c r="PY73" s="110"/>
      <c r="PZ73" s="110"/>
      <c r="QA73" s="110"/>
      <c r="QB73" s="110"/>
      <c r="QC73" s="110"/>
      <c r="QD73" s="110"/>
      <c r="QE73" s="110"/>
      <c r="QF73" s="110"/>
      <c r="QG73" s="110"/>
      <c r="QH73" s="110"/>
      <c r="QI73" s="110"/>
      <c r="QJ73" s="110"/>
      <c r="QK73" s="110"/>
      <c r="QL73" s="110"/>
      <c r="QM73" s="110"/>
      <c r="QN73" s="110"/>
      <c r="QO73" s="110"/>
      <c r="QP73" s="110"/>
      <c r="QQ73" s="110"/>
      <c r="QR73" s="110"/>
      <c r="QS73" s="110"/>
      <c r="QT73" s="110"/>
      <c r="QU73" s="110"/>
      <c r="QV73" s="110"/>
      <c r="QW73" s="110"/>
      <c r="QX73" s="110"/>
      <c r="QY73" s="110"/>
      <c r="QZ73" s="110"/>
      <c r="RA73" s="110"/>
      <c r="RB73" s="110"/>
      <c r="RC73" s="110"/>
      <c r="RD73" s="110"/>
      <c r="RE73" s="110"/>
      <c r="RF73" s="110"/>
      <c r="RG73" s="110"/>
      <c r="RH73" s="110"/>
      <c r="RI73" s="110"/>
      <c r="RJ73" s="110"/>
      <c r="RK73" s="110"/>
      <c r="RL73" s="110"/>
      <c r="RM73" s="110"/>
      <c r="RN73" s="110"/>
      <c r="RO73" s="110"/>
      <c r="RP73" s="110"/>
      <c r="RQ73" s="110"/>
      <c r="RR73" s="110"/>
      <c r="RS73" s="110"/>
      <c r="RT73" s="110"/>
      <c r="RU73" s="110"/>
      <c r="RV73" s="110"/>
      <c r="RW73" s="110"/>
      <c r="RX73" s="110"/>
      <c r="RY73" s="110"/>
      <c r="RZ73" s="110"/>
      <c r="SA73" s="110"/>
      <c r="SB73" s="110"/>
      <c r="SC73" s="110"/>
      <c r="SD73" s="110"/>
      <c r="SE73" s="110"/>
      <c r="SF73" s="110"/>
      <c r="SG73" s="110"/>
      <c r="SH73" s="110"/>
      <c r="SI73" s="110"/>
      <c r="SJ73" s="110"/>
      <c r="SK73" s="110"/>
      <c r="SL73" s="110"/>
      <c r="SM73" s="110"/>
      <c r="SN73" s="110"/>
      <c r="SO73" s="110"/>
      <c r="SP73" s="110"/>
      <c r="SQ73" s="110"/>
      <c r="SR73" s="110"/>
      <c r="SS73" s="110"/>
      <c r="ST73" s="110"/>
      <c r="SU73" s="110"/>
      <c r="SV73" s="110"/>
      <c r="SW73" s="110"/>
      <c r="SX73" s="110"/>
      <c r="SY73" s="110"/>
      <c r="SZ73" s="110"/>
      <c r="TA73" s="110"/>
      <c r="TB73" s="110"/>
      <c r="TC73" s="110"/>
      <c r="TD73" s="110"/>
      <c r="TE73" s="110"/>
      <c r="TF73" s="110"/>
      <c r="TG73" s="110"/>
      <c r="TH73" s="110"/>
      <c r="TI73" s="110"/>
      <c r="TJ73" s="110"/>
      <c r="TK73" s="110"/>
      <c r="TL73" s="110"/>
      <c r="TM73" s="110"/>
      <c r="TN73" s="110"/>
      <c r="TO73" s="110"/>
      <c r="TP73" s="110"/>
      <c r="TQ73" s="110"/>
      <c r="TR73" s="110"/>
      <c r="TS73" s="110"/>
      <c r="TT73" s="110"/>
      <c r="TU73" s="110"/>
      <c r="TV73" s="110"/>
      <c r="TW73" s="110"/>
      <c r="TX73" s="110"/>
      <c r="TY73" s="110"/>
      <c r="TZ73" s="110"/>
      <c r="UA73" s="110"/>
      <c r="UB73" s="110"/>
      <c r="UC73" s="110"/>
      <c r="UD73" s="110"/>
      <c r="UE73" s="110"/>
      <c r="UF73" s="110"/>
      <c r="UG73" s="110"/>
      <c r="UH73" s="110"/>
      <c r="UI73" s="110"/>
      <c r="UJ73" s="110"/>
      <c r="UK73" s="110"/>
      <c r="UL73" s="110"/>
      <c r="UM73" s="110"/>
      <c r="UN73" s="110"/>
      <c r="UO73" s="110"/>
      <c r="UP73" s="110"/>
      <c r="UQ73" s="110"/>
      <c r="UR73" s="110"/>
      <c r="US73" s="110"/>
      <c r="UT73" s="110"/>
      <c r="UU73" s="110"/>
      <c r="UV73" s="110"/>
      <c r="UW73" s="110"/>
      <c r="UX73" s="110"/>
      <c r="UY73" s="110"/>
      <c r="UZ73" s="110"/>
      <c r="VA73" s="110"/>
      <c r="VB73" s="110"/>
      <c r="VC73" s="110"/>
      <c r="VD73" s="110"/>
      <c r="VE73" s="110"/>
      <c r="VF73" s="110"/>
      <c r="VG73" s="110"/>
      <c r="VH73" s="110"/>
      <c r="VI73" s="110"/>
      <c r="VJ73" s="110"/>
      <c r="VK73" s="110"/>
      <c r="VL73" s="110"/>
      <c r="VM73" s="110"/>
      <c r="VN73" s="110"/>
      <c r="VO73" s="110"/>
      <c r="VP73" s="110"/>
      <c r="VQ73" s="110"/>
      <c r="VR73" s="110"/>
      <c r="VS73" s="110"/>
      <c r="VT73" s="110"/>
      <c r="VU73" s="110"/>
      <c r="VV73" s="110"/>
      <c r="VW73" s="110"/>
      <c r="VX73" s="110"/>
      <c r="VY73" s="110"/>
      <c r="VZ73" s="110"/>
      <c r="WA73" s="110"/>
      <c r="WB73" s="110"/>
      <c r="WC73" s="110"/>
      <c r="WD73" s="110"/>
      <c r="WE73" s="110"/>
      <c r="WF73" s="110"/>
      <c r="WG73" s="110"/>
      <c r="WH73" s="110"/>
      <c r="WI73" s="110"/>
      <c r="WJ73" s="110"/>
      <c r="WK73" s="110"/>
      <c r="WL73" s="110"/>
      <c r="WM73" s="110"/>
      <c r="WN73" s="110"/>
      <c r="WO73" s="110"/>
      <c r="WP73" s="110"/>
      <c r="WQ73" s="110"/>
      <c r="WR73" s="110"/>
      <c r="WS73" s="110"/>
      <c r="WT73" s="110"/>
      <c r="WU73" s="110"/>
      <c r="WV73" s="110"/>
      <c r="WW73" s="110"/>
      <c r="WX73" s="110"/>
      <c r="WY73" s="110"/>
      <c r="WZ73" s="110"/>
      <c r="XA73" s="110"/>
      <c r="XB73" s="110"/>
      <c r="XC73" s="110"/>
      <c r="XD73" s="110"/>
      <c r="XE73" s="110"/>
      <c r="XF73" s="110"/>
      <c r="XG73" s="110"/>
      <c r="XH73" s="110"/>
      <c r="XI73" s="110"/>
      <c r="XJ73" s="110"/>
      <c r="XK73" s="110"/>
      <c r="XL73" s="110"/>
      <c r="XM73" s="110"/>
      <c r="XN73" s="110"/>
      <c r="XO73" s="110"/>
      <c r="XP73" s="110"/>
      <c r="XQ73" s="110"/>
      <c r="XR73" s="110"/>
      <c r="XS73" s="110"/>
      <c r="XT73" s="110"/>
      <c r="XU73" s="110"/>
      <c r="XV73" s="110"/>
      <c r="XW73" s="110"/>
      <c r="XX73" s="110"/>
      <c r="XY73" s="110"/>
      <c r="XZ73" s="110"/>
      <c r="YA73" s="110"/>
      <c r="YB73" s="110"/>
      <c r="YC73" s="110"/>
      <c r="YD73" s="110"/>
      <c r="YE73" s="110"/>
      <c r="YF73" s="110"/>
      <c r="YG73" s="110"/>
      <c r="YH73" s="110"/>
      <c r="YI73" s="110"/>
      <c r="YJ73" s="110"/>
      <c r="YK73" s="110"/>
      <c r="YL73" s="110"/>
      <c r="YM73" s="110"/>
      <c r="YN73" s="110"/>
      <c r="YO73" s="110"/>
      <c r="YP73" s="110"/>
      <c r="YQ73" s="110"/>
      <c r="YR73" s="110"/>
      <c r="YS73" s="110"/>
      <c r="YT73" s="110"/>
      <c r="YU73" s="110"/>
      <c r="YV73" s="110"/>
      <c r="YW73" s="110"/>
      <c r="YX73" s="110"/>
      <c r="YY73" s="110"/>
      <c r="YZ73" s="110"/>
      <c r="ZA73" s="110"/>
      <c r="ZB73" s="110"/>
      <c r="ZC73" s="110"/>
      <c r="ZD73" s="110"/>
      <c r="ZE73" s="110"/>
      <c r="ZF73" s="110"/>
      <c r="ZG73" s="110"/>
      <c r="ZH73" s="110"/>
      <c r="ZI73" s="110"/>
      <c r="ZJ73" s="110"/>
      <c r="ZK73" s="110"/>
      <c r="ZL73" s="110"/>
      <c r="ZM73" s="110"/>
      <c r="ZN73" s="110"/>
      <c r="ZO73" s="110"/>
      <c r="ZP73" s="110"/>
      <c r="ZQ73" s="110"/>
      <c r="ZR73" s="110"/>
      <c r="ZS73" s="110"/>
      <c r="ZT73" s="110"/>
      <c r="ZU73" s="110"/>
      <c r="ZV73" s="110"/>
      <c r="ZW73" s="110"/>
      <c r="ZX73" s="110"/>
      <c r="ZY73" s="110"/>
      <c r="ZZ73" s="110"/>
      <c r="AAA73" s="110"/>
      <c r="AAB73" s="110"/>
      <c r="AAC73" s="110"/>
      <c r="AAD73" s="110"/>
      <c r="AAE73" s="110"/>
      <c r="AAF73" s="110"/>
      <c r="AAG73" s="110"/>
      <c r="AAH73" s="110"/>
      <c r="AAI73" s="110"/>
      <c r="AAJ73" s="110"/>
      <c r="AAK73" s="110"/>
      <c r="AAL73" s="110"/>
      <c r="AAM73" s="110"/>
      <c r="AAN73" s="110"/>
      <c r="AAO73" s="110"/>
      <c r="AAP73" s="110"/>
      <c r="AAQ73" s="110"/>
      <c r="AAR73" s="110"/>
      <c r="AAS73" s="110"/>
      <c r="AAT73" s="110"/>
      <c r="AAU73" s="110"/>
      <c r="AAV73" s="110"/>
      <c r="AAW73" s="110"/>
      <c r="AAX73" s="110"/>
      <c r="AAY73" s="110"/>
      <c r="AAZ73" s="110"/>
      <c r="ABA73" s="110"/>
      <c r="ABB73" s="110"/>
      <c r="ABC73" s="110"/>
      <c r="ABD73" s="110"/>
      <c r="ABE73" s="110"/>
      <c r="ABF73" s="110"/>
      <c r="ABG73" s="110"/>
      <c r="ABH73" s="110"/>
      <c r="ABI73" s="110"/>
      <c r="ABJ73" s="110"/>
      <c r="ABK73" s="110"/>
      <c r="ABL73" s="110"/>
      <c r="ABM73" s="110"/>
      <c r="ABN73" s="110"/>
      <c r="ABO73" s="110"/>
      <c r="ABP73" s="110"/>
      <c r="ABQ73" s="110"/>
      <c r="ABR73" s="110"/>
      <c r="ABS73" s="110"/>
      <c r="ABT73" s="110"/>
      <c r="ABU73" s="110"/>
      <c r="ABV73" s="110"/>
      <c r="ABW73" s="110"/>
      <c r="ABX73" s="110"/>
      <c r="ABY73" s="110"/>
      <c r="ABZ73" s="110"/>
      <c r="ACA73" s="110"/>
      <c r="ACB73" s="110"/>
      <c r="ACC73" s="110"/>
      <c r="ACD73" s="110"/>
      <c r="ACE73" s="110"/>
      <c r="ACF73" s="110"/>
      <c r="ACG73" s="110"/>
      <c r="ACH73" s="110"/>
      <c r="ACI73" s="110"/>
      <c r="ACJ73" s="110"/>
      <c r="ACK73" s="110"/>
      <c r="ACL73" s="110"/>
      <c r="ACM73" s="110"/>
      <c r="ACN73" s="110"/>
      <c r="ACO73" s="110"/>
      <c r="ACP73" s="110"/>
      <c r="ACQ73" s="110"/>
      <c r="ACR73" s="110"/>
      <c r="ACS73" s="110"/>
      <c r="ACT73" s="110"/>
      <c r="ACU73" s="110"/>
      <c r="ACV73" s="110"/>
      <c r="ACW73" s="110"/>
      <c r="ACX73" s="110"/>
      <c r="ACY73" s="110"/>
      <c r="ACZ73" s="110"/>
      <c r="ADA73" s="110"/>
      <c r="ADB73" s="110"/>
      <c r="ADC73" s="110"/>
      <c r="ADD73" s="110"/>
      <c r="ADE73" s="110"/>
      <c r="ADF73" s="110"/>
      <c r="ADG73" s="110"/>
      <c r="ADH73" s="110"/>
      <c r="ADI73" s="110"/>
      <c r="ADJ73" s="110"/>
      <c r="ADK73" s="110"/>
      <c r="ADL73" s="110"/>
      <c r="ADM73" s="110"/>
      <c r="ADN73" s="110"/>
      <c r="ADO73" s="110"/>
      <c r="ADP73" s="110"/>
      <c r="ADQ73" s="110"/>
      <c r="ADR73" s="110"/>
      <c r="ADS73" s="110"/>
      <c r="ADT73" s="110"/>
      <c r="ADU73" s="110"/>
      <c r="ADV73" s="110"/>
      <c r="ADW73" s="110"/>
      <c r="ADX73" s="110"/>
      <c r="ADY73" s="110"/>
      <c r="ADZ73" s="110"/>
      <c r="AEA73" s="110"/>
      <c r="AEB73" s="110"/>
      <c r="AEC73" s="110"/>
      <c r="AED73" s="110"/>
      <c r="AEE73" s="110"/>
      <c r="AEF73" s="110"/>
      <c r="AEG73" s="110"/>
      <c r="AEH73" s="110"/>
      <c r="AEI73" s="110"/>
      <c r="AEJ73" s="110"/>
      <c r="AEK73" s="110"/>
      <c r="AEL73" s="110"/>
      <c r="AEM73" s="110"/>
      <c r="AEN73" s="110"/>
      <c r="AEO73" s="110"/>
      <c r="AEP73" s="110"/>
      <c r="AEQ73" s="110"/>
      <c r="AER73" s="110"/>
      <c r="AES73" s="110"/>
      <c r="AET73" s="110"/>
      <c r="AEU73" s="110"/>
      <c r="AEV73" s="110"/>
      <c r="AEW73" s="110"/>
      <c r="AEX73" s="110"/>
      <c r="AEY73" s="110"/>
      <c r="AEZ73" s="110"/>
      <c r="AFA73" s="110"/>
      <c r="AFB73" s="110"/>
      <c r="AFC73" s="110"/>
      <c r="AFD73" s="110"/>
      <c r="AFE73" s="110"/>
      <c r="AFF73" s="110"/>
      <c r="AFG73" s="110"/>
      <c r="AFH73" s="110"/>
      <c r="AFI73" s="110"/>
      <c r="AFJ73" s="110"/>
      <c r="AFK73" s="110"/>
      <c r="AFL73" s="110"/>
      <c r="AFM73" s="110"/>
      <c r="AFN73" s="110"/>
      <c r="AFO73" s="110"/>
      <c r="AFP73" s="110"/>
      <c r="AFQ73" s="110"/>
      <c r="AFR73" s="110"/>
      <c r="AFS73" s="110"/>
      <c r="AFT73" s="110"/>
      <c r="AFU73" s="110"/>
      <c r="AFV73" s="110"/>
      <c r="AFW73" s="110"/>
      <c r="AFX73" s="110"/>
      <c r="AFY73" s="110"/>
      <c r="AFZ73" s="110"/>
      <c r="AGA73" s="110"/>
      <c r="AGB73" s="110"/>
      <c r="AGC73" s="110"/>
      <c r="AGD73" s="110"/>
      <c r="AGE73" s="110"/>
      <c r="AGF73" s="110"/>
      <c r="AGG73" s="110"/>
      <c r="AGH73" s="110"/>
      <c r="AGI73" s="110"/>
      <c r="AGJ73" s="110"/>
      <c r="AGK73" s="110"/>
      <c r="AGL73" s="110"/>
      <c r="AGM73" s="110"/>
      <c r="AGN73" s="110"/>
      <c r="AGO73" s="110"/>
      <c r="AGP73" s="110"/>
      <c r="AGQ73" s="110"/>
      <c r="AGR73" s="110"/>
      <c r="AGS73" s="110"/>
      <c r="AGT73" s="110"/>
      <c r="AGU73" s="110"/>
      <c r="AGV73" s="110"/>
      <c r="AGW73" s="110"/>
      <c r="AGX73" s="110"/>
      <c r="AGY73" s="110"/>
      <c r="AGZ73" s="110"/>
      <c r="AHA73" s="110"/>
      <c r="AHB73" s="110"/>
      <c r="AHC73" s="110"/>
      <c r="AHD73" s="110"/>
      <c r="AHE73" s="110"/>
      <c r="AHF73" s="110"/>
      <c r="AHG73" s="110"/>
      <c r="AHH73" s="110"/>
      <c r="AHI73" s="110"/>
      <c r="AHJ73" s="110"/>
      <c r="AHK73" s="110"/>
      <c r="AHL73" s="110"/>
      <c r="AHM73" s="110"/>
      <c r="AHN73" s="110"/>
      <c r="AHO73" s="110"/>
      <c r="AHP73" s="110"/>
      <c r="AHQ73" s="110"/>
      <c r="AHR73" s="110"/>
      <c r="AHS73" s="110"/>
      <c r="AHT73" s="110"/>
      <c r="AHU73" s="110"/>
      <c r="AHV73" s="110"/>
      <c r="AHW73" s="110"/>
      <c r="AHX73" s="110"/>
      <c r="AHY73" s="110"/>
      <c r="AHZ73" s="110"/>
      <c r="AIA73" s="110"/>
      <c r="AIB73" s="110"/>
      <c r="AIC73" s="110"/>
      <c r="AID73" s="110"/>
      <c r="AIE73" s="110"/>
      <c r="AIF73" s="110"/>
      <c r="AIG73" s="110"/>
      <c r="AIH73" s="110"/>
      <c r="AII73" s="110"/>
      <c r="AIJ73" s="110"/>
      <c r="AIK73" s="110"/>
      <c r="AIL73" s="110"/>
      <c r="AIM73" s="110"/>
      <c r="AIN73" s="110"/>
      <c r="AIO73" s="110"/>
      <c r="AIP73" s="110"/>
      <c r="AIQ73" s="110"/>
      <c r="AIR73" s="110"/>
      <c r="AIS73" s="110"/>
      <c r="AIT73" s="110"/>
      <c r="AIU73" s="110"/>
      <c r="AIV73" s="110"/>
      <c r="AIW73" s="110"/>
      <c r="AIX73" s="110"/>
      <c r="AIY73" s="110"/>
      <c r="AIZ73" s="110"/>
      <c r="AJA73" s="110"/>
      <c r="AJB73" s="110"/>
      <c r="AJC73" s="110"/>
      <c r="AJD73" s="110"/>
      <c r="AJE73" s="110"/>
    </row>
    <row r="74" spans="1:941" s="65" customFormat="1" ht="14.25" customHeight="1" x14ac:dyDescent="0.2">
      <c r="A74" s="78"/>
      <c r="B74" s="79"/>
      <c r="C74" s="82"/>
      <c r="D74" s="149"/>
      <c r="E74" s="150"/>
      <c r="F74" s="206"/>
      <c r="G74" s="207"/>
      <c r="H74" s="178"/>
      <c r="I74" s="177"/>
      <c r="J74" s="179"/>
      <c r="K74" s="194"/>
      <c r="L74" s="195"/>
      <c r="M74" s="196"/>
      <c r="N74" s="197"/>
      <c r="O74" s="197"/>
      <c r="P74" s="107"/>
      <c r="Q74" s="107"/>
      <c r="R74" s="107"/>
      <c r="S74" s="107"/>
      <c r="T74" s="107"/>
      <c r="U74" s="107"/>
      <c r="V74" s="107"/>
      <c r="W74" s="107"/>
      <c r="X74" s="107"/>
      <c r="Y74" s="107"/>
      <c r="Z74" s="107"/>
      <c r="AA74" s="107"/>
      <c r="AB74" s="107"/>
      <c r="AC74" s="107"/>
      <c r="AD74" s="107"/>
      <c r="AE74" s="107"/>
      <c r="AF74" s="107"/>
      <c r="AG74" s="107"/>
      <c r="AH74" s="107"/>
      <c r="AI74" s="107"/>
      <c r="AJ74" s="107"/>
      <c r="AK74" s="107"/>
      <c r="AL74" s="107"/>
      <c r="AM74" s="107"/>
      <c r="AN74" s="107"/>
      <c r="AO74" s="107"/>
      <c r="AP74" s="107"/>
      <c r="AQ74" s="107"/>
      <c r="AR74" s="107"/>
      <c r="AS74" s="107"/>
      <c r="AT74" s="107"/>
      <c r="AU74" s="107"/>
    </row>
    <row r="75" spans="1:941" s="115" customFormat="1" ht="40.15" customHeight="1" x14ac:dyDescent="0.25">
      <c r="A75" s="113" t="s">
        <v>20</v>
      </c>
      <c r="B75" s="35">
        <v>102219</v>
      </c>
      <c r="C75" s="114" t="s">
        <v>118</v>
      </c>
      <c r="D75" s="120" t="s">
        <v>67</v>
      </c>
      <c r="E75" s="114" t="s">
        <v>21</v>
      </c>
      <c r="F75" s="154">
        <v>100.80000000000001</v>
      </c>
      <c r="G75" s="155"/>
      <c r="H75" s="156">
        <f>ROUND(SUM(H76:H78),2)</f>
        <v>4.5199999999999996</v>
      </c>
      <c r="I75" s="156">
        <f>ROUND(SUM(I76:I78),2)</f>
        <v>10.07</v>
      </c>
      <c r="J75" s="157">
        <f>H75+I75</f>
        <v>14.59</v>
      </c>
      <c r="K75" s="158">
        <f>ROUND(F75*H75,2)</f>
        <v>455.62</v>
      </c>
      <c r="L75" s="159">
        <f>ROUND(F75*I75,2)</f>
        <v>1015.06</v>
      </c>
      <c r="M75" s="160">
        <f>ROUND(K75+L75,2)</f>
        <v>1470.68</v>
      </c>
      <c r="N75" s="161">
        <f>ROUND(M75*$N$5,2)</f>
        <v>436.68</v>
      </c>
      <c r="O75" s="161">
        <f>ROUND(M75+N75,2)</f>
        <v>1907.36</v>
      </c>
      <c r="P75" s="124"/>
      <c r="Q75" s="124"/>
      <c r="R75" s="124"/>
      <c r="S75" s="124"/>
      <c r="T75" s="124"/>
      <c r="U75" s="124"/>
      <c r="V75" s="124"/>
      <c r="W75" s="124"/>
      <c r="X75" s="124"/>
      <c r="Y75" s="124"/>
      <c r="Z75" s="124"/>
      <c r="AA75" s="124"/>
      <c r="AB75" s="124"/>
      <c r="AC75" s="124"/>
      <c r="AD75" s="124"/>
      <c r="AE75" s="124"/>
      <c r="AF75" s="124"/>
      <c r="AG75" s="124"/>
      <c r="AH75" s="124"/>
      <c r="AI75" s="124"/>
      <c r="AJ75" s="124"/>
      <c r="AK75" s="124"/>
      <c r="AL75" s="124"/>
      <c r="AM75" s="124"/>
      <c r="AN75" s="124"/>
      <c r="AO75" s="124"/>
      <c r="AP75" s="124"/>
      <c r="AQ75" s="124"/>
      <c r="AR75" s="124"/>
      <c r="AS75" s="124"/>
      <c r="AT75" s="124"/>
      <c r="AU75" s="124"/>
    </row>
    <row r="76" spans="1:941" ht="21.75" customHeight="1" x14ac:dyDescent="0.25">
      <c r="A76" s="121" t="s">
        <v>20</v>
      </c>
      <c r="B76" s="116" t="s">
        <v>26</v>
      </c>
      <c r="C76" s="117">
        <v>5318</v>
      </c>
      <c r="D76" s="42" t="s">
        <v>68</v>
      </c>
      <c r="E76" s="117" t="s">
        <v>31</v>
      </c>
      <c r="F76" s="162" t="s">
        <v>69</v>
      </c>
      <c r="G76" s="153">
        <v>15.7</v>
      </c>
      <c r="H76" s="163">
        <f>6.86*F76</f>
        <v>9.604E-2</v>
      </c>
      <c r="I76" s="164"/>
      <c r="J76" s="165"/>
      <c r="K76" s="166"/>
      <c r="L76" s="167"/>
      <c r="M76" s="168"/>
      <c r="N76" s="169"/>
      <c r="O76" s="169"/>
      <c r="P76" s="123"/>
      <c r="Q76" s="123"/>
      <c r="R76" s="123"/>
      <c r="S76" s="123"/>
      <c r="T76" s="123"/>
      <c r="U76" s="123"/>
      <c r="V76" s="123"/>
      <c r="W76" s="123"/>
      <c r="X76" s="123"/>
      <c r="Y76" s="123"/>
      <c r="Z76" s="123"/>
      <c r="AA76" s="123"/>
      <c r="AB76" s="123"/>
      <c r="AC76" s="123"/>
      <c r="AD76" s="123"/>
      <c r="AE76" s="123"/>
      <c r="AF76" s="123"/>
      <c r="AG76" s="123"/>
      <c r="AH76" s="123"/>
      <c r="AI76" s="123"/>
      <c r="AJ76" s="123"/>
      <c r="AK76" s="123"/>
      <c r="AL76" s="123"/>
      <c r="AM76" s="123"/>
      <c r="AN76" s="123"/>
      <c r="AO76" s="123"/>
      <c r="AP76" s="123"/>
      <c r="AQ76" s="123"/>
      <c r="AR76" s="123"/>
      <c r="AS76" s="123"/>
      <c r="AT76" s="123"/>
      <c r="AU76" s="123"/>
      <c r="AV76" s="110"/>
      <c r="AW76" s="110"/>
      <c r="AX76" s="110"/>
      <c r="AY76" s="110"/>
      <c r="AZ76" s="110"/>
      <c r="BA76" s="110"/>
      <c r="BB76" s="110"/>
      <c r="BC76" s="110"/>
      <c r="BD76" s="110"/>
      <c r="BE76" s="110"/>
      <c r="BF76" s="110"/>
      <c r="BG76" s="110"/>
      <c r="BH76" s="110"/>
      <c r="BI76" s="110"/>
      <c r="BJ76" s="110"/>
      <c r="BK76" s="110"/>
      <c r="BL76" s="110"/>
      <c r="BM76" s="110"/>
      <c r="BN76" s="110"/>
      <c r="BO76" s="110"/>
      <c r="BP76" s="110"/>
      <c r="BQ76" s="110"/>
      <c r="BR76" s="110"/>
      <c r="BS76" s="110"/>
      <c r="BT76" s="110"/>
      <c r="BU76" s="110"/>
      <c r="BV76" s="110"/>
      <c r="BW76" s="110"/>
      <c r="BX76" s="110"/>
      <c r="BY76" s="110"/>
      <c r="BZ76" s="110"/>
      <c r="CA76" s="110"/>
      <c r="CB76" s="110"/>
      <c r="CC76" s="110"/>
      <c r="CD76" s="110"/>
      <c r="CE76" s="110"/>
      <c r="CF76" s="110"/>
      <c r="CG76" s="110"/>
      <c r="CH76" s="110"/>
      <c r="CI76" s="110"/>
      <c r="CJ76" s="110"/>
      <c r="CK76" s="110"/>
      <c r="CL76" s="110"/>
      <c r="CM76" s="110"/>
      <c r="CN76" s="110"/>
      <c r="CO76" s="110"/>
      <c r="CP76" s="110"/>
      <c r="CQ76" s="110"/>
      <c r="CR76" s="110"/>
      <c r="CS76" s="110"/>
      <c r="CT76" s="110"/>
      <c r="CU76" s="110"/>
      <c r="CV76" s="110"/>
      <c r="CW76" s="110"/>
      <c r="CX76" s="110"/>
      <c r="CY76" s="110"/>
      <c r="CZ76" s="110"/>
      <c r="DA76" s="110"/>
      <c r="DB76" s="110"/>
      <c r="DC76" s="110"/>
      <c r="DD76" s="110"/>
      <c r="DE76" s="110"/>
      <c r="DF76" s="110"/>
      <c r="DG76" s="110"/>
      <c r="DH76" s="110"/>
      <c r="DI76" s="110"/>
      <c r="DJ76" s="110"/>
      <c r="DK76" s="110"/>
      <c r="DL76" s="110"/>
      <c r="DM76" s="110"/>
      <c r="DN76" s="110"/>
      <c r="DO76" s="110"/>
      <c r="DP76" s="110"/>
      <c r="DQ76" s="110"/>
      <c r="DR76" s="110"/>
      <c r="DS76" s="110"/>
      <c r="DT76" s="110"/>
      <c r="DU76" s="110"/>
      <c r="DV76" s="110"/>
      <c r="DW76" s="110"/>
      <c r="DX76" s="110"/>
      <c r="DY76" s="110"/>
      <c r="DZ76" s="110"/>
      <c r="EA76" s="110"/>
      <c r="EB76" s="110"/>
      <c r="EC76" s="110"/>
      <c r="ED76" s="110"/>
      <c r="EE76" s="110"/>
      <c r="EF76" s="110"/>
      <c r="EG76" s="110"/>
      <c r="EH76" s="110"/>
      <c r="EI76" s="110"/>
      <c r="EJ76" s="110"/>
      <c r="EK76" s="110"/>
      <c r="EL76" s="110"/>
      <c r="EM76" s="110"/>
      <c r="EN76" s="110"/>
      <c r="EO76" s="110"/>
      <c r="EP76" s="110"/>
      <c r="EQ76" s="110"/>
      <c r="ER76" s="110"/>
      <c r="ES76" s="110"/>
      <c r="ET76" s="110"/>
      <c r="EU76" s="110"/>
      <c r="EV76" s="110"/>
      <c r="EW76" s="110"/>
      <c r="EX76" s="110"/>
      <c r="EY76" s="110"/>
      <c r="EZ76" s="110"/>
      <c r="FA76" s="110"/>
      <c r="FB76" s="110"/>
      <c r="FC76" s="110"/>
      <c r="FD76" s="110"/>
      <c r="FE76" s="110"/>
      <c r="FF76" s="110"/>
      <c r="FG76" s="110"/>
      <c r="FH76" s="110"/>
      <c r="FI76" s="110"/>
      <c r="FJ76" s="110"/>
      <c r="FK76" s="110"/>
      <c r="FL76" s="110"/>
      <c r="FM76" s="110"/>
      <c r="FN76" s="110"/>
      <c r="FO76" s="110"/>
      <c r="FP76" s="110"/>
      <c r="FQ76" s="110"/>
      <c r="FR76" s="110"/>
      <c r="FS76" s="110"/>
      <c r="FT76" s="110"/>
      <c r="FU76" s="110"/>
      <c r="FV76" s="110"/>
      <c r="FW76" s="110"/>
      <c r="FX76" s="110"/>
      <c r="FY76" s="110"/>
      <c r="FZ76" s="110"/>
      <c r="GA76" s="110"/>
      <c r="GB76" s="110"/>
      <c r="GC76" s="110"/>
      <c r="GD76" s="110"/>
      <c r="GE76" s="110"/>
      <c r="GF76" s="110"/>
      <c r="GG76" s="110"/>
      <c r="GH76" s="110"/>
      <c r="GI76" s="110"/>
      <c r="GJ76" s="110"/>
      <c r="GK76" s="110"/>
      <c r="GL76" s="110"/>
      <c r="GM76" s="110"/>
      <c r="GN76" s="110"/>
      <c r="GO76" s="110"/>
      <c r="GP76" s="110"/>
      <c r="GQ76" s="110"/>
      <c r="GR76" s="110"/>
      <c r="GS76" s="110"/>
      <c r="GT76" s="110"/>
      <c r="GU76" s="110"/>
      <c r="GV76" s="110"/>
      <c r="GW76" s="110"/>
      <c r="GX76" s="110"/>
      <c r="GY76" s="110"/>
      <c r="GZ76" s="110"/>
      <c r="HA76" s="110"/>
      <c r="HB76" s="110"/>
      <c r="HC76" s="110"/>
      <c r="HD76" s="110"/>
      <c r="HE76" s="110"/>
      <c r="HF76" s="110"/>
      <c r="HG76" s="110"/>
      <c r="HH76" s="110"/>
      <c r="HI76" s="110"/>
      <c r="HJ76" s="110"/>
      <c r="HK76" s="110"/>
      <c r="HL76" s="110"/>
      <c r="HM76" s="110"/>
      <c r="HN76" s="110"/>
      <c r="HO76" s="110"/>
      <c r="HP76" s="110"/>
      <c r="HQ76" s="110"/>
      <c r="HR76" s="110"/>
      <c r="HS76" s="110"/>
      <c r="HT76" s="110"/>
      <c r="HU76" s="110"/>
      <c r="HV76" s="110"/>
      <c r="HW76" s="110"/>
      <c r="HX76" s="110"/>
      <c r="HY76" s="110"/>
      <c r="HZ76" s="110"/>
      <c r="IA76" s="110"/>
      <c r="IB76" s="110"/>
      <c r="IC76" s="110"/>
      <c r="ID76" s="110"/>
      <c r="IE76" s="110"/>
      <c r="IF76" s="110"/>
      <c r="IG76" s="110"/>
      <c r="IH76" s="110"/>
      <c r="II76" s="110"/>
      <c r="IJ76" s="110"/>
      <c r="IK76" s="110"/>
      <c r="IL76" s="110"/>
      <c r="IM76" s="110"/>
      <c r="IN76" s="110"/>
      <c r="IO76" s="110"/>
      <c r="IP76" s="110"/>
      <c r="IQ76" s="110"/>
      <c r="IR76" s="110"/>
      <c r="IS76" s="110"/>
      <c r="IT76" s="110"/>
      <c r="IU76" s="110"/>
      <c r="IV76" s="110"/>
      <c r="IW76" s="110"/>
      <c r="IX76" s="110"/>
      <c r="IY76" s="110"/>
      <c r="IZ76" s="110"/>
      <c r="JA76" s="110"/>
      <c r="JB76" s="110"/>
      <c r="JC76" s="110"/>
      <c r="JD76" s="110"/>
      <c r="JE76" s="110"/>
      <c r="JF76" s="110"/>
      <c r="JG76" s="110"/>
      <c r="JH76" s="110"/>
      <c r="JI76" s="110"/>
      <c r="JJ76" s="110"/>
      <c r="JK76" s="110"/>
      <c r="JL76" s="110"/>
      <c r="JM76" s="110"/>
      <c r="JN76" s="110"/>
      <c r="JO76" s="110"/>
      <c r="JP76" s="110"/>
      <c r="JQ76" s="110"/>
      <c r="JR76" s="110"/>
      <c r="JS76" s="110"/>
      <c r="JT76" s="110"/>
      <c r="JU76" s="110"/>
      <c r="JV76" s="110"/>
      <c r="JW76" s="110"/>
      <c r="JX76" s="110"/>
      <c r="JY76" s="110"/>
      <c r="JZ76" s="110"/>
      <c r="KA76" s="110"/>
      <c r="KB76" s="110"/>
      <c r="KC76" s="110"/>
      <c r="KD76" s="110"/>
      <c r="KE76" s="110"/>
      <c r="KF76" s="110"/>
      <c r="KG76" s="110"/>
      <c r="KH76" s="110"/>
      <c r="KI76" s="110"/>
      <c r="KJ76" s="110"/>
      <c r="KK76" s="110"/>
      <c r="KL76" s="110"/>
      <c r="KM76" s="110"/>
      <c r="KN76" s="110"/>
      <c r="KO76" s="110"/>
      <c r="KP76" s="110"/>
      <c r="KQ76" s="110"/>
      <c r="KR76" s="110"/>
      <c r="KS76" s="110"/>
      <c r="KT76" s="110"/>
      <c r="KU76" s="110"/>
      <c r="KV76" s="110"/>
      <c r="KW76" s="110"/>
      <c r="KX76" s="110"/>
      <c r="KY76" s="110"/>
      <c r="KZ76" s="110"/>
      <c r="LA76" s="110"/>
      <c r="LB76" s="110"/>
      <c r="LC76" s="110"/>
      <c r="LD76" s="110"/>
      <c r="LE76" s="110"/>
      <c r="LF76" s="110"/>
      <c r="LG76" s="110"/>
      <c r="LH76" s="110"/>
      <c r="LI76" s="110"/>
      <c r="LJ76" s="110"/>
      <c r="LK76" s="110"/>
      <c r="LL76" s="110"/>
      <c r="LM76" s="110"/>
      <c r="LN76" s="110"/>
      <c r="LO76" s="110"/>
      <c r="LP76" s="110"/>
      <c r="LQ76" s="110"/>
      <c r="LR76" s="110"/>
      <c r="LS76" s="110"/>
      <c r="LT76" s="110"/>
      <c r="LU76" s="110"/>
      <c r="LV76" s="110"/>
      <c r="LW76" s="110"/>
      <c r="LX76" s="110"/>
      <c r="LY76" s="110"/>
      <c r="LZ76" s="110"/>
      <c r="MA76" s="110"/>
      <c r="MB76" s="110"/>
      <c r="MC76" s="110"/>
      <c r="MD76" s="110"/>
      <c r="ME76" s="110"/>
      <c r="MF76" s="110"/>
      <c r="MG76" s="110"/>
      <c r="MH76" s="110"/>
      <c r="MI76" s="110"/>
      <c r="MJ76" s="110"/>
      <c r="MK76" s="110"/>
      <c r="ML76" s="110"/>
      <c r="MM76" s="110"/>
      <c r="MN76" s="110"/>
      <c r="MO76" s="110"/>
      <c r="MP76" s="110"/>
      <c r="MQ76" s="110"/>
      <c r="MR76" s="110"/>
      <c r="MS76" s="110"/>
      <c r="MT76" s="110"/>
      <c r="MU76" s="110"/>
      <c r="MV76" s="110"/>
      <c r="MW76" s="110"/>
      <c r="MX76" s="110"/>
      <c r="MY76" s="110"/>
      <c r="MZ76" s="110"/>
      <c r="NA76" s="110"/>
      <c r="NB76" s="110"/>
      <c r="NC76" s="110"/>
      <c r="ND76" s="110"/>
      <c r="NE76" s="110"/>
      <c r="NF76" s="110"/>
      <c r="NG76" s="110"/>
      <c r="NH76" s="110"/>
      <c r="NI76" s="110"/>
      <c r="NJ76" s="110"/>
      <c r="NK76" s="110"/>
      <c r="NL76" s="110"/>
      <c r="NM76" s="110"/>
      <c r="NN76" s="110"/>
      <c r="NO76" s="110"/>
      <c r="NP76" s="110"/>
      <c r="NQ76" s="110"/>
      <c r="NR76" s="110"/>
      <c r="NS76" s="110"/>
      <c r="NT76" s="110"/>
      <c r="NU76" s="110"/>
      <c r="NV76" s="110"/>
      <c r="NW76" s="110"/>
      <c r="NX76" s="110"/>
      <c r="NY76" s="110"/>
      <c r="NZ76" s="110"/>
      <c r="OA76" s="110"/>
      <c r="OB76" s="110"/>
      <c r="OC76" s="110"/>
      <c r="OD76" s="110"/>
      <c r="OE76" s="110"/>
      <c r="OF76" s="110"/>
      <c r="OG76" s="110"/>
      <c r="OH76" s="110"/>
      <c r="OI76" s="110"/>
      <c r="OJ76" s="110"/>
      <c r="OK76" s="110"/>
      <c r="OL76" s="110"/>
      <c r="OM76" s="110"/>
      <c r="ON76" s="110"/>
      <c r="OO76" s="110"/>
      <c r="OP76" s="110"/>
      <c r="OQ76" s="110"/>
      <c r="OR76" s="110"/>
      <c r="OS76" s="110"/>
      <c r="OT76" s="110"/>
      <c r="OU76" s="110"/>
      <c r="OV76" s="110"/>
      <c r="OW76" s="110"/>
      <c r="OX76" s="110"/>
      <c r="OY76" s="110"/>
      <c r="OZ76" s="110"/>
      <c r="PA76" s="110"/>
      <c r="PB76" s="110"/>
      <c r="PC76" s="110"/>
      <c r="PD76" s="110"/>
      <c r="PE76" s="110"/>
      <c r="PF76" s="110"/>
      <c r="PG76" s="110"/>
      <c r="PH76" s="110"/>
      <c r="PI76" s="110"/>
      <c r="PJ76" s="110"/>
      <c r="PK76" s="110"/>
      <c r="PL76" s="110"/>
      <c r="PM76" s="110"/>
      <c r="PN76" s="110"/>
      <c r="PO76" s="110"/>
      <c r="PP76" s="110"/>
      <c r="PQ76" s="110"/>
      <c r="PR76" s="110"/>
      <c r="PS76" s="110"/>
      <c r="PT76" s="110"/>
      <c r="PU76" s="110"/>
      <c r="PV76" s="110"/>
      <c r="PW76" s="110"/>
      <c r="PX76" s="110"/>
      <c r="PY76" s="110"/>
      <c r="PZ76" s="110"/>
      <c r="QA76" s="110"/>
      <c r="QB76" s="110"/>
      <c r="QC76" s="110"/>
      <c r="QD76" s="110"/>
      <c r="QE76" s="110"/>
      <c r="QF76" s="110"/>
      <c r="QG76" s="110"/>
      <c r="QH76" s="110"/>
      <c r="QI76" s="110"/>
      <c r="QJ76" s="110"/>
      <c r="QK76" s="110"/>
      <c r="QL76" s="110"/>
      <c r="QM76" s="110"/>
      <c r="QN76" s="110"/>
      <c r="QO76" s="110"/>
      <c r="QP76" s="110"/>
      <c r="QQ76" s="110"/>
      <c r="QR76" s="110"/>
      <c r="QS76" s="110"/>
      <c r="QT76" s="110"/>
      <c r="QU76" s="110"/>
      <c r="QV76" s="110"/>
      <c r="QW76" s="110"/>
      <c r="QX76" s="110"/>
      <c r="QY76" s="110"/>
      <c r="QZ76" s="110"/>
      <c r="RA76" s="110"/>
      <c r="RB76" s="110"/>
      <c r="RC76" s="110"/>
      <c r="RD76" s="110"/>
      <c r="RE76" s="110"/>
      <c r="RF76" s="110"/>
      <c r="RG76" s="110"/>
      <c r="RH76" s="110"/>
      <c r="RI76" s="110"/>
      <c r="RJ76" s="110"/>
      <c r="RK76" s="110"/>
      <c r="RL76" s="110"/>
      <c r="RM76" s="110"/>
      <c r="RN76" s="110"/>
      <c r="RO76" s="110"/>
      <c r="RP76" s="110"/>
      <c r="RQ76" s="110"/>
      <c r="RR76" s="110"/>
      <c r="RS76" s="110"/>
      <c r="RT76" s="110"/>
      <c r="RU76" s="110"/>
      <c r="RV76" s="110"/>
      <c r="RW76" s="110"/>
      <c r="RX76" s="110"/>
      <c r="RY76" s="110"/>
      <c r="RZ76" s="110"/>
      <c r="SA76" s="110"/>
      <c r="SB76" s="110"/>
      <c r="SC76" s="110"/>
      <c r="SD76" s="110"/>
      <c r="SE76" s="110"/>
      <c r="SF76" s="110"/>
      <c r="SG76" s="110"/>
      <c r="SH76" s="110"/>
      <c r="SI76" s="110"/>
      <c r="SJ76" s="110"/>
      <c r="SK76" s="110"/>
      <c r="SL76" s="110"/>
      <c r="SM76" s="110"/>
      <c r="SN76" s="110"/>
      <c r="SO76" s="110"/>
      <c r="SP76" s="110"/>
      <c r="SQ76" s="110"/>
      <c r="SR76" s="110"/>
      <c r="SS76" s="110"/>
      <c r="ST76" s="110"/>
      <c r="SU76" s="110"/>
      <c r="SV76" s="110"/>
      <c r="SW76" s="110"/>
      <c r="SX76" s="110"/>
      <c r="SY76" s="110"/>
      <c r="SZ76" s="110"/>
      <c r="TA76" s="110"/>
      <c r="TB76" s="110"/>
      <c r="TC76" s="110"/>
      <c r="TD76" s="110"/>
      <c r="TE76" s="110"/>
      <c r="TF76" s="110"/>
      <c r="TG76" s="110"/>
      <c r="TH76" s="110"/>
      <c r="TI76" s="110"/>
      <c r="TJ76" s="110"/>
      <c r="TK76" s="110"/>
      <c r="TL76" s="110"/>
      <c r="TM76" s="110"/>
      <c r="TN76" s="110"/>
      <c r="TO76" s="110"/>
      <c r="TP76" s="110"/>
      <c r="TQ76" s="110"/>
      <c r="TR76" s="110"/>
      <c r="TS76" s="110"/>
      <c r="TT76" s="110"/>
      <c r="TU76" s="110"/>
      <c r="TV76" s="110"/>
      <c r="TW76" s="110"/>
      <c r="TX76" s="110"/>
      <c r="TY76" s="110"/>
      <c r="TZ76" s="110"/>
      <c r="UA76" s="110"/>
      <c r="UB76" s="110"/>
      <c r="UC76" s="110"/>
      <c r="UD76" s="110"/>
      <c r="UE76" s="110"/>
      <c r="UF76" s="110"/>
      <c r="UG76" s="110"/>
      <c r="UH76" s="110"/>
      <c r="UI76" s="110"/>
      <c r="UJ76" s="110"/>
      <c r="UK76" s="110"/>
      <c r="UL76" s="110"/>
      <c r="UM76" s="110"/>
      <c r="UN76" s="110"/>
      <c r="UO76" s="110"/>
      <c r="UP76" s="110"/>
      <c r="UQ76" s="110"/>
      <c r="UR76" s="110"/>
      <c r="US76" s="110"/>
      <c r="UT76" s="110"/>
      <c r="UU76" s="110"/>
      <c r="UV76" s="110"/>
      <c r="UW76" s="110"/>
      <c r="UX76" s="110"/>
      <c r="UY76" s="110"/>
      <c r="UZ76" s="110"/>
      <c r="VA76" s="110"/>
      <c r="VB76" s="110"/>
      <c r="VC76" s="110"/>
      <c r="VD76" s="110"/>
      <c r="VE76" s="110"/>
      <c r="VF76" s="110"/>
      <c r="VG76" s="110"/>
      <c r="VH76" s="110"/>
      <c r="VI76" s="110"/>
      <c r="VJ76" s="110"/>
      <c r="VK76" s="110"/>
      <c r="VL76" s="110"/>
      <c r="VM76" s="110"/>
      <c r="VN76" s="110"/>
      <c r="VO76" s="110"/>
      <c r="VP76" s="110"/>
      <c r="VQ76" s="110"/>
      <c r="VR76" s="110"/>
      <c r="VS76" s="110"/>
      <c r="VT76" s="110"/>
      <c r="VU76" s="110"/>
      <c r="VV76" s="110"/>
      <c r="VW76" s="110"/>
      <c r="VX76" s="110"/>
      <c r="VY76" s="110"/>
      <c r="VZ76" s="110"/>
      <c r="WA76" s="110"/>
      <c r="WB76" s="110"/>
      <c r="WC76" s="110"/>
      <c r="WD76" s="110"/>
      <c r="WE76" s="110"/>
      <c r="WF76" s="110"/>
      <c r="WG76" s="110"/>
      <c r="WH76" s="110"/>
      <c r="WI76" s="110"/>
      <c r="WJ76" s="110"/>
      <c r="WK76" s="110"/>
      <c r="WL76" s="110"/>
      <c r="WM76" s="110"/>
      <c r="WN76" s="110"/>
      <c r="WO76" s="110"/>
      <c r="WP76" s="110"/>
      <c r="WQ76" s="110"/>
      <c r="WR76" s="110"/>
      <c r="WS76" s="110"/>
      <c r="WT76" s="110"/>
      <c r="WU76" s="110"/>
      <c r="WV76" s="110"/>
      <c r="WW76" s="110"/>
      <c r="WX76" s="110"/>
      <c r="WY76" s="110"/>
      <c r="WZ76" s="110"/>
      <c r="XA76" s="110"/>
      <c r="XB76" s="110"/>
      <c r="XC76" s="110"/>
      <c r="XD76" s="110"/>
      <c r="XE76" s="110"/>
      <c r="XF76" s="110"/>
      <c r="XG76" s="110"/>
      <c r="XH76" s="110"/>
      <c r="XI76" s="110"/>
      <c r="XJ76" s="110"/>
      <c r="XK76" s="110"/>
      <c r="XL76" s="110"/>
      <c r="XM76" s="110"/>
      <c r="XN76" s="110"/>
      <c r="XO76" s="110"/>
      <c r="XP76" s="110"/>
      <c r="XQ76" s="110"/>
      <c r="XR76" s="110"/>
      <c r="XS76" s="110"/>
      <c r="XT76" s="110"/>
      <c r="XU76" s="110"/>
      <c r="XV76" s="110"/>
      <c r="XW76" s="110"/>
      <c r="XX76" s="110"/>
      <c r="XY76" s="110"/>
      <c r="XZ76" s="110"/>
      <c r="YA76" s="110"/>
      <c r="YB76" s="110"/>
      <c r="YC76" s="110"/>
      <c r="YD76" s="110"/>
      <c r="YE76" s="110"/>
      <c r="YF76" s="110"/>
      <c r="YG76" s="110"/>
      <c r="YH76" s="110"/>
      <c r="YI76" s="110"/>
      <c r="YJ76" s="110"/>
      <c r="YK76" s="110"/>
      <c r="YL76" s="110"/>
      <c r="YM76" s="110"/>
      <c r="YN76" s="110"/>
      <c r="YO76" s="110"/>
      <c r="YP76" s="110"/>
      <c r="YQ76" s="110"/>
      <c r="YR76" s="110"/>
      <c r="YS76" s="110"/>
      <c r="YT76" s="110"/>
      <c r="YU76" s="110"/>
      <c r="YV76" s="110"/>
      <c r="YW76" s="110"/>
      <c r="YX76" s="110"/>
      <c r="YY76" s="110"/>
      <c r="YZ76" s="110"/>
      <c r="ZA76" s="110"/>
      <c r="ZB76" s="110"/>
      <c r="ZC76" s="110"/>
      <c r="ZD76" s="110"/>
      <c r="ZE76" s="110"/>
      <c r="ZF76" s="110"/>
      <c r="ZG76" s="110"/>
      <c r="ZH76" s="110"/>
      <c r="ZI76" s="110"/>
      <c r="ZJ76" s="110"/>
      <c r="ZK76" s="110"/>
      <c r="ZL76" s="110"/>
      <c r="ZM76" s="110"/>
      <c r="ZN76" s="110"/>
      <c r="ZO76" s="110"/>
      <c r="ZP76" s="110"/>
      <c r="ZQ76" s="110"/>
      <c r="ZR76" s="110"/>
      <c r="ZS76" s="110"/>
      <c r="ZT76" s="110"/>
      <c r="ZU76" s="110"/>
      <c r="ZV76" s="110"/>
      <c r="ZW76" s="110"/>
      <c r="ZX76" s="110"/>
      <c r="ZY76" s="110"/>
      <c r="ZZ76" s="110"/>
      <c r="AAA76" s="110"/>
      <c r="AAB76" s="110"/>
      <c r="AAC76" s="110"/>
      <c r="AAD76" s="110"/>
      <c r="AAE76" s="110"/>
      <c r="AAF76" s="110"/>
      <c r="AAG76" s="110"/>
      <c r="AAH76" s="110"/>
      <c r="AAI76" s="110"/>
      <c r="AAJ76" s="110"/>
      <c r="AAK76" s="110"/>
      <c r="AAL76" s="110"/>
      <c r="AAM76" s="110"/>
      <c r="AAN76" s="110"/>
      <c r="AAO76" s="110"/>
      <c r="AAP76" s="110"/>
      <c r="AAQ76" s="110"/>
      <c r="AAR76" s="110"/>
      <c r="AAS76" s="110"/>
      <c r="AAT76" s="110"/>
      <c r="AAU76" s="110"/>
      <c r="AAV76" s="110"/>
      <c r="AAW76" s="110"/>
      <c r="AAX76" s="110"/>
      <c r="AAY76" s="110"/>
      <c r="AAZ76" s="110"/>
      <c r="ABA76" s="110"/>
      <c r="ABB76" s="110"/>
      <c r="ABC76" s="110"/>
      <c r="ABD76" s="110"/>
      <c r="ABE76" s="110"/>
      <c r="ABF76" s="110"/>
      <c r="ABG76" s="110"/>
      <c r="ABH76" s="110"/>
      <c r="ABI76" s="110"/>
      <c r="ABJ76" s="110"/>
      <c r="ABK76" s="110"/>
      <c r="ABL76" s="110"/>
      <c r="ABM76" s="110"/>
      <c r="ABN76" s="110"/>
      <c r="ABO76" s="110"/>
      <c r="ABP76" s="110"/>
      <c r="ABQ76" s="110"/>
      <c r="ABR76" s="110"/>
      <c r="ABS76" s="110"/>
      <c r="ABT76" s="110"/>
      <c r="ABU76" s="110"/>
      <c r="ABV76" s="110"/>
      <c r="ABW76" s="110"/>
      <c r="ABX76" s="110"/>
      <c r="ABY76" s="110"/>
      <c r="ABZ76" s="110"/>
      <c r="ACA76" s="110"/>
      <c r="ACB76" s="110"/>
      <c r="ACC76" s="110"/>
      <c r="ACD76" s="110"/>
      <c r="ACE76" s="110"/>
      <c r="ACF76" s="110"/>
      <c r="ACG76" s="110"/>
      <c r="ACH76" s="110"/>
      <c r="ACI76" s="110"/>
      <c r="ACJ76" s="110"/>
      <c r="ACK76" s="110"/>
      <c r="ACL76" s="110"/>
      <c r="ACM76" s="110"/>
      <c r="ACN76" s="110"/>
      <c r="ACO76" s="110"/>
      <c r="ACP76" s="110"/>
      <c r="ACQ76" s="110"/>
      <c r="ACR76" s="110"/>
      <c r="ACS76" s="110"/>
      <c r="ACT76" s="110"/>
      <c r="ACU76" s="110"/>
      <c r="ACV76" s="110"/>
      <c r="ACW76" s="110"/>
      <c r="ACX76" s="110"/>
      <c r="ACY76" s="110"/>
      <c r="ACZ76" s="110"/>
      <c r="ADA76" s="110"/>
      <c r="ADB76" s="110"/>
      <c r="ADC76" s="110"/>
      <c r="ADD76" s="110"/>
      <c r="ADE76" s="110"/>
      <c r="ADF76" s="110"/>
      <c r="ADG76" s="110"/>
      <c r="ADH76" s="110"/>
      <c r="ADI76" s="110"/>
      <c r="ADJ76" s="110"/>
      <c r="ADK76" s="110"/>
      <c r="ADL76" s="110"/>
      <c r="ADM76" s="110"/>
      <c r="ADN76" s="110"/>
      <c r="ADO76" s="110"/>
      <c r="ADP76" s="110"/>
      <c r="ADQ76" s="110"/>
      <c r="ADR76" s="110"/>
      <c r="ADS76" s="110"/>
      <c r="ADT76" s="110"/>
      <c r="ADU76" s="110"/>
      <c r="ADV76" s="110"/>
      <c r="ADW76" s="110"/>
      <c r="ADX76" s="110"/>
      <c r="ADY76" s="110"/>
      <c r="ADZ76" s="110"/>
      <c r="AEA76" s="110"/>
      <c r="AEB76" s="110"/>
      <c r="AEC76" s="110"/>
      <c r="AED76" s="110"/>
      <c r="AEE76" s="110"/>
      <c r="AEF76" s="110"/>
      <c r="AEG76" s="110"/>
      <c r="AEH76" s="110"/>
      <c r="AEI76" s="110"/>
      <c r="AEJ76" s="110"/>
      <c r="AEK76" s="110"/>
      <c r="AEL76" s="110"/>
      <c r="AEM76" s="110"/>
      <c r="AEN76" s="110"/>
      <c r="AEO76" s="110"/>
      <c r="AEP76" s="110"/>
      <c r="AEQ76" s="110"/>
      <c r="AER76" s="110"/>
      <c r="AES76" s="110"/>
      <c r="AET76" s="110"/>
      <c r="AEU76" s="110"/>
      <c r="AEV76" s="110"/>
      <c r="AEW76" s="110"/>
      <c r="AEX76" s="110"/>
      <c r="AEY76" s="110"/>
      <c r="AEZ76" s="110"/>
      <c r="AFA76" s="110"/>
      <c r="AFB76" s="110"/>
      <c r="AFC76" s="110"/>
      <c r="AFD76" s="110"/>
      <c r="AFE76" s="110"/>
      <c r="AFF76" s="110"/>
      <c r="AFG76" s="110"/>
      <c r="AFH76" s="110"/>
      <c r="AFI76" s="110"/>
      <c r="AFJ76" s="110"/>
      <c r="AFK76" s="110"/>
      <c r="AFL76" s="110"/>
      <c r="AFM76" s="110"/>
      <c r="AFN76" s="110"/>
      <c r="AFO76" s="110"/>
      <c r="AFP76" s="110"/>
      <c r="AFQ76" s="110"/>
      <c r="AFR76" s="110"/>
      <c r="AFS76" s="110"/>
      <c r="AFT76" s="110"/>
      <c r="AFU76" s="110"/>
      <c r="AFV76" s="110"/>
      <c r="AFW76" s="110"/>
      <c r="AFX76" s="110"/>
      <c r="AFY76" s="110"/>
      <c r="AFZ76" s="110"/>
      <c r="AGA76" s="110"/>
      <c r="AGB76" s="110"/>
      <c r="AGC76" s="110"/>
      <c r="AGD76" s="110"/>
      <c r="AGE76" s="110"/>
      <c r="AGF76" s="110"/>
      <c r="AGG76" s="110"/>
      <c r="AGH76" s="110"/>
      <c r="AGI76" s="110"/>
      <c r="AGJ76" s="110"/>
      <c r="AGK76" s="110"/>
      <c r="AGL76" s="110"/>
      <c r="AGM76" s="110"/>
      <c r="AGN76" s="110"/>
      <c r="AGO76" s="110"/>
      <c r="AGP76" s="110"/>
      <c r="AGQ76" s="110"/>
      <c r="AGR76" s="110"/>
      <c r="AGS76" s="110"/>
      <c r="AGT76" s="110"/>
      <c r="AGU76" s="110"/>
      <c r="AGV76" s="110"/>
      <c r="AGW76" s="110"/>
      <c r="AGX76" s="110"/>
      <c r="AGY76" s="110"/>
      <c r="AGZ76" s="110"/>
      <c r="AHA76" s="110"/>
      <c r="AHB76" s="110"/>
      <c r="AHC76" s="110"/>
      <c r="AHD76" s="110"/>
      <c r="AHE76" s="110"/>
      <c r="AHF76" s="110"/>
      <c r="AHG76" s="110"/>
      <c r="AHH76" s="110"/>
      <c r="AHI76" s="110"/>
      <c r="AHJ76" s="110"/>
      <c r="AHK76" s="110"/>
      <c r="AHL76" s="110"/>
      <c r="AHM76" s="110"/>
      <c r="AHN76" s="110"/>
      <c r="AHO76" s="110"/>
      <c r="AHP76" s="110"/>
      <c r="AHQ76" s="110"/>
      <c r="AHR76" s="110"/>
      <c r="AHS76" s="110"/>
      <c r="AHT76" s="110"/>
      <c r="AHU76" s="110"/>
      <c r="AHV76" s="110"/>
      <c r="AHW76" s="110"/>
      <c r="AHX76" s="110"/>
      <c r="AHY76" s="110"/>
      <c r="AHZ76" s="110"/>
      <c r="AIA76" s="110"/>
      <c r="AIB76" s="110"/>
      <c r="AIC76" s="110"/>
      <c r="AID76" s="110"/>
      <c r="AIE76" s="110"/>
      <c r="AIF76" s="110"/>
      <c r="AIG76" s="110"/>
      <c r="AIH76" s="110"/>
      <c r="AII76" s="110"/>
      <c r="AIJ76" s="110"/>
      <c r="AIK76" s="110"/>
      <c r="AIL76" s="110"/>
      <c r="AIM76" s="110"/>
      <c r="AIN76" s="110"/>
      <c r="AIO76" s="110"/>
      <c r="AIP76" s="110"/>
      <c r="AIQ76" s="110"/>
      <c r="AIR76" s="110"/>
      <c r="AIS76" s="110"/>
      <c r="AIT76" s="110"/>
      <c r="AIU76" s="110"/>
      <c r="AIV76" s="110"/>
      <c r="AIW76" s="110"/>
      <c r="AIX76" s="110"/>
      <c r="AIY76" s="110"/>
      <c r="AIZ76" s="110"/>
      <c r="AJA76" s="110"/>
      <c r="AJB76" s="110"/>
      <c r="AJC76" s="110"/>
      <c r="AJD76" s="110"/>
      <c r="AJE76" s="110"/>
    </row>
    <row r="77" spans="1:941" ht="21.75" customHeight="1" x14ac:dyDescent="0.25">
      <c r="A77" s="121" t="s">
        <v>20</v>
      </c>
      <c r="B77" s="116" t="s">
        <v>26</v>
      </c>
      <c r="C77" s="117">
        <v>7311</v>
      </c>
      <c r="D77" s="42" t="s">
        <v>70</v>
      </c>
      <c r="E77" s="117" t="s">
        <v>31</v>
      </c>
      <c r="F77" s="162" t="s">
        <v>71</v>
      </c>
      <c r="G77" s="153">
        <v>31.56</v>
      </c>
      <c r="H77" s="163">
        <f>F77*G77</f>
        <v>4.4278680000000001</v>
      </c>
      <c r="I77" s="164"/>
      <c r="J77" s="165"/>
      <c r="K77" s="166"/>
      <c r="L77" s="167"/>
      <c r="M77" s="168"/>
      <c r="N77" s="169"/>
      <c r="O77" s="169"/>
      <c r="P77" s="123"/>
      <c r="Q77" s="123"/>
      <c r="R77" s="123"/>
      <c r="S77" s="123"/>
      <c r="T77" s="123"/>
      <c r="U77" s="123"/>
      <c r="V77" s="123"/>
      <c r="W77" s="123"/>
      <c r="X77" s="123"/>
      <c r="Y77" s="123"/>
      <c r="Z77" s="123"/>
      <c r="AA77" s="123"/>
      <c r="AB77" s="123"/>
      <c r="AC77" s="123"/>
      <c r="AD77" s="123"/>
      <c r="AE77" s="123"/>
      <c r="AF77" s="123"/>
      <c r="AG77" s="123"/>
      <c r="AH77" s="123"/>
      <c r="AI77" s="123"/>
      <c r="AJ77" s="123"/>
      <c r="AK77" s="123"/>
      <c r="AL77" s="123"/>
      <c r="AM77" s="123"/>
      <c r="AN77" s="123"/>
      <c r="AO77" s="123"/>
      <c r="AP77" s="123"/>
      <c r="AQ77" s="123"/>
      <c r="AR77" s="123"/>
      <c r="AS77" s="123"/>
      <c r="AT77" s="123"/>
      <c r="AU77" s="123"/>
      <c r="AV77" s="110"/>
      <c r="AW77" s="110"/>
      <c r="AX77" s="110"/>
      <c r="AY77" s="110"/>
      <c r="AZ77" s="110"/>
      <c r="BA77" s="110"/>
      <c r="BB77" s="110"/>
      <c r="BC77" s="110"/>
      <c r="BD77" s="110"/>
      <c r="BE77" s="110"/>
      <c r="BF77" s="110"/>
      <c r="BG77" s="110"/>
      <c r="BH77" s="110"/>
      <c r="BI77" s="110"/>
      <c r="BJ77" s="110"/>
      <c r="BK77" s="110"/>
      <c r="BL77" s="110"/>
      <c r="BM77" s="110"/>
      <c r="BN77" s="110"/>
      <c r="BO77" s="110"/>
      <c r="BP77" s="110"/>
      <c r="BQ77" s="110"/>
      <c r="BR77" s="110"/>
      <c r="BS77" s="110"/>
      <c r="BT77" s="110"/>
      <c r="BU77" s="110"/>
      <c r="BV77" s="110"/>
      <c r="BW77" s="110"/>
      <c r="BX77" s="110"/>
      <c r="BY77" s="110"/>
      <c r="BZ77" s="110"/>
      <c r="CA77" s="110"/>
      <c r="CB77" s="110"/>
      <c r="CC77" s="110"/>
      <c r="CD77" s="110"/>
      <c r="CE77" s="110"/>
      <c r="CF77" s="110"/>
      <c r="CG77" s="110"/>
      <c r="CH77" s="110"/>
      <c r="CI77" s="110"/>
      <c r="CJ77" s="110"/>
      <c r="CK77" s="110"/>
      <c r="CL77" s="110"/>
      <c r="CM77" s="110"/>
      <c r="CN77" s="110"/>
      <c r="CO77" s="110"/>
      <c r="CP77" s="110"/>
      <c r="CQ77" s="110"/>
      <c r="CR77" s="110"/>
      <c r="CS77" s="110"/>
      <c r="CT77" s="110"/>
      <c r="CU77" s="110"/>
      <c r="CV77" s="110"/>
      <c r="CW77" s="110"/>
      <c r="CX77" s="110"/>
      <c r="CY77" s="110"/>
      <c r="CZ77" s="110"/>
      <c r="DA77" s="110"/>
      <c r="DB77" s="110"/>
      <c r="DC77" s="110"/>
      <c r="DD77" s="110"/>
      <c r="DE77" s="110"/>
      <c r="DF77" s="110"/>
      <c r="DG77" s="110"/>
      <c r="DH77" s="110"/>
      <c r="DI77" s="110"/>
      <c r="DJ77" s="110"/>
      <c r="DK77" s="110"/>
      <c r="DL77" s="110"/>
      <c r="DM77" s="110"/>
      <c r="DN77" s="110"/>
      <c r="DO77" s="110"/>
      <c r="DP77" s="110"/>
      <c r="DQ77" s="110"/>
      <c r="DR77" s="110"/>
      <c r="DS77" s="110"/>
      <c r="DT77" s="110"/>
      <c r="DU77" s="110"/>
      <c r="DV77" s="110"/>
      <c r="DW77" s="110"/>
      <c r="DX77" s="110"/>
      <c r="DY77" s="110"/>
      <c r="DZ77" s="110"/>
      <c r="EA77" s="110"/>
      <c r="EB77" s="110"/>
      <c r="EC77" s="110"/>
      <c r="ED77" s="110"/>
      <c r="EE77" s="110"/>
      <c r="EF77" s="110"/>
      <c r="EG77" s="110"/>
      <c r="EH77" s="110"/>
      <c r="EI77" s="110"/>
      <c r="EJ77" s="110"/>
      <c r="EK77" s="110"/>
      <c r="EL77" s="110"/>
      <c r="EM77" s="110"/>
      <c r="EN77" s="110"/>
      <c r="EO77" s="110"/>
      <c r="EP77" s="110"/>
      <c r="EQ77" s="110"/>
      <c r="ER77" s="110"/>
      <c r="ES77" s="110"/>
      <c r="ET77" s="110"/>
      <c r="EU77" s="110"/>
      <c r="EV77" s="110"/>
      <c r="EW77" s="110"/>
      <c r="EX77" s="110"/>
      <c r="EY77" s="110"/>
      <c r="EZ77" s="110"/>
      <c r="FA77" s="110"/>
      <c r="FB77" s="110"/>
      <c r="FC77" s="110"/>
      <c r="FD77" s="110"/>
      <c r="FE77" s="110"/>
      <c r="FF77" s="110"/>
      <c r="FG77" s="110"/>
      <c r="FH77" s="110"/>
      <c r="FI77" s="110"/>
      <c r="FJ77" s="110"/>
      <c r="FK77" s="110"/>
      <c r="FL77" s="110"/>
      <c r="FM77" s="110"/>
      <c r="FN77" s="110"/>
      <c r="FO77" s="110"/>
      <c r="FP77" s="110"/>
      <c r="FQ77" s="110"/>
      <c r="FR77" s="110"/>
      <c r="FS77" s="110"/>
      <c r="FT77" s="110"/>
      <c r="FU77" s="110"/>
      <c r="FV77" s="110"/>
      <c r="FW77" s="110"/>
      <c r="FX77" s="110"/>
      <c r="FY77" s="110"/>
      <c r="FZ77" s="110"/>
      <c r="GA77" s="110"/>
      <c r="GB77" s="110"/>
      <c r="GC77" s="110"/>
      <c r="GD77" s="110"/>
      <c r="GE77" s="110"/>
      <c r="GF77" s="110"/>
      <c r="GG77" s="110"/>
      <c r="GH77" s="110"/>
      <c r="GI77" s="110"/>
      <c r="GJ77" s="110"/>
      <c r="GK77" s="110"/>
      <c r="GL77" s="110"/>
      <c r="GM77" s="110"/>
      <c r="GN77" s="110"/>
      <c r="GO77" s="110"/>
      <c r="GP77" s="110"/>
      <c r="GQ77" s="110"/>
      <c r="GR77" s="110"/>
      <c r="GS77" s="110"/>
      <c r="GT77" s="110"/>
      <c r="GU77" s="110"/>
      <c r="GV77" s="110"/>
      <c r="GW77" s="110"/>
      <c r="GX77" s="110"/>
      <c r="GY77" s="110"/>
      <c r="GZ77" s="110"/>
      <c r="HA77" s="110"/>
      <c r="HB77" s="110"/>
      <c r="HC77" s="110"/>
      <c r="HD77" s="110"/>
      <c r="HE77" s="110"/>
      <c r="HF77" s="110"/>
      <c r="HG77" s="110"/>
      <c r="HH77" s="110"/>
      <c r="HI77" s="110"/>
      <c r="HJ77" s="110"/>
      <c r="HK77" s="110"/>
      <c r="HL77" s="110"/>
      <c r="HM77" s="110"/>
      <c r="HN77" s="110"/>
      <c r="HO77" s="110"/>
      <c r="HP77" s="110"/>
      <c r="HQ77" s="110"/>
      <c r="HR77" s="110"/>
      <c r="HS77" s="110"/>
      <c r="HT77" s="110"/>
      <c r="HU77" s="110"/>
      <c r="HV77" s="110"/>
      <c r="HW77" s="110"/>
      <c r="HX77" s="110"/>
      <c r="HY77" s="110"/>
      <c r="HZ77" s="110"/>
      <c r="IA77" s="110"/>
      <c r="IB77" s="110"/>
      <c r="IC77" s="110"/>
      <c r="ID77" s="110"/>
      <c r="IE77" s="110"/>
      <c r="IF77" s="110"/>
      <c r="IG77" s="110"/>
      <c r="IH77" s="110"/>
      <c r="II77" s="110"/>
      <c r="IJ77" s="110"/>
      <c r="IK77" s="110"/>
      <c r="IL77" s="110"/>
      <c r="IM77" s="110"/>
      <c r="IN77" s="110"/>
      <c r="IO77" s="110"/>
      <c r="IP77" s="110"/>
      <c r="IQ77" s="110"/>
      <c r="IR77" s="110"/>
      <c r="IS77" s="110"/>
      <c r="IT77" s="110"/>
      <c r="IU77" s="110"/>
      <c r="IV77" s="110"/>
      <c r="IW77" s="110"/>
      <c r="IX77" s="110"/>
      <c r="IY77" s="110"/>
      <c r="IZ77" s="110"/>
      <c r="JA77" s="110"/>
      <c r="JB77" s="110"/>
      <c r="JC77" s="110"/>
      <c r="JD77" s="110"/>
      <c r="JE77" s="110"/>
      <c r="JF77" s="110"/>
      <c r="JG77" s="110"/>
      <c r="JH77" s="110"/>
      <c r="JI77" s="110"/>
      <c r="JJ77" s="110"/>
      <c r="JK77" s="110"/>
      <c r="JL77" s="110"/>
      <c r="JM77" s="110"/>
      <c r="JN77" s="110"/>
      <c r="JO77" s="110"/>
      <c r="JP77" s="110"/>
      <c r="JQ77" s="110"/>
      <c r="JR77" s="110"/>
      <c r="JS77" s="110"/>
      <c r="JT77" s="110"/>
      <c r="JU77" s="110"/>
      <c r="JV77" s="110"/>
      <c r="JW77" s="110"/>
      <c r="JX77" s="110"/>
      <c r="JY77" s="110"/>
      <c r="JZ77" s="110"/>
      <c r="KA77" s="110"/>
      <c r="KB77" s="110"/>
      <c r="KC77" s="110"/>
      <c r="KD77" s="110"/>
      <c r="KE77" s="110"/>
      <c r="KF77" s="110"/>
      <c r="KG77" s="110"/>
      <c r="KH77" s="110"/>
      <c r="KI77" s="110"/>
      <c r="KJ77" s="110"/>
      <c r="KK77" s="110"/>
      <c r="KL77" s="110"/>
      <c r="KM77" s="110"/>
      <c r="KN77" s="110"/>
      <c r="KO77" s="110"/>
      <c r="KP77" s="110"/>
      <c r="KQ77" s="110"/>
      <c r="KR77" s="110"/>
      <c r="KS77" s="110"/>
      <c r="KT77" s="110"/>
      <c r="KU77" s="110"/>
      <c r="KV77" s="110"/>
      <c r="KW77" s="110"/>
      <c r="KX77" s="110"/>
      <c r="KY77" s="110"/>
      <c r="KZ77" s="110"/>
      <c r="LA77" s="110"/>
      <c r="LB77" s="110"/>
      <c r="LC77" s="110"/>
      <c r="LD77" s="110"/>
      <c r="LE77" s="110"/>
      <c r="LF77" s="110"/>
      <c r="LG77" s="110"/>
      <c r="LH77" s="110"/>
      <c r="LI77" s="110"/>
      <c r="LJ77" s="110"/>
      <c r="LK77" s="110"/>
      <c r="LL77" s="110"/>
      <c r="LM77" s="110"/>
      <c r="LN77" s="110"/>
      <c r="LO77" s="110"/>
      <c r="LP77" s="110"/>
      <c r="LQ77" s="110"/>
      <c r="LR77" s="110"/>
      <c r="LS77" s="110"/>
      <c r="LT77" s="110"/>
      <c r="LU77" s="110"/>
      <c r="LV77" s="110"/>
      <c r="LW77" s="110"/>
      <c r="LX77" s="110"/>
      <c r="LY77" s="110"/>
      <c r="LZ77" s="110"/>
      <c r="MA77" s="110"/>
      <c r="MB77" s="110"/>
      <c r="MC77" s="110"/>
      <c r="MD77" s="110"/>
      <c r="ME77" s="110"/>
      <c r="MF77" s="110"/>
      <c r="MG77" s="110"/>
      <c r="MH77" s="110"/>
      <c r="MI77" s="110"/>
      <c r="MJ77" s="110"/>
      <c r="MK77" s="110"/>
      <c r="ML77" s="110"/>
      <c r="MM77" s="110"/>
      <c r="MN77" s="110"/>
      <c r="MO77" s="110"/>
      <c r="MP77" s="110"/>
      <c r="MQ77" s="110"/>
      <c r="MR77" s="110"/>
      <c r="MS77" s="110"/>
      <c r="MT77" s="110"/>
      <c r="MU77" s="110"/>
      <c r="MV77" s="110"/>
      <c r="MW77" s="110"/>
      <c r="MX77" s="110"/>
      <c r="MY77" s="110"/>
      <c r="MZ77" s="110"/>
      <c r="NA77" s="110"/>
      <c r="NB77" s="110"/>
      <c r="NC77" s="110"/>
      <c r="ND77" s="110"/>
      <c r="NE77" s="110"/>
      <c r="NF77" s="110"/>
      <c r="NG77" s="110"/>
      <c r="NH77" s="110"/>
      <c r="NI77" s="110"/>
      <c r="NJ77" s="110"/>
      <c r="NK77" s="110"/>
      <c r="NL77" s="110"/>
      <c r="NM77" s="110"/>
      <c r="NN77" s="110"/>
      <c r="NO77" s="110"/>
      <c r="NP77" s="110"/>
      <c r="NQ77" s="110"/>
      <c r="NR77" s="110"/>
      <c r="NS77" s="110"/>
      <c r="NT77" s="110"/>
      <c r="NU77" s="110"/>
      <c r="NV77" s="110"/>
      <c r="NW77" s="110"/>
      <c r="NX77" s="110"/>
      <c r="NY77" s="110"/>
      <c r="NZ77" s="110"/>
      <c r="OA77" s="110"/>
      <c r="OB77" s="110"/>
      <c r="OC77" s="110"/>
      <c r="OD77" s="110"/>
      <c r="OE77" s="110"/>
      <c r="OF77" s="110"/>
      <c r="OG77" s="110"/>
      <c r="OH77" s="110"/>
      <c r="OI77" s="110"/>
      <c r="OJ77" s="110"/>
      <c r="OK77" s="110"/>
      <c r="OL77" s="110"/>
      <c r="OM77" s="110"/>
      <c r="ON77" s="110"/>
      <c r="OO77" s="110"/>
      <c r="OP77" s="110"/>
      <c r="OQ77" s="110"/>
      <c r="OR77" s="110"/>
      <c r="OS77" s="110"/>
      <c r="OT77" s="110"/>
      <c r="OU77" s="110"/>
      <c r="OV77" s="110"/>
      <c r="OW77" s="110"/>
      <c r="OX77" s="110"/>
      <c r="OY77" s="110"/>
      <c r="OZ77" s="110"/>
      <c r="PA77" s="110"/>
      <c r="PB77" s="110"/>
      <c r="PC77" s="110"/>
      <c r="PD77" s="110"/>
      <c r="PE77" s="110"/>
      <c r="PF77" s="110"/>
      <c r="PG77" s="110"/>
      <c r="PH77" s="110"/>
      <c r="PI77" s="110"/>
      <c r="PJ77" s="110"/>
      <c r="PK77" s="110"/>
      <c r="PL77" s="110"/>
      <c r="PM77" s="110"/>
      <c r="PN77" s="110"/>
      <c r="PO77" s="110"/>
      <c r="PP77" s="110"/>
      <c r="PQ77" s="110"/>
      <c r="PR77" s="110"/>
      <c r="PS77" s="110"/>
      <c r="PT77" s="110"/>
      <c r="PU77" s="110"/>
      <c r="PV77" s="110"/>
      <c r="PW77" s="110"/>
      <c r="PX77" s="110"/>
      <c r="PY77" s="110"/>
      <c r="PZ77" s="110"/>
      <c r="QA77" s="110"/>
      <c r="QB77" s="110"/>
      <c r="QC77" s="110"/>
      <c r="QD77" s="110"/>
      <c r="QE77" s="110"/>
      <c r="QF77" s="110"/>
      <c r="QG77" s="110"/>
      <c r="QH77" s="110"/>
      <c r="QI77" s="110"/>
      <c r="QJ77" s="110"/>
      <c r="QK77" s="110"/>
      <c r="QL77" s="110"/>
      <c r="QM77" s="110"/>
      <c r="QN77" s="110"/>
      <c r="QO77" s="110"/>
      <c r="QP77" s="110"/>
      <c r="QQ77" s="110"/>
      <c r="QR77" s="110"/>
      <c r="QS77" s="110"/>
      <c r="QT77" s="110"/>
      <c r="QU77" s="110"/>
      <c r="QV77" s="110"/>
      <c r="QW77" s="110"/>
      <c r="QX77" s="110"/>
      <c r="QY77" s="110"/>
      <c r="QZ77" s="110"/>
      <c r="RA77" s="110"/>
      <c r="RB77" s="110"/>
      <c r="RC77" s="110"/>
      <c r="RD77" s="110"/>
      <c r="RE77" s="110"/>
      <c r="RF77" s="110"/>
      <c r="RG77" s="110"/>
      <c r="RH77" s="110"/>
      <c r="RI77" s="110"/>
      <c r="RJ77" s="110"/>
      <c r="RK77" s="110"/>
      <c r="RL77" s="110"/>
      <c r="RM77" s="110"/>
      <c r="RN77" s="110"/>
      <c r="RO77" s="110"/>
      <c r="RP77" s="110"/>
      <c r="RQ77" s="110"/>
      <c r="RR77" s="110"/>
      <c r="RS77" s="110"/>
      <c r="RT77" s="110"/>
      <c r="RU77" s="110"/>
      <c r="RV77" s="110"/>
      <c r="RW77" s="110"/>
      <c r="RX77" s="110"/>
      <c r="RY77" s="110"/>
      <c r="RZ77" s="110"/>
      <c r="SA77" s="110"/>
      <c r="SB77" s="110"/>
      <c r="SC77" s="110"/>
      <c r="SD77" s="110"/>
      <c r="SE77" s="110"/>
      <c r="SF77" s="110"/>
      <c r="SG77" s="110"/>
      <c r="SH77" s="110"/>
      <c r="SI77" s="110"/>
      <c r="SJ77" s="110"/>
      <c r="SK77" s="110"/>
      <c r="SL77" s="110"/>
      <c r="SM77" s="110"/>
      <c r="SN77" s="110"/>
      <c r="SO77" s="110"/>
      <c r="SP77" s="110"/>
      <c r="SQ77" s="110"/>
      <c r="SR77" s="110"/>
      <c r="SS77" s="110"/>
      <c r="ST77" s="110"/>
      <c r="SU77" s="110"/>
      <c r="SV77" s="110"/>
      <c r="SW77" s="110"/>
      <c r="SX77" s="110"/>
      <c r="SY77" s="110"/>
      <c r="SZ77" s="110"/>
      <c r="TA77" s="110"/>
      <c r="TB77" s="110"/>
      <c r="TC77" s="110"/>
      <c r="TD77" s="110"/>
      <c r="TE77" s="110"/>
      <c r="TF77" s="110"/>
      <c r="TG77" s="110"/>
      <c r="TH77" s="110"/>
      <c r="TI77" s="110"/>
      <c r="TJ77" s="110"/>
      <c r="TK77" s="110"/>
      <c r="TL77" s="110"/>
      <c r="TM77" s="110"/>
      <c r="TN77" s="110"/>
      <c r="TO77" s="110"/>
      <c r="TP77" s="110"/>
      <c r="TQ77" s="110"/>
      <c r="TR77" s="110"/>
      <c r="TS77" s="110"/>
      <c r="TT77" s="110"/>
      <c r="TU77" s="110"/>
      <c r="TV77" s="110"/>
      <c r="TW77" s="110"/>
      <c r="TX77" s="110"/>
      <c r="TY77" s="110"/>
      <c r="TZ77" s="110"/>
      <c r="UA77" s="110"/>
      <c r="UB77" s="110"/>
      <c r="UC77" s="110"/>
      <c r="UD77" s="110"/>
      <c r="UE77" s="110"/>
      <c r="UF77" s="110"/>
      <c r="UG77" s="110"/>
      <c r="UH77" s="110"/>
      <c r="UI77" s="110"/>
      <c r="UJ77" s="110"/>
      <c r="UK77" s="110"/>
      <c r="UL77" s="110"/>
      <c r="UM77" s="110"/>
      <c r="UN77" s="110"/>
      <c r="UO77" s="110"/>
      <c r="UP77" s="110"/>
      <c r="UQ77" s="110"/>
      <c r="UR77" s="110"/>
      <c r="US77" s="110"/>
      <c r="UT77" s="110"/>
      <c r="UU77" s="110"/>
      <c r="UV77" s="110"/>
      <c r="UW77" s="110"/>
      <c r="UX77" s="110"/>
      <c r="UY77" s="110"/>
      <c r="UZ77" s="110"/>
      <c r="VA77" s="110"/>
      <c r="VB77" s="110"/>
      <c r="VC77" s="110"/>
      <c r="VD77" s="110"/>
      <c r="VE77" s="110"/>
      <c r="VF77" s="110"/>
      <c r="VG77" s="110"/>
      <c r="VH77" s="110"/>
      <c r="VI77" s="110"/>
      <c r="VJ77" s="110"/>
      <c r="VK77" s="110"/>
      <c r="VL77" s="110"/>
      <c r="VM77" s="110"/>
      <c r="VN77" s="110"/>
      <c r="VO77" s="110"/>
      <c r="VP77" s="110"/>
      <c r="VQ77" s="110"/>
      <c r="VR77" s="110"/>
      <c r="VS77" s="110"/>
      <c r="VT77" s="110"/>
      <c r="VU77" s="110"/>
      <c r="VV77" s="110"/>
      <c r="VW77" s="110"/>
      <c r="VX77" s="110"/>
      <c r="VY77" s="110"/>
      <c r="VZ77" s="110"/>
      <c r="WA77" s="110"/>
      <c r="WB77" s="110"/>
      <c r="WC77" s="110"/>
      <c r="WD77" s="110"/>
      <c r="WE77" s="110"/>
      <c r="WF77" s="110"/>
      <c r="WG77" s="110"/>
      <c r="WH77" s="110"/>
      <c r="WI77" s="110"/>
      <c r="WJ77" s="110"/>
      <c r="WK77" s="110"/>
      <c r="WL77" s="110"/>
      <c r="WM77" s="110"/>
      <c r="WN77" s="110"/>
      <c r="WO77" s="110"/>
      <c r="WP77" s="110"/>
      <c r="WQ77" s="110"/>
      <c r="WR77" s="110"/>
      <c r="WS77" s="110"/>
      <c r="WT77" s="110"/>
      <c r="WU77" s="110"/>
      <c r="WV77" s="110"/>
      <c r="WW77" s="110"/>
      <c r="WX77" s="110"/>
      <c r="WY77" s="110"/>
      <c r="WZ77" s="110"/>
      <c r="XA77" s="110"/>
      <c r="XB77" s="110"/>
      <c r="XC77" s="110"/>
      <c r="XD77" s="110"/>
      <c r="XE77" s="110"/>
      <c r="XF77" s="110"/>
      <c r="XG77" s="110"/>
      <c r="XH77" s="110"/>
      <c r="XI77" s="110"/>
      <c r="XJ77" s="110"/>
      <c r="XK77" s="110"/>
      <c r="XL77" s="110"/>
      <c r="XM77" s="110"/>
      <c r="XN77" s="110"/>
      <c r="XO77" s="110"/>
      <c r="XP77" s="110"/>
      <c r="XQ77" s="110"/>
      <c r="XR77" s="110"/>
      <c r="XS77" s="110"/>
      <c r="XT77" s="110"/>
      <c r="XU77" s="110"/>
      <c r="XV77" s="110"/>
      <c r="XW77" s="110"/>
      <c r="XX77" s="110"/>
      <c r="XY77" s="110"/>
      <c r="XZ77" s="110"/>
      <c r="YA77" s="110"/>
      <c r="YB77" s="110"/>
      <c r="YC77" s="110"/>
      <c r="YD77" s="110"/>
      <c r="YE77" s="110"/>
      <c r="YF77" s="110"/>
      <c r="YG77" s="110"/>
      <c r="YH77" s="110"/>
      <c r="YI77" s="110"/>
      <c r="YJ77" s="110"/>
      <c r="YK77" s="110"/>
      <c r="YL77" s="110"/>
      <c r="YM77" s="110"/>
      <c r="YN77" s="110"/>
      <c r="YO77" s="110"/>
      <c r="YP77" s="110"/>
      <c r="YQ77" s="110"/>
      <c r="YR77" s="110"/>
      <c r="YS77" s="110"/>
      <c r="YT77" s="110"/>
      <c r="YU77" s="110"/>
      <c r="YV77" s="110"/>
      <c r="YW77" s="110"/>
      <c r="YX77" s="110"/>
      <c r="YY77" s="110"/>
      <c r="YZ77" s="110"/>
      <c r="ZA77" s="110"/>
      <c r="ZB77" s="110"/>
      <c r="ZC77" s="110"/>
      <c r="ZD77" s="110"/>
      <c r="ZE77" s="110"/>
      <c r="ZF77" s="110"/>
      <c r="ZG77" s="110"/>
      <c r="ZH77" s="110"/>
      <c r="ZI77" s="110"/>
      <c r="ZJ77" s="110"/>
      <c r="ZK77" s="110"/>
      <c r="ZL77" s="110"/>
      <c r="ZM77" s="110"/>
      <c r="ZN77" s="110"/>
      <c r="ZO77" s="110"/>
      <c r="ZP77" s="110"/>
      <c r="ZQ77" s="110"/>
      <c r="ZR77" s="110"/>
      <c r="ZS77" s="110"/>
      <c r="ZT77" s="110"/>
      <c r="ZU77" s="110"/>
      <c r="ZV77" s="110"/>
      <c r="ZW77" s="110"/>
      <c r="ZX77" s="110"/>
      <c r="ZY77" s="110"/>
      <c r="ZZ77" s="110"/>
      <c r="AAA77" s="110"/>
      <c r="AAB77" s="110"/>
      <c r="AAC77" s="110"/>
      <c r="AAD77" s="110"/>
      <c r="AAE77" s="110"/>
      <c r="AAF77" s="110"/>
      <c r="AAG77" s="110"/>
      <c r="AAH77" s="110"/>
      <c r="AAI77" s="110"/>
      <c r="AAJ77" s="110"/>
      <c r="AAK77" s="110"/>
      <c r="AAL77" s="110"/>
      <c r="AAM77" s="110"/>
      <c r="AAN77" s="110"/>
      <c r="AAO77" s="110"/>
      <c r="AAP77" s="110"/>
      <c r="AAQ77" s="110"/>
      <c r="AAR77" s="110"/>
      <c r="AAS77" s="110"/>
      <c r="AAT77" s="110"/>
      <c r="AAU77" s="110"/>
      <c r="AAV77" s="110"/>
      <c r="AAW77" s="110"/>
      <c r="AAX77" s="110"/>
      <c r="AAY77" s="110"/>
      <c r="AAZ77" s="110"/>
      <c r="ABA77" s="110"/>
      <c r="ABB77" s="110"/>
      <c r="ABC77" s="110"/>
      <c r="ABD77" s="110"/>
      <c r="ABE77" s="110"/>
      <c r="ABF77" s="110"/>
      <c r="ABG77" s="110"/>
      <c r="ABH77" s="110"/>
      <c r="ABI77" s="110"/>
      <c r="ABJ77" s="110"/>
      <c r="ABK77" s="110"/>
      <c r="ABL77" s="110"/>
      <c r="ABM77" s="110"/>
      <c r="ABN77" s="110"/>
      <c r="ABO77" s="110"/>
      <c r="ABP77" s="110"/>
      <c r="ABQ77" s="110"/>
      <c r="ABR77" s="110"/>
      <c r="ABS77" s="110"/>
      <c r="ABT77" s="110"/>
      <c r="ABU77" s="110"/>
      <c r="ABV77" s="110"/>
      <c r="ABW77" s="110"/>
      <c r="ABX77" s="110"/>
      <c r="ABY77" s="110"/>
      <c r="ABZ77" s="110"/>
      <c r="ACA77" s="110"/>
      <c r="ACB77" s="110"/>
      <c r="ACC77" s="110"/>
      <c r="ACD77" s="110"/>
      <c r="ACE77" s="110"/>
      <c r="ACF77" s="110"/>
      <c r="ACG77" s="110"/>
      <c r="ACH77" s="110"/>
      <c r="ACI77" s="110"/>
      <c r="ACJ77" s="110"/>
      <c r="ACK77" s="110"/>
      <c r="ACL77" s="110"/>
      <c r="ACM77" s="110"/>
      <c r="ACN77" s="110"/>
      <c r="ACO77" s="110"/>
      <c r="ACP77" s="110"/>
      <c r="ACQ77" s="110"/>
      <c r="ACR77" s="110"/>
      <c r="ACS77" s="110"/>
      <c r="ACT77" s="110"/>
      <c r="ACU77" s="110"/>
      <c r="ACV77" s="110"/>
      <c r="ACW77" s="110"/>
      <c r="ACX77" s="110"/>
      <c r="ACY77" s="110"/>
      <c r="ACZ77" s="110"/>
      <c r="ADA77" s="110"/>
      <c r="ADB77" s="110"/>
      <c r="ADC77" s="110"/>
      <c r="ADD77" s="110"/>
      <c r="ADE77" s="110"/>
      <c r="ADF77" s="110"/>
      <c r="ADG77" s="110"/>
      <c r="ADH77" s="110"/>
      <c r="ADI77" s="110"/>
      <c r="ADJ77" s="110"/>
      <c r="ADK77" s="110"/>
      <c r="ADL77" s="110"/>
      <c r="ADM77" s="110"/>
      <c r="ADN77" s="110"/>
      <c r="ADO77" s="110"/>
      <c r="ADP77" s="110"/>
      <c r="ADQ77" s="110"/>
      <c r="ADR77" s="110"/>
      <c r="ADS77" s="110"/>
      <c r="ADT77" s="110"/>
      <c r="ADU77" s="110"/>
      <c r="ADV77" s="110"/>
      <c r="ADW77" s="110"/>
      <c r="ADX77" s="110"/>
      <c r="ADY77" s="110"/>
      <c r="ADZ77" s="110"/>
      <c r="AEA77" s="110"/>
      <c r="AEB77" s="110"/>
      <c r="AEC77" s="110"/>
      <c r="AED77" s="110"/>
      <c r="AEE77" s="110"/>
      <c r="AEF77" s="110"/>
      <c r="AEG77" s="110"/>
      <c r="AEH77" s="110"/>
      <c r="AEI77" s="110"/>
      <c r="AEJ77" s="110"/>
      <c r="AEK77" s="110"/>
      <c r="AEL77" s="110"/>
      <c r="AEM77" s="110"/>
      <c r="AEN77" s="110"/>
      <c r="AEO77" s="110"/>
      <c r="AEP77" s="110"/>
      <c r="AEQ77" s="110"/>
      <c r="AER77" s="110"/>
      <c r="AES77" s="110"/>
      <c r="AET77" s="110"/>
      <c r="AEU77" s="110"/>
      <c r="AEV77" s="110"/>
      <c r="AEW77" s="110"/>
      <c r="AEX77" s="110"/>
      <c r="AEY77" s="110"/>
      <c r="AEZ77" s="110"/>
      <c r="AFA77" s="110"/>
      <c r="AFB77" s="110"/>
      <c r="AFC77" s="110"/>
      <c r="AFD77" s="110"/>
      <c r="AFE77" s="110"/>
      <c r="AFF77" s="110"/>
      <c r="AFG77" s="110"/>
      <c r="AFH77" s="110"/>
      <c r="AFI77" s="110"/>
      <c r="AFJ77" s="110"/>
      <c r="AFK77" s="110"/>
      <c r="AFL77" s="110"/>
      <c r="AFM77" s="110"/>
      <c r="AFN77" s="110"/>
      <c r="AFO77" s="110"/>
      <c r="AFP77" s="110"/>
      <c r="AFQ77" s="110"/>
      <c r="AFR77" s="110"/>
      <c r="AFS77" s="110"/>
      <c r="AFT77" s="110"/>
      <c r="AFU77" s="110"/>
      <c r="AFV77" s="110"/>
      <c r="AFW77" s="110"/>
      <c r="AFX77" s="110"/>
      <c r="AFY77" s="110"/>
      <c r="AFZ77" s="110"/>
      <c r="AGA77" s="110"/>
      <c r="AGB77" s="110"/>
      <c r="AGC77" s="110"/>
      <c r="AGD77" s="110"/>
      <c r="AGE77" s="110"/>
      <c r="AGF77" s="110"/>
      <c r="AGG77" s="110"/>
      <c r="AGH77" s="110"/>
      <c r="AGI77" s="110"/>
      <c r="AGJ77" s="110"/>
      <c r="AGK77" s="110"/>
      <c r="AGL77" s="110"/>
      <c r="AGM77" s="110"/>
      <c r="AGN77" s="110"/>
      <c r="AGO77" s="110"/>
      <c r="AGP77" s="110"/>
      <c r="AGQ77" s="110"/>
      <c r="AGR77" s="110"/>
      <c r="AGS77" s="110"/>
      <c r="AGT77" s="110"/>
      <c r="AGU77" s="110"/>
      <c r="AGV77" s="110"/>
      <c r="AGW77" s="110"/>
      <c r="AGX77" s="110"/>
      <c r="AGY77" s="110"/>
      <c r="AGZ77" s="110"/>
      <c r="AHA77" s="110"/>
      <c r="AHB77" s="110"/>
      <c r="AHC77" s="110"/>
      <c r="AHD77" s="110"/>
      <c r="AHE77" s="110"/>
      <c r="AHF77" s="110"/>
      <c r="AHG77" s="110"/>
      <c r="AHH77" s="110"/>
      <c r="AHI77" s="110"/>
      <c r="AHJ77" s="110"/>
      <c r="AHK77" s="110"/>
      <c r="AHL77" s="110"/>
      <c r="AHM77" s="110"/>
      <c r="AHN77" s="110"/>
      <c r="AHO77" s="110"/>
      <c r="AHP77" s="110"/>
      <c r="AHQ77" s="110"/>
      <c r="AHR77" s="110"/>
      <c r="AHS77" s="110"/>
      <c r="AHT77" s="110"/>
      <c r="AHU77" s="110"/>
      <c r="AHV77" s="110"/>
      <c r="AHW77" s="110"/>
      <c r="AHX77" s="110"/>
      <c r="AHY77" s="110"/>
      <c r="AHZ77" s="110"/>
      <c r="AIA77" s="110"/>
      <c r="AIB77" s="110"/>
      <c r="AIC77" s="110"/>
      <c r="AID77" s="110"/>
      <c r="AIE77" s="110"/>
      <c r="AIF77" s="110"/>
      <c r="AIG77" s="110"/>
      <c r="AIH77" s="110"/>
      <c r="AII77" s="110"/>
      <c r="AIJ77" s="110"/>
      <c r="AIK77" s="110"/>
      <c r="AIL77" s="110"/>
      <c r="AIM77" s="110"/>
      <c r="AIN77" s="110"/>
      <c r="AIO77" s="110"/>
      <c r="AIP77" s="110"/>
      <c r="AIQ77" s="110"/>
      <c r="AIR77" s="110"/>
      <c r="AIS77" s="110"/>
      <c r="AIT77" s="110"/>
      <c r="AIU77" s="110"/>
      <c r="AIV77" s="110"/>
      <c r="AIW77" s="110"/>
      <c r="AIX77" s="110"/>
      <c r="AIY77" s="110"/>
      <c r="AIZ77" s="110"/>
      <c r="AJA77" s="110"/>
      <c r="AJB77" s="110"/>
      <c r="AJC77" s="110"/>
      <c r="AJD77" s="110"/>
      <c r="AJE77" s="110"/>
    </row>
    <row r="78" spans="1:941" ht="21.75" customHeight="1" x14ac:dyDescent="0.25">
      <c r="A78" s="121" t="s">
        <v>20</v>
      </c>
      <c r="B78" s="116" t="s">
        <v>22</v>
      </c>
      <c r="C78" s="117">
        <v>88310</v>
      </c>
      <c r="D78" s="42" t="s">
        <v>30</v>
      </c>
      <c r="E78" s="117" t="s">
        <v>24</v>
      </c>
      <c r="F78" s="162" t="s">
        <v>72</v>
      </c>
      <c r="G78" s="153">
        <v>26.47</v>
      </c>
      <c r="H78" s="163"/>
      <c r="I78" s="164">
        <f>F78*G78</f>
        <v>10.071835</v>
      </c>
      <c r="J78" s="165"/>
      <c r="K78" s="166"/>
      <c r="L78" s="167"/>
      <c r="M78" s="168"/>
      <c r="N78" s="169"/>
      <c r="O78" s="169"/>
      <c r="P78" s="123"/>
      <c r="Q78" s="123"/>
      <c r="R78" s="123"/>
      <c r="S78" s="123"/>
      <c r="T78" s="123"/>
      <c r="U78" s="123"/>
      <c r="V78" s="123"/>
      <c r="W78" s="123"/>
      <c r="X78" s="123"/>
      <c r="Y78" s="123"/>
      <c r="Z78" s="123"/>
      <c r="AA78" s="123"/>
      <c r="AB78" s="123"/>
      <c r="AC78" s="123"/>
      <c r="AD78" s="123"/>
      <c r="AE78" s="123"/>
      <c r="AF78" s="123"/>
      <c r="AG78" s="123"/>
      <c r="AH78" s="123"/>
      <c r="AI78" s="123"/>
      <c r="AJ78" s="123"/>
      <c r="AK78" s="123"/>
      <c r="AL78" s="123"/>
      <c r="AM78" s="123"/>
      <c r="AN78" s="123"/>
      <c r="AO78" s="123"/>
      <c r="AP78" s="123"/>
      <c r="AQ78" s="123"/>
      <c r="AR78" s="123"/>
      <c r="AS78" s="123"/>
      <c r="AT78" s="123"/>
      <c r="AU78" s="123"/>
      <c r="AV78" s="110"/>
      <c r="AW78" s="110"/>
      <c r="AX78" s="110"/>
      <c r="AY78" s="110"/>
      <c r="AZ78" s="110"/>
      <c r="BA78" s="110"/>
      <c r="BB78" s="110"/>
      <c r="BC78" s="110"/>
      <c r="BD78" s="110"/>
      <c r="BE78" s="110"/>
      <c r="BF78" s="110"/>
      <c r="BG78" s="110"/>
      <c r="BH78" s="110"/>
      <c r="BI78" s="110"/>
      <c r="BJ78" s="110"/>
      <c r="BK78" s="110"/>
      <c r="BL78" s="110"/>
      <c r="BM78" s="110"/>
      <c r="BN78" s="110"/>
      <c r="BO78" s="110"/>
      <c r="BP78" s="110"/>
      <c r="BQ78" s="110"/>
      <c r="BR78" s="110"/>
      <c r="BS78" s="110"/>
      <c r="BT78" s="110"/>
      <c r="BU78" s="110"/>
      <c r="BV78" s="110"/>
      <c r="BW78" s="110"/>
      <c r="BX78" s="110"/>
      <c r="BY78" s="110"/>
      <c r="BZ78" s="110"/>
      <c r="CA78" s="110"/>
      <c r="CB78" s="110"/>
      <c r="CC78" s="110"/>
      <c r="CD78" s="110"/>
      <c r="CE78" s="110"/>
      <c r="CF78" s="110"/>
      <c r="CG78" s="110"/>
      <c r="CH78" s="110"/>
      <c r="CI78" s="110"/>
      <c r="CJ78" s="110"/>
      <c r="CK78" s="110"/>
      <c r="CL78" s="110"/>
      <c r="CM78" s="110"/>
      <c r="CN78" s="110"/>
      <c r="CO78" s="110"/>
      <c r="CP78" s="110"/>
      <c r="CQ78" s="110"/>
      <c r="CR78" s="110"/>
      <c r="CS78" s="110"/>
      <c r="CT78" s="110"/>
      <c r="CU78" s="110"/>
      <c r="CV78" s="110"/>
      <c r="CW78" s="110"/>
      <c r="CX78" s="110"/>
      <c r="CY78" s="110"/>
      <c r="CZ78" s="110"/>
      <c r="DA78" s="110"/>
      <c r="DB78" s="110"/>
      <c r="DC78" s="110"/>
      <c r="DD78" s="110"/>
      <c r="DE78" s="110"/>
      <c r="DF78" s="110"/>
      <c r="DG78" s="110"/>
      <c r="DH78" s="110"/>
      <c r="DI78" s="110"/>
      <c r="DJ78" s="110"/>
      <c r="DK78" s="110"/>
      <c r="DL78" s="110"/>
      <c r="DM78" s="110"/>
      <c r="DN78" s="110"/>
      <c r="DO78" s="110"/>
      <c r="DP78" s="110"/>
      <c r="DQ78" s="110"/>
      <c r="DR78" s="110"/>
      <c r="DS78" s="110"/>
      <c r="DT78" s="110"/>
      <c r="DU78" s="110"/>
      <c r="DV78" s="110"/>
      <c r="DW78" s="110"/>
      <c r="DX78" s="110"/>
      <c r="DY78" s="110"/>
      <c r="DZ78" s="110"/>
      <c r="EA78" s="110"/>
      <c r="EB78" s="110"/>
      <c r="EC78" s="110"/>
      <c r="ED78" s="110"/>
      <c r="EE78" s="110"/>
      <c r="EF78" s="110"/>
      <c r="EG78" s="110"/>
      <c r="EH78" s="110"/>
      <c r="EI78" s="110"/>
      <c r="EJ78" s="110"/>
      <c r="EK78" s="110"/>
      <c r="EL78" s="110"/>
      <c r="EM78" s="110"/>
      <c r="EN78" s="110"/>
      <c r="EO78" s="110"/>
      <c r="EP78" s="110"/>
      <c r="EQ78" s="110"/>
      <c r="ER78" s="110"/>
      <c r="ES78" s="110"/>
      <c r="ET78" s="110"/>
      <c r="EU78" s="110"/>
      <c r="EV78" s="110"/>
      <c r="EW78" s="110"/>
      <c r="EX78" s="110"/>
      <c r="EY78" s="110"/>
      <c r="EZ78" s="110"/>
      <c r="FA78" s="110"/>
      <c r="FB78" s="110"/>
      <c r="FC78" s="110"/>
      <c r="FD78" s="110"/>
      <c r="FE78" s="110"/>
      <c r="FF78" s="110"/>
      <c r="FG78" s="110"/>
      <c r="FH78" s="110"/>
      <c r="FI78" s="110"/>
      <c r="FJ78" s="110"/>
      <c r="FK78" s="110"/>
      <c r="FL78" s="110"/>
      <c r="FM78" s="110"/>
      <c r="FN78" s="110"/>
      <c r="FO78" s="110"/>
      <c r="FP78" s="110"/>
      <c r="FQ78" s="110"/>
      <c r="FR78" s="110"/>
      <c r="FS78" s="110"/>
      <c r="FT78" s="110"/>
      <c r="FU78" s="110"/>
      <c r="FV78" s="110"/>
      <c r="FW78" s="110"/>
      <c r="FX78" s="110"/>
      <c r="FY78" s="110"/>
      <c r="FZ78" s="110"/>
      <c r="GA78" s="110"/>
      <c r="GB78" s="110"/>
      <c r="GC78" s="110"/>
      <c r="GD78" s="110"/>
      <c r="GE78" s="110"/>
      <c r="GF78" s="110"/>
      <c r="GG78" s="110"/>
      <c r="GH78" s="110"/>
      <c r="GI78" s="110"/>
      <c r="GJ78" s="110"/>
      <c r="GK78" s="110"/>
      <c r="GL78" s="110"/>
      <c r="GM78" s="110"/>
      <c r="GN78" s="110"/>
      <c r="GO78" s="110"/>
      <c r="GP78" s="110"/>
      <c r="GQ78" s="110"/>
      <c r="GR78" s="110"/>
      <c r="GS78" s="110"/>
      <c r="GT78" s="110"/>
      <c r="GU78" s="110"/>
      <c r="GV78" s="110"/>
      <c r="GW78" s="110"/>
      <c r="GX78" s="110"/>
      <c r="GY78" s="110"/>
      <c r="GZ78" s="110"/>
      <c r="HA78" s="110"/>
      <c r="HB78" s="110"/>
      <c r="HC78" s="110"/>
      <c r="HD78" s="110"/>
      <c r="HE78" s="110"/>
      <c r="HF78" s="110"/>
      <c r="HG78" s="110"/>
      <c r="HH78" s="110"/>
      <c r="HI78" s="110"/>
      <c r="HJ78" s="110"/>
      <c r="HK78" s="110"/>
      <c r="HL78" s="110"/>
      <c r="HM78" s="110"/>
      <c r="HN78" s="110"/>
      <c r="HO78" s="110"/>
      <c r="HP78" s="110"/>
      <c r="HQ78" s="110"/>
      <c r="HR78" s="110"/>
      <c r="HS78" s="110"/>
      <c r="HT78" s="110"/>
      <c r="HU78" s="110"/>
      <c r="HV78" s="110"/>
      <c r="HW78" s="110"/>
      <c r="HX78" s="110"/>
      <c r="HY78" s="110"/>
      <c r="HZ78" s="110"/>
      <c r="IA78" s="110"/>
      <c r="IB78" s="110"/>
      <c r="IC78" s="110"/>
      <c r="ID78" s="110"/>
      <c r="IE78" s="110"/>
      <c r="IF78" s="110"/>
      <c r="IG78" s="110"/>
      <c r="IH78" s="110"/>
      <c r="II78" s="110"/>
      <c r="IJ78" s="110"/>
      <c r="IK78" s="110"/>
      <c r="IL78" s="110"/>
      <c r="IM78" s="110"/>
      <c r="IN78" s="110"/>
      <c r="IO78" s="110"/>
      <c r="IP78" s="110"/>
      <c r="IQ78" s="110"/>
      <c r="IR78" s="110"/>
      <c r="IS78" s="110"/>
      <c r="IT78" s="110"/>
      <c r="IU78" s="110"/>
      <c r="IV78" s="110"/>
      <c r="IW78" s="110"/>
      <c r="IX78" s="110"/>
      <c r="IY78" s="110"/>
      <c r="IZ78" s="110"/>
      <c r="JA78" s="110"/>
      <c r="JB78" s="110"/>
      <c r="JC78" s="110"/>
      <c r="JD78" s="110"/>
      <c r="JE78" s="110"/>
      <c r="JF78" s="110"/>
      <c r="JG78" s="110"/>
      <c r="JH78" s="110"/>
      <c r="JI78" s="110"/>
      <c r="JJ78" s="110"/>
      <c r="JK78" s="110"/>
      <c r="JL78" s="110"/>
      <c r="JM78" s="110"/>
      <c r="JN78" s="110"/>
      <c r="JO78" s="110"/>
      <c r="JP78" s="110"/>
      <c r="JQ78" s="110"/>
      <c r="JR78" s="110"/>
      <c r="JS78" s="110"/>
      <c r="JT78" s="110"/>
      <c r="JU78" s="110"/>
      <c r="JV78" s="110"/>
      <c r="JW78" s="110"/>
      <c r="JX78" s="110"/>
      <c r="JY78" s="110"/>
      <c r="JZ78" s="110"/>
      <c r="KA78" s="110"/>
      <c r="KB78" s="110"/>
      <c r="KC78" s="110"/>
      <c r="KD78" s="110"/>
      <c r="KE78" s="110"/>
      <c r="KF78" s="110"/>
      <c r="KG78" s="110"/>
      <c r="KH78" s="110"/>
      <c r="KI78" s="110"/>
      <c r="KJ78" s="110"/>
      <c r="KK78" s="110"/>
      <c r="KL78" s="110"/>
      <c r="KM78" s="110"/>
      <c r="KN78" s="110"/>
      <c r="KO78" s="110"/>
      <c r="KP78" s="110"/>
      <c r="KQ78" s="110"/>
      <c r="KR78" s="110"/>
      <c r="KS78" s="110"/>
      <c r="KT78" s="110"/>
      <c r="KU78" s="110"/>
      <c r="KV78" s="110"/>
      <c r="KW78" s="110"/>
      <c r="KX78" s="110"/>
      <c r="KY78" s="110"/>
      <c r="KZ78" s="110"/>
      <c r="LA78" s="110"/>
      <c r="LB78" s="110"/>
      <c r="LC78" s="110"/>
      <c r="LD78" s="110"/>
      <c r="LE78" s="110"/>
      <c r="LF78" s="110"/>
      <c r="LG78" s="110"/>
      <c r="LH78" s="110"/>
      <c r="LI78" s="110"/>
      <c r="LJ78" s="110"/>
      <c r="LK78" s="110"/>
      <c r="LL78" s="110"/>
      <c r="LM78" s="110"/>
      <c r="LN78" s="110"/>
      <c r="LO78" s="110"/>
      <c r="LP78" s="110"/>
      <c r="LQ78" s="110"/>
      <c r="LR78" s="110"/>
      <c r="LS78" s="110"/>
      <c r="LT78" s="110"/>
      <c r="LU78" s="110"/>
      <c r="LV78" s="110"/>
      <c r="LW78" s="110"/>
      <c r="LX78" s="110"/>
      <c r="LY78" s="110"/>
      <c r="LZ78" s="110"/>
      <c r="MA78" s="110"/>
      <c r="MB78" s="110"/>
      <c r="MC78" s="110"/>
      <c r="MD78" s="110"/>
      <c r="ME78" s="110"/>
      <c r="MF78" s="110"/>
      <c r="MG78" s="110"/>
      <c r="MH78" s="110"/>
      <c r="MI78" s="110"/>
      <c r="MJ78" s="110"/>
      <c r="MK78" s="110"/>
      <c r="ML78" s="110"/>
      <c r="MM78" s="110"/>
      <c r="MN78" s="110"/>
      <c r="MO78" s="110"/>
      <c r="MP78" s="110"/>
      <c r="MQ78" s="110"/>
      <c r="MR78" s="110"/>
      <c r="MS78" s="110"/>
      <c r="MT78" s="110"/>
      <c r="MU78" s="110"/>
      <c r="MV78" s="110"/>
      <c r="MW78" s="110"/>
      <c r="MX78" s="110"/>
      <c r="MY78" s="110"/>
      <c r="MZ78" s="110"/>
      <c r="NA78" s="110"/>
      <c r="NB78" s="110"/>
      <c r="NC78" s="110"/>
      <c r="ND78" s="110"/>
      <c r="NE78" s="110"/>
      <c r="NF78" s="110"/>
      <c r="NG78" s="110"/>
      <c r="NH78" s="110"/>
      <c r="NI78" s="110"/>
      <c r="NJ78" s="110"/>
      <c r="NK78" s="110"/>
      <c r="NL78" s="110"/>
      <c r="NM78" s="110"/>
      <c r="NN78" s="110"/>
      <c r="NO78" s="110"/>
      <c r="NP78" s="110"/>
      <c r="NQ78" s="110"/>
      <c r="NR78" s="110"/>
      <c r="NS78" s="110"/>
      <c r="NT78" s="110"/>
      <c r="NU78" s="110"/>
      <c r="NV78" s="110"/>
      <c r="NW78" s="110"/>
      <c r="NX78" s="110"/>
      <c r="NY78" s="110"/>
      <c r="NZ78" s="110"/>
      <c r="OA78" s="110"/>
      <c r="OB78" s="110"/>
      <c r="OC78" s="110"/>
      <c r="OD78" s="110"/>
      <c r="OE78" s="110"/>
      <c r="OF78" s="110"/>
      <c r="OG78" s="110"/>
      <c r="OH78" s="110"/>
      <c r="OI78" s="110"/>
      <c r="OJ78" s="110"/>
      <c r="OK78" s="110"/>
      <c r="OL78" s="110"/>
      <c r="OM78" s="110"/>
      <c r="ON78" s="110"/>
      <c r="OO78" s="110"/>
      <c r="OP78" s="110"/>
      <c r="OQ78" s="110"/>
      <c r="OR78" s="110"/>
      <c r="OS78" s="110"/>
      <c r="OT78" s="110"/>
      <c r="OU78" s="110"/>
      <c r="OV78" s="110"/>
      <c r="OW78" s="110"/>
      <c r="OX78" s="110"/>
      <c r="OY78" s="110"/>
      <c r="OZ78" s="110"/>
      <c r="PA78" s="110"/>
      <c r="PB78" s="110"/>
      <c r="PC78" s="110"/>
      <c r="PD78" s="110"/>
      <c r="PE78" s="110"/>
      <c r="PF78" s="110"/>
      <c r="PG78" s="110"/>
      <c r="PH78" s="110"/>
      <c r="PI78" s="110"/>
      <c r="PJ78" s="110"/>
      <c r="PK78" s="110"/>
      <c r="PL78" s="110"/>
      <c r="PM78" s="110"/>
      <c r="PN78" s="110"/>
      <c r="PO78" s="110"/>
      <c r="PP78" s="110"/>
      <c r="PQ78" s="110"/>
      <c r="PR78" s="110"/>
      <c r="PS78" s="110"/>
      <c r="PT78" s="110"/>
      <c r="PU78" s="110"/>
      <c r="PV78" s="110"/>
      <c r="PW78" s="110"/>
      <c r="PX78" s="110"/>
      <c r="PY78" s="110"/>
      <c r="PZ78" s="110"/>
      <c r="QA78" s="110"/>
      <c r="QB78" s="110"/>
      <c r="QC78" s="110"/>
      <c r="QD78" s="110"/>
      <c r="QE78" s="110"/>
      <c r="QF78" s="110"/>
      <c r="QG78" s="110"/>
      <c r="QH78" s="110"/>
      <c r="QI78" s="110"/>
      <c r="QJ78" s="110"/>
      <c r="QK78" s="110"/>
      <c r="QL78" s="110"/>
      <c r="QM78" s="110"/>
      <c r="QN78" s="110"/>
      <c r="QO78" s="110"/>
      <c r="QP78" s="110"/>
      <c r="QQ78" s="110"/>
      <c r="QR78" s="110"/>
      <c r="QS78" s="110"/>
      <c r="QT78" s="110"/>
      <c r="QU78" s="110"/>
      <c r="QV78" s="110"/>
      <c r="QW78" s="110"/>
      <c r="QX78" s="110"/>
      <c r="QY78" s="110"/>
      <c r="QZ78" s="110"/>
      <c r="RA78" s="110"/>
      <c r="RB78" s="110"/>
      <c r="RC78" s="110"/>
      <c r="RD78" s="110"/>
      <c r="RE78" s="110"/>
      <c r="RF78" s="110"/>
      <c r="RG78" s="110"/>
      <c r="RH78" s="110"/>
      <c r="RI78" s="110"/>
      <c r="RJ78" s="110"/>
      <c r="RK78" s="110"/>
      <c r="RL78" s="110"/>
      <c r="RM78" s="110"/>
      <c r="RN78" s="110"/>
      <c r="RO78" s="110"/>
      <c r="RP78" s="110"/>
      <c r="RQ78" s="110"/>
      <c r="RR78" s="110"/>
      <c r="RS78" s="110"/>
      <c r="RT78" s="110"/>
      <c r="RU78" s="110"/>
      <c r="RV78" s="110"/>
      <c r="RW78" s="110"/>
      <c r="RX78" s="110"/>
      <c r="RY78" s="110"/>
      <c r="RZ78" s="110"/>
      <c r="SA78" s="110"/>
      <c r="SB78" s="110"/>
      <c r="SC78" s="110"/>
      <c r="SD78" s="110"/>
      <c r="SE78" s="110"/>
      <c r="SF78" s="110"/>
      <c r="SG78" s="110"/>
      <c r="SH78" s="110"/>
      <c r="SI78" s="110"/>
      <c r="SJ78" s="110"/>
      <c r="SK78" s="110"/>
      <c r="SL78" s="110"/>
      <c r="SM78" s="110"/>
      <c r="SN78" s="110"/>
      <c r="SO78" s="110"/>
      <c r="SP78" s="110"/>
      <c r="SQ78" s="110"/>
      <c r="SR78" s="110"/>
      <c r="SS78" s="110"/>
      <c r="ST78" s="110"/>
      <c r="SU78" s="110"/>
      <c r="SV78" s="110"/>
      <c r="SW78" s="110"/>
      <c r="SX78" s="110"/>
      <c r="SY78" s="110"/>
      <c r="SZ78" s="110"/>
      <c r="TA78" s="110"/>
      <c r="TB78" s="110"/>
      <c r="TC78" s="110"/>
      <c r="TD78" s="110"/>
      <c r="TE78" s="110"/>
      <c r="TF78" s="110"/>
      <c r="TG78" s="110"/>
      <c r="TH78" s="110"/>
      <c r="TI78" s="110"/>
      <c r="TJ78" s="110"/>
      <c r="TK78" s="110"/>
      <c r="TL78" s="110"/>
      <c r="TM78" s="110"/>
      <c r="TN78" s="110"/>
      <c r="TO78" s="110"/>
      <c r="TP78" s="110"/>
      <c r="TQ78" s="110"/>
      <c r="TR78" s="110"/>
      <c r="TS78" s="110"/>
      <c r="TT78" s="110"/>
      <c r="TU78" s="110"/>
      <c r="TV78" s="110"/>
      <c r="TW78" s="110"/>
      <c r="TX78" s="110"/>
      <c r="TY78" s="110"/>
      <c r="TZ78" s="110"/>
      <c r="UA78" s="110"/>
      <c r="UB78" s="110"/>
      <c r="UC78" s="110"/>
      <c r="UD78" s="110"/>
      <c r="UE78" s="110"/>
      <c r="UF78" s="110"/>
      <c r="UG78" s="110"/>
      <c r="UH78" s="110"/>
      <c r="UI78" s="110"/>
      <c r="UJ78" s="110"/>
      <c r="UK78" s="110"/>
      <c r="UL78" s="110"/>
      <c r="UM78" s="110"/>
      <c r="UN78" s="110"/>
      <c r="UO78" s="110"/>
      <c r="UP78" s="110"/>
      <c r="UQ78" s="110"/>
      <c r="UR78" s="110"/>
      <c r="US78" s="110"/>
      <c r="UT78" s="110"/>
      <c r="UU78" s="110"/>
      <c r="UV78" s="110"/>
      <c r="UW78" s="110"/>
      <c r="UX78" s="110"/>
      <c r="UY78" s="110"/>
      <c r="UZ78" s="110"/>
      <c r="VA78" s="110"/>
      <c r="VB78" s="110"/>
      <c r="VC78" s="110"/>
      <c r="VD78" s="110"/>
      <c r="VE78" s="110"/>
      <c r="VF78" s="110"/>
      <c r="VG78" s="110"/>
      <c r="VH78" s="110"/>
      <c r="VI78" s="110"/>
      <c r="VJ78" s="110"/>
      <c r="VK78" s="110"/>
      <c r="VL78" s="110"/>
      <c r="VM78" s="110"/>
      <c r="VN78" s="110"/>
      <c r="VO78" s="110"/>
      <c r="VP78" s="110"/>
      <c r="VQ78" s="110"/>
      <c r="VR78" s="110"/>
      <c r="VS78" s="110"/>
      <c r="VT78" s="110"/>
      <c r="VU78" s="110"/>
      <c r="VV78" s="110"/>
      <c r="VW78" s="110"/>
      <c r="VX78" s="110"/>
      <c r="VY78" s="110"/>
      <c r="VZ78" s="110"/>
      <c r="WA78" s="110"/>
      <c r="WB78" s="110"/>
      <c r="WC78" s="110"/>
      <c r="WD78" s="110"/>
      <c r="WE78" s="110"/>
      <c r="WF78" s="110"/>
      <c r="WG78" s="110"/>
      <c r="WH78" s="110"/>
      <c r="WI78" s="110"/>
      <c r="WJ78" s="110"/>
      <c r="WK78" s="110"/>
      <c r="WL78" s="110"/>
      <c r="WM78" s="110"/>
      <c r="WN78" s="110"/>
      <c r="WO78" s="110"/>
      <c r="WP78" s="110"/>
      <c r="WQ78" s="110"/>
      <c r="WR78" s="110"/>
      <c r="WS78" s="110"/>
      <c r="WT78" s="110"/>
      <c r="WU78" s="110"/>
      <c r="WV78" s="110"/>
      <c r="WW78" s="110"/>
      <c r="WX78" s="110"/>
      <c r="WY78" s="110"/>
      <c r="WZ78" s="110"/>
      <c r="XA78" s="110"/>
      <c r="XB78" s="110"/>
      <c r="XC78" s="110"/>
      <c r="XD78" s="110"/>
      <c r="XE78" s="110"/>
      <c r="XF78" s="110"/>
      <c r="XG78" s="110"/>
      <c r="XH78" s="110"/>
      <c r="XI78" s="110"/>
      <c r="XJ78" s="110"/>
      <c r="XK78" s="110"/>
      <c r="XL78" s="110"/>
      <c r="XM78" s="110"/>
      <c r="XN78" s="110"/>
      <c r="XO78" s="110"/>
      <c r="XP78" s="110"/>
      <c r="XQ78" s="110"/>
      <c r="XR78" s="110"/>
      <c r="XS78" s="110"/>
      <c r="XT78" s="110"/>
      <c r="XU78" s="110"/>
      <c r="XV78" s="110"/>
      <c r="XW78" s="110"/>
      <c r="XX78" s="110"/>
      <c r="XY78" s="110"/>
      <c r="XZ78" s="110"/>
      <c r="YA78" s="110"/>
      <c r="YB78" s="110"/>
      <c r="YC78" s="110"/>
      <c r="YD78" s="110"/>
      <c r="YE78" s="110"/>
      <c r="YF78" s="110"/>
      <c r="YG78" s="110"/>
      <c r="YH78" s="110"/>
      <c r="YI78" s="110"/>
      <c r="YJ78" s="110"/>
      <c r="YK78" s="110"/>
      <c r="YL78" s="110"/>
      <c r="YM78" s="110"/>
      <c r="YN78" s="110"/>
      <c r="YO78" s="110"/>
      <c r="YP78" s="110"/>
      <c r="YQ78" s="110"/>
      <c r="YR78" s="110"/>
      <c r="YS78" s="110"/>
      <c r="YT78" s="110"/>
      <c r="YU78" s="110"/>
      <c r="YV78" s="110"/>
      <c r="YW78" s="110"/>
      <c r="YX78" s="110"/>
      <c r="YY78" s="110"/>
      <c r="YZ78" s="110"/>
      <c r="ZA78" s="110"/>
      <c r="ZB78" s="110"/>
      <c r="ZC78" s="110"/>
      <c r="ZD78" s="110"/>
      <c r="ZE78" s="110"/>
      <c r="ZF78" s="110"/>
      <c r="ZG78" s="110"/>
      <c r="ZH78" s="110"/>
      <c r="ZI78" s="110"/>
      <c r="ZJ78" s="110"/>
      <c r="ZK78" s="110"/>
      <c r="ZL78" s="110"/>
      <c r="ZM78" s="110"/>
      <c r="ZN78" s="110"/>
      <c r="ZO78" s="110"/>
      <c r="ZP78" s="110"/>
      <c r="ZQ78" s="110"/>
      <c r="ZR78" s="110"/>
      <c r="ZS78" s="110"/>
      <c r="ZT78" s="110"/>
      <c r="ZU78" s="110"/>
      <c r="ZV78" s="110"/>
      <c r="ZW78" s="110"/>
      <c r="ZX78" s="110"/>
      <c r="ZY78" s="110"/>
      <c r="ZZ78" s="110"/>
      <c r="AAA78" s="110"/>
      <c r="AAB78" s="110"/>
      <c r="AAC78" s="110"/>
      <c r="AAD78" s="110"/>
      <c r="AAE78" s="110"/>
      <c r="AAF78" s="110"/>
      <c r="AAG78" s="110"/>
      <c r="AAH78" s="110"/>
      <c r="AAI78" s="110"/>
      <c r="AAJ78" s="110"/>
      <c r="AAK78" s="110"/>
      <c r="AAL78" s="110"/>
      <c r="AAM78" s="110"/>
      <c r="AAN78" s="110"/>
      <c r="AAO78" s="110"/>
      <c r="AAP78" s="110"/>
      <c r="AAQ78" s="110"/>
      <c r="AAR78" s="110"/>
      <c r="AAS78" s="110"/>
      <c r="AAT78" s="110"/>
      <c r="AAU78" s="110"/>
      <c r="AAV78" s="110"/>
      <c r="AAW78" s="110"/>
      <c r="AAX78" s="110"/>
      <c r="AAY78" s="110"/>
      <c r="AAZ78" s="110"/>
      <c r="ABA78" s="110"/>
      <c r="ABB78" s="110"/>
      <c r="ABC78" s="110"/>
      <c r="ABD78" s="110"/>
      <c r="ABE78" s="110"/>
      <c r="ABF78" s="110"/>
      <c r="ABG78" s="110"/>
      <c r="ABH78" s="110"/>
      <c r="ABI78" s="110"/>
      <c r="ABJ78" s="110"/>
      <c r="ABK78" s="110"/>
      <c r="ABL78" s="110"/>
      <c r="ABM78" s="110"/>
      <c r="ABN78" s="110"/>
      <c r="ABO78" s="110"/>
      <c r="ABP78" s="110"/>
      <c r="ABQ78" s="110"/>
      <c r="ABR78" s="110"/>
      <c r="ABS78" s="110"/>
      <c r="ABT78" s="110"/>
      <c r="ABU78" s="110"/>
      <c r="ABV78" s="110"/>
      <c r="ABW78" s="110"/>
      <c r="ABX78" s="110"/>
      <c r="ABY78" s="110"/>
      <c r="ABZ78" s="110"/>
      <c r="ACA78" s="110"/>
      <c r="ACB78" s="110"/>
      <c r="ACC78" s="110"/>
      <c r="ACD78" s="110"/>
      <c r="ACE78" s="110"/>
      <c r="ACF78" s="110"/>
      <c r="ACG78" s="110"/>
      <c r="ACH78" s="110"/>
      <c r="ACI78" s="110"/>
      <c r="ACJ78" s="110"/>
      <c r="ACK78" s="110"/>
      <c r="ACL78" s="110"/>
      <c r="ACM78" s="110"/>
      <c r="ACN78" s="110"/>
      <c r="ACO78" s="110"/>
      <c r="ACP78" s="110"/>
      <c r="ACQ78" s="110"/>
      <c r="ACR78" s="110"/>
      <c r="ACS78" s="110"/>
      <c r="ACT78" s="110"/>
      <c r="ACU78" s="110"/>
      <c r="ACV78" s="110"/>
      <c r="ACW78" s="110"/>
      <c r="ACX78" s="110"/>
      <c r="ACY78" s="110"/>
      <c r="ACZ78" s="110"/>
      <c r="ADA78" s="110"/>
      <c r="ADB78" s="110"/>
      <c r="ADC78" s="110"/>
      <c r="ADD78" s="110"/>
      <c r="ADE78" s="110"/>
      <c r="ADF78" s="110"/>
      <c r="ADG78" s="110"/>
      <c r="ADH78" s="110"/>
      <c r="ADI78" s="110"/>
      <c r="ADJ78" s="110"/>
      <c r="ADK78" s="110"/>
      <c r="ADL78" s="110"/>
      <c r="ADM78" s="110"/>
      <c r="ADN78" s="110"/>
      <c r="ADO78" s="110"/>
      <c r="ADP78" s="110"/>
      <c r="ADQ78" s="110"/>
      <c r="ADR78" s="110"/>
      <c r="ADS78" s="110"/>
      <c r="ADT78" s="110"/>
      <c r="ADU78" s="110"/>
      <c r="ADV78" s="110"/>
      <c r="ADW78" s="110"/>
      <c r="ADX78" s="110"/>
      <c r="ADY78" s="110"/>
      <c r="ADZ78" s="110"/>
      <c r="AEA78" s="110"/>
      <c r="AEB78" s="110"/>
      <c r="AEC78" s="110"/>
      <c r="AED78" s="110"/>
      <c r="AEE78" s="110"/>
      <c r="AEF78" s="110"/>
      <c r="AEG78" s="110"/>
      <c r="AEH78" s="110"/>
      <c r="AEI78" s="110"/>
      <c r="AEJ78" s="110"/>
      <c r="AEK78" s="110"/>
      <c r="AEL78" s="110"/>
      <c r="AEM78" s="110"/>
      <c r="AEN78" s="110"/>
      <c r="AEO78" s="110"/>
      <c r="AEP78" s="110"/>
      <c r="AEQ78" s="110"/>
      <c r="AER78" s="110"/>
      <c r="AES78" s="110"/>
      <c r="AET78" s="110"/>
      <c r="AEU78" s="110"/>
      <c r="AEV78" s="110"/>
      <c r="AEW78" s="110"/>
      <c r="AEX78" s="110"/>
      <c r="AEY78" s="110"/>
      <c r="AEZ78" s="110"/>
      <c r="AFA78" s="110"/>
      <c r="AFB78" s="110"/>
      <c r="AFC78" s="110"/>
      <c r="AFD78" s="110"/>
      <c r="AFE78" s="110"/>
      <c r="AFF78" s="110"/>
      <c r="AFG78" s="110"/>
      <c r="AFH78" s="110"/>
      <c r="AFI78" s="110"/>
      <c r="AFJ78" s="110"/>
      <c r="AFK78" s="110"/>
      <c r="AFL78" s="110"/>
      <c r="AFM78" s="110"/>
      <c r="AFN78" s="110"/>
      <c r="AFO78" s="110"/>
      <c r="AFP78" s="110"/>
      <c r="AFQ78" s="110"/>
      <c r="AFR78" s="110"/>
      <c r="AFS78" s="110"/>
      <c r="AFT78" s="110"/>
      <c r="AFU78" s="110"/>
      <c r="AFV78" s="110"/>
      <c r="AFW78" s="110"/>
      <c r="AFX78" s="110"/>
      <c r="AFY78" s="110"/>
      <c r="AFZ78" s="110"/>
      <c r="AGA78" s="110"/>
      <c r="AGB78" s="110"/>
      <c r="AGC78" s="110"/>
      <c r="AGD78" s="110"/>
      <c r="AGE78" s="110"/>
      <c r="AGF78" s="110"/>
      <c r="AGG78" s="110"/>
      <c r="AGH78" s="110"/>
      <c r="AGI78" s="110"/>
      <c r="AGJ78" s="110"/>
      <c r="AGK78" s="110"/>
      <c r="AGL78" s="110"/>
      <c r="AGM78" s="110"/>
      <c r="AGN78" s="110"/>
      <c r="AGO78" s="110"/>
      <c r="AGP78" s="110"/>
      <c r="AGQ78" s="110"/>
      <c r="AGR78" s="110"/>
      <c r="AGS78" s="110"/>
      <c r="AGT78" s="110"/>
      <c r="AGU78" s="110"/>
      <c r="AGV78" s="110"/>
      <c r="AGW78" s="110"/>
      <c r="AGX78" s="110"/>
      <c r="AGY78" s="110"/>
      <c r="AGZ78" s="110"/>
      <c r="AHA78" s="110"/>
      <c r="AHB78" s="110"/>
      <c r="AHC78" s="110"/>
      <c r="AHD78" s="110"/>
      <c r="AHE78" s="110"/>
      <c r="AHF78" s="110"/>
      <c r="AHG78" s="110"/>
      <c r="AHH78" s="110"/>
      <c r="AHI78" s="110"/>
      <c r="AHJ78" s="110"/>
      <c r="AHK78" s="110"/>
      <c r="AHL78" s="110"/>
      <c r="AHM78" s="110"/>
      <c r="AHN78" s="110"/>
      <c r="AHO78" s="110"/>
      <c r="AHP78" s="110"/>
      <c r="AHQ78" s="110"/>
      <c r="AHR78" s="110"/>
      <c r="AHS78" s="110"/>
      <c r="AHT78" s="110"/>
      <c r="AHU78" s="110"/>
      <c r="AHV78" s="110"/>
      <c r="AHW78" s="110"/>
      <c r="AHX78" s="110"/>
      <c r="AHY78" s="110"/>
      <c r="AHZ78" s="110"/>
      <c r="AIA78" s="110"/>
      <c r="AIB78" s="110"/>
      <c r="AIC78" s="110"/>
      <c r="AID78" s="110"/>
      <c r="AIE78" s="110"/>
      <c r="AIF78" s="110"/>
      <c r="AIG78" s="110"/>
      <c r="AIH78" s="110"/>
      <c r="AII78" s="110"/>
      <c r="AIJ78" s="110"/>
      <c r="AIK78" s="110"/>
      <c r="AIL78" s="110"/>
      <c r="AIM78" s="110"/>
      <c r="AIN78" s="110"/>
      <c r="AIO78" s="110"/>
      <c r="AIP78" s="110"/>
      <c r="AIQ78" s="110"/>
      <c r="AIR78" s="110"/>
      <c r="AIS78" s="110"/>
      <c r="AIT78" s="110"/>
      <c r="AIU78" s="110"/>
      <c r="AIV78" s="110"/>
      <c r="AIW78" s="110"/>
      <c r="AIX78" s="110"/>
      <c r="AIY78" s="110"/>
      <c r="AIZ78" s="110"/>
      <c r="AJA78" s="110"/>
      <c r="AJB78" s="110"/>
      <c r="AJC78" s="110"/>
      <c r="AJD78" s="110"/>
      <c r="AJE78" s="110"/>
    </row>
    <row r="79" spans="1:941" ht="21.75" customHeight="1" x14ac:dyDescent="0.25">
      <c r="A79" s="121"/>
      <c r="B79" s="116"/>
      <c r="C79" s="117"/>
      <c r="D79" s="42"/>
      <c r="E79" s="117"/>
      <c r="F79" s="162"/>
      <c r="G79" s="153"/>
      <c r="H79" s="208"/>
      <c r="I79" s="153"/>
      <c r="J79" s="209"/>
      <c r="K79" s="210"/>
      <c r="L79" s="211"/>
      <c r="M79" s="212"/>
      <c r="N79" s="169"/>
      <c r="O79" s="169"/>
      <c r="P79" s="123"/>
      <c r="Q79" s="123"/>
      <c r="R79" s="123"/>
      <c r="S79" s="123"/>
      <c r="T79" s="123"/>
      <c r="U79" s="123"/>
      <c r="V79" s="123"/>
      <c r="W79" s="123"/>
      <c r="X79" s="123"/>
      <c r="Y79" s="123"/>
      <c r="Z79" s="123"/>
      <c r="AA79" s="123"/>
      <c r="AB79" s="123"/>
      <c r="AC79" s="123"/>
      <c r="AD79" s="123"/>
      <c r="AE79" s="123"/>
      <c r="AF79" s="123"/>
      <c r="AG79" s="123"/>
      <c r="AH79" s="123"/>
      <c r="AI79" s="123"/>
      <c r="AJ79" s="123"/>
      <c r="AK79" s="123"/>
      <c r="AL79" s="123"/>
      <c r="AM79" s="123"/>
      <c r="AN79" s="123"/>
      <c r="AO79" s="123"/>
      <c r="AP79" s="123"/>
      <c r="AQ79" s="123"/>
      <c r="AR79" s="123"/>
      <c r="AS79" s="123"/>
      <c r="AT79" s="123"/>
      <c r="AU79" s="123"/>
      <c r="AV79" s="110"/>
      <c r="AW79" s="110"/>
      <c r="AX79" s="110"/>
      <c r="AY79" s="110"/>
      <c r="AZ79" s="110"/>
      <c r="BA79" s="110"/>
      <c r="BB79" s="110"/>
      <c r="BC79" s="110"/>
      <c r="BD79" s="110"/>
      <c r="BE79" s="110"/>
      <c r="BF79" s="110"/>
      <c r="BG79" s="110"/>
      <c r="BH79" s="110"/>
      <c r="BI79" s="110"/>
      <c r="BJ79" s="110"/>
      <c r="BK79" s="110"/>
      <c r="BL79" s="110"/>
      <c r="BM79" s="110"/>
      <c r="BN79" s="110"/>
      <c r="BO79" s="110"/>
      <c r="BP79" s="110"/>
      <c r="BQ79" s="110"/>
      <c r="BR79" s="110"/>
      <c r="BS79" s="110"/>
      <c r="BT79" s="110"/>
      <c r="BU79" s="110"/>
      <c r="BV79" s="110"/>
      <c r="BW79" s="110"/>
      <c r="BX79" s="110"/>
      <c r="BY79" s="110"/>
      <c r="BZ79" s="110"/>
      <c r="CA79" s="110"/>
      <c r="CB79" s="110"/>
      <c r="CC79" s="110"/>
      <c r="CD79" s="110"/>
      <c r="CE79" s="110"/>
      <c r="CF79" s="110"/>
      <c r="CG79" s="110"/>
      <c r="CH79" s="110"/>
      <c r="CI79" s="110"/>
      <c r="CJ79" s="110"/>
      <c r="CK79" s="110"/>
      <c r="CL79" s="110"/>
      <c r="CM79" s="110"/>
      <c r="CN79" s="110"/>
      <c r="CO79" s="110"/>
      <c r="CP79" s="110"/>
      <c r="CQ79" s="110"/>
      <c r="CR79" s="110"/>
      <c r="CS79" s="110"/>
      <c r="CT79" s="110"/>
      <c r="CU79" s="110"/>
      <c r="CV79" s="110"/>
      <c r="CW79" s="110"/>
      <c r="CX79" s="110"/>
      <c r="CY79" s="110"/>
      <c r="CZ79" s="110"/>
      <c r="DA79" s="110"/>
      <c r="DB79" s="110"/>
      <c r="DC79" s="110"/>
      <c r="DD79" s="110"/>
      <c r="DE79" s="110"/>
      <c r="DF79" s="110"/>
      <c r="DG79" s="110"/>
      <c r="DH79" s="110"/>
      <c r="DI79" s="110"/>
      <c r="DJ79" s="110"/>
      <c r="DK79" s="110"/>
      <c r="DL79" s="110"/>
      <c r="DM79" s="110"/>
      <c r="DN79" s="110"/>
      <c r="DO79" s="110"/>
      <c r="DP79" s="110"/>
      <c r="DQ79" s="110"/>
      <c r="DR79" s="110"/>
      <c r="DS79" s="110"/>
      <c r="DT79" s="110"/>
      <c r="DU79" s="110"/>
      <c r="DV79" s="110"/>
      <c r="DW79" s="110"/>
      <c r="DX79" s="110"/>
      <c r="DY79" s="110"/>
      <c r="DZ79" s="110"/>
      <c r="EA79" s="110"/>
      <c r="EB79" s="110"/>
      <c r="EC79" s="110"/>
      <c r="ED79" s="110"/>
      <c r="EE79" s="110"/>
      <c r="EF79" s="110"/>
      <c r="EG79" s="110"/>
      <c r="EH79" s="110"/>
      <c r="EI79" s="110"/>
      <c r="EJ79" s="110"/>
      <c r="EK79" s="110"/>
      <c r="EL79" s="110"/>
      <c r="EM79" s="110"/>
      <c r="EN79" s="110"/>
      <c r="EO79" s="110"/>
      <c r="EP79" s="110"/>
      <c r="EQ79" s="110"/>
      <c r="ER79" s="110"/>
      <c r="ES79" s="110"/>
      <c r="ET79" s="110"/>
      <c r="EU79" s="110"/>
      <c r="EV79" s="110"/>
      <c r="EW79" s="110"/>
      <c r="EX79" s="110"/>
      <c r="EY79" s="110"/>
      <c r="EZ79" s="110"/>
      <c r="FA79" s="110"/>
      <c r="FB79" s="110"/>
      <c r="FC79" s="110"/>
      <c r="FD79" s="110"/>
      <c r="FE79" s="110"/>
      <c r="FF79" s="110"/>
      <c r="FG79" s="110"/>
      <c r="FH79" s="110"/>
      <c r="FI79" s="110"/>
      <c r="FJ79" s="110"/>
      <c r="FK79" s="110"/>
      <c r="FL79" s="110"/>
      <c r="FM79" s="110"/>
      <c r="FN79" s="110"/>
      <c r="FO79" s="110"/>
      <c r="FP79" s="110"/>
      <c r="FQ79" s="110"/>
      <c r="FR79" s="110"/>
      <c r="FS79" s="110"/>
      <c r="FT79" s="110"/>
      <c r="FU79" s="110"/>
      <c r="FV79" s="110"/>
      <c r="FW79" s="110"/>
      <c r="FX79" s="110"/>
      <c r="FY79" s="110"/>
      <c r="FZ79" s="110"/>
      <c r="GA79" s="110"/>
      <c r="GB79" s="110"/>
      <c r="GC79" s="110"/>
      <c r="GD79" s="110"/>
      <c r="GE79" s="110"/>
      <c r="GF79" s="110"/>
      <c r="GG79" s="110"/>
      <c r="GH79" s="110"/>
      <c r="GI79" s="110"/>
      <c r="GJ79" s="110"/>
      <c r="GK79" s="110"/>
      <c r="GL79" s="110"/>
      <c r="GM79" s="110"/>
      <c r="GN79" s="110"/>
      <c r="GO79" s="110"/>
      <c r="GP79" s="110"/>
      <c r="GQ79" s="110"/>
      <c r="GR79" s="110"/>
      <c r="GS79" s="110"/>
      <c r="GT79" s="110"/>
      <c r="GU79" s="110"/>
      <c r="GV79" s="110"/>
      <c r="GW79" s="110"/>
      <c r="GX79" s="110"/>
      <c r="GY79" s="110"/>
      <c r="GZ79" s="110"/>
      <c r="HA79" s="110"/>
      <c r="HB79" s="110"/>
      <c r="HC79" s="110"/>
      <c r="HD79" s="110"/>
      <c r="HE79" s="110"/>
      <c r="HF79" s="110"/>
      <c r="HG79" s="110"/>
      <c r="HH79" s="110"/>
      <c r="HI79" s="110"/>
      <c r="HJ79" s="110"/>
      <c r="HK79" s="110"/>
      <c r="HL79" s="110"/>
      <c r="HM79" s="110"/>
      <c r="HN79" s="110"/>
      <c r="HO79" s="110"/>
      <c r="HP79" s="110"/>
      <c r="HQ79" s="110"/>
      <c r="HR79" s="110"/>
      <c r="HS79" s="110"/>
      <c r="HT79" s="110"/>
      <c r="HU79" s="110"/>
      <c r="HV79" s="110"/>
      <c r="HW79" s="110"/>
      <c r="HX79" s="110"/>
      <c r="HY79" s="110"/>
      <c r="HZ79" s="110"/>
      <c r="IA79" s="110"/>
      <c r="IB79" s="110"/>
      <c r="IC79" s="110"/>
      <c r="ID79" s="110"/>
      <c r="IE79" s="110"/>
      <c r="IF79" s="110"/>
      <c r="IG79" s="110"/>
      <c r="IH79" s="110"/>
      <c r="II79" s="110"/>
      <c r="IJ79" s="110"/>
      <c r="IK79" s="110"/>
      <c r="IL79" s="110"/>
      <c r="IM79" s="110"/>
      <c r="IN79" s="110"/>
      <c r="IO79" s="110"/>
      <c r="IP79" s="110"/>
      <c r="IQ79" s="110"/>
      <c r="IR79" s="110"/>
      <c r="IS79" s="110"/>
      <c r="IT79" s="110"/>
      <c r="IU79" s="110"/>
      <c r="IV79" s="110"/>
      <c r="IW79" s="110"/>
      <c r="IX79" s="110"/>
      <c r="IY79" s="110"/>
      <c r="IZ79" s="110"/>
      <c r="JA79" s="110"/>
      <c r="JB79" s="110"/>
      <c r="JC79" s="110"/>
      <c r="JD79" s="110"/>
      <c r="JE79" s="110"/>
      <c r="JF79" s="110"/>
      <c r="JG79" s="110"/>
      <c r="JH79" s="110"/>
      <c r="JI79" s="110"/>
      <c r="JJ79" s="110"/>
      <c r="JK79" s="110"/>
      <c r="JL79" s="110"/>
      <c r="JM79" s="110"/>
      <c r="JN79" s="110"/>
      <c r="JO79" s="110"/>
      <c r="JP79" s="110"/>
      <c r="JQ79" s="110"/>
      <c r="JR79" s="110"/>
      <c r="JS79" s="110"/>
      <c r="JT79" s="110"/>
      <c r="JU79" s="110"/>
      <c r="JV79" s="110"/>
      <c r="JW79" s="110"/>
      <c r="JX79" s="110"/>
      <c r="JY79" s="110"/>
      <c r="JZ79" s="110"/>
      <c r="KA79" s="110"/>
      <c r="KB79" s="110"/>
      <c r="KC79" s="110"/>
      <c r="KD79" s="110"/>
      <c r="KE79" s="110"/>
      <c r="KF79" s="110"/>
      <c r="KG79" s="110"/>
      <c r="KH79" s="110"/>
      <c r="KI79" s="110"/>
      <c r="KJ79" s="110"/>
      <c r="KK79" s="110"/>
      <c r="KL79" s="110"/>
      <c r="KM79" s="110"/>
      <c r="KN79" s="110"/>
      <c r="KO79" s="110"/>
      <c r="KP79" s="110"/>
      <c r="KQ79" s="110"/>
      <c r="KR79" s="110"/>
      <c r="KS79" s="110"/>
      <c r="KT79" s="110"/>
      <c r="KU79" s="110"/>
      <c r="KV79" s="110"/>
      <c r="KW79" s="110"/>
      <c r="KX79" s="110"/>
      <c r="KY79" s="110"/>
      <c r="KZ79" s="110"/>
      <c r="LA79" s="110"/>
      <c r="LB79" s="110"/>
      <c r="LC79" s="110"/>
      <c r="LD79" s="110"/>
      <c r="LE79" s="110"/>
      <c r="LF79" s="110"/>
      <c r="LG79" s="110"/>
      <c r="LH79" s="110"/>
      <c r="LI79" s="110"/>
      <c r="LJ79" s="110"/>
      <c r="LK79" s="110"/>
      <c r="LL79" s="110"/>
      <c r="LM79" s="110"/>
      <c r="LN79" s="110"/>
      <c r="LO79" s="110"/>
      <c r="LP79" s="110"/>
      <c r="LQ79" s="110"/>
      <c r="LR79" s="110"/>
      <c r="LS79" s="110"/>
      <c r="LT79" s="110"/>
      <c r="LU79" s="110"/>
      <c r="LV79" s="110"/>
      <c r="LW79" s="110"/>
      <c r="LX79" s="110"/>
      <c r="LY79" s="110"/>
      <c r="LZ79" s="110"/>
      <c r="MA79" s="110"/>
      <c r="MB79" s="110"/>
      <c r="MC79" s="110"/>
      <c r="MD79" s="110"/>
      <c r="ME79" s="110"/>
      <c r="MF79" s="110"/>
      <c r="MG79" s="110"/>
      <c r="MH79" s="110"/>
      <c r="MI79" s="110"/>
      <c r="MJ79" s="110"/>
      <c r="MK79" s="110"/>
      <c r="ML79" s="110"/>
      <c r="MM79" s="110"/>
      <c r="MN79" s="110"/>
      <c r="MO79" s="110"/>
      <c r="MP79" s="110"/>
      <c r="MQ79" s="110"/>
      <c r="MR79" s="110"/>
      <c r="MS79" s="110"/>
      <c r="MT79" s="110"/>
      <c r="MU79" s="110"/>
      <c r="MV79" s="110"/>
      <c r="MW79" s="110"/>
      <c r="MX79" s="110"/>
      <c r="MY79" s="110"/>
      <c r="MZ79" s="110"/>
      <c r="NA79" s="110"/>
      <c r="NB79" s="110"/>
      <c r="NC79" s="110"/>
      <c r="ND79" s="110"/>
      <c r="NE79" s="110"/>
      <c r="NF79" s="110"/>
      <c r="NG79" s="110"/>
      <c r="NH79" s="110"/>
      <c r="NI79" s="110"/>
      <c r="NJ79" s="110"/>
      <c r="NK79" s="110"/>
      <c r="NL79" s="110"/>
      <c r="NM79" s="110"/>
      <c r="NN79" s="110"/>
      <c r="NO79" s="110"/>
      <c r="NP79" s="110"/>
      <c r="NQ79" s="110"/>
      <c r="NR79" s="110"/>
      <c r="NS79" s="110"/>
      <c r="NT79" s="110"/>
      <c r="NU79" s="110"/>
      <c r="NV79" s="110"/>
      <c r="NW79" s="110"/>
      <c r="NX79" s="110"/>
      <c r="NY79" s="110"/>
      <c r="NZ79" s="110"/>
      <c r="OA79" s="110"/>
      <c r="OB79" s="110"/>
      <c r="OC79" s="110"/>
      <c r="OD79" s="110"/>
      <c r="OE79" s="110"/>
      <c r="OF79" s="110"/>
      <c r="OG79" s="110"/>
      <c r="OH79" s="110"/>
      <c r="OI79" s="110"/>
      <c r="OJ79" s="110"/>
      <c r="OK79" s="110"/>
      <c r="OL79" s="110"/>
      <c r="OM79" s="110"/>
      <c r="ON79" s="110"/>
      <c r="OO79" s="110"/>
      <c r="OP79" s="110"/>
      <c r="OQ79" s="110"/>
      <c r="OR79" s="110"/>
      <c r="OS79" s="110"/>
      <c r="OT79" s="110"/>
      <c r="OU79" s="110"/>
      <c r="OV79" s="110"/>
      <c r="OW79" s="110"/>
      <c r="OX79" s="110"/>
      <c r="OY79" s="110"/>
      <c r="OZ79" s="110"/>
      <c r="PA79" s="110"/>
      <c r="PB79" s="110"/>
      <c r="PC79" s="110"/>
      <c r="PD79" s="110"/>
      <c r="PE79" s="110"/>
      <c r="PF79" s="110"/>
      <c r="PG79" s="110"/>
      <c r="PH79" s="110"/>
      <c r="PI79" s="110"/>
      <c r="PJ79" s="110"/>
      <c r="PK79" s="110"/>
      <c r="PL79" s="110"/>
      <c r="PM79" s="110"/>
      <c r="PN79" s="110"/>
      <c r="PO79" s="110"/>
      <c r="PP79" s="110"/>
      <c r="PQ79" s="110"/>
      <c r="PR79" s="110"/>
      <c r="PS79" s="110"/>
      <c r="PT79" s="110"/>
      <c r="PU79" s="110"/>
      <c r="PV79" s="110"/>
      <c r="PW79" s="110"/>
      <c r="PX79" s="110"/>
      <c r="PY79" s="110"/>
      <c r="PZ79" s="110"/>
      <c r="QA79" s="110"/>
      <c r="QB79" s="110"/>
      <c r="QC79" s="110"/>
      <c r="QD79" s="110"/>
      <c r="QE79" s="110"/>
      <c r="QF79" s="110"/>
      <c r="QG79" s="110"/>
      <c r="QH79" s="110"/>
      <c r="QI79" s="110"/>
      <c r="QJ79" s="110"/>
      <c r="QK79" s="110"/>
      <c r="QL79" s="110"/>
      <c r="QM79" s="110"/>
      <c r="QN79" s="110"/>
      <c r="QO79" s="110"/>
      <c r="QP79" s="110"/>
      <c r="QQ79" s="110"/>
      <c r="QR79" s="110"/>
      <c r="QS79" s="110"/>
      <c r="QT79" s="110"/>
      <c r="QU79" s="110"/>
      <c r="QV79" s="110"/>
      <c r="QW79" s="110"/>
      <c r="QX79" s="110"/>
      <c r="QY79" s="110"/>
      <c r="QZ79" s="110"/>
      <c r="RA79" s="110"/>
      <c r="RB79" s="110"/>
      <c r="RC79" s="110"/>
      <c r="RD79" s="110"/>
      <c r="RE79" s="110"/>
      <c r="RF79" s="110"/>
      <c r="RG79" s="110"/>
      <c r="RH79" s="110"/>
      <c r="RI79" s="110"/>
      <c r="RJ79" s="110"/>
      <c r="RK79" s="110"/>
      <c r="RL79" s="110"/>
      <c r="RM79" s="110"/>
      <c r="RN79" s="110"/>
      <c r="RO79" s="110"/>
      <c r="RP79" s="110"/>
      <c r="RQ79" s="110"/>
      <c r="RR79" s="110"/>
      <c r="RS79" s="110"/>
      <c r="RT79" s="110"/>
      <c r="RU79" s="110"/>
      <c r="RV79" s="110"/>
      <c r="RW79" s="110"/>
      <c r="RX79" s="110"/>
      <c r="RY79" s="110"/>
      <c r="RZ79" s="110"/>
      <c r="SA79" s="110"/>
      <c r="SB79" s="110"/>
      <c r="SC79" s="110"/>
      <c r="SD79" s="110"/>
      <c r="SE79" s="110"/>
      <c r="SF79" s="110"/>
      <c r="SG79" s="110"/>
      <c r="SH79" s="110"/>
      <c r="SI79" s="110"/>
      <c r="SJ79" s="110"/>
      <c r="SK79" s="110"/>
      <c r="SL79" s="110"/>
      <c r="SM79" s="110"/>
      <c r="SN79" s="110"/>
      <c r="SO79" s="110"/>
      <c r="SP79" s="110"/>
      <c r="SQ79" s="110"/>
      <c r="SR79" s="110"/>
      <c r="SS79" s="110"/>
      <c r="ST79" s="110"/>
      <c r="SU79" s="110"/>
      <c r="SV79" s="110"/>
      <c r="SW79" s="110"/>
      <c r="SX79" s="110"/>
      <c r="SY79" s="110"/>
      <c r="SZ79" s="110"/>
      <c r="TA79" s="110"/>
      <c r="TB79" s="110"/>
      <c r="TC79" s="110"/>
      <c r="TD79" s="110"/>
      <c r="TE79" s="110"/>
      <c r="TF79" s="110"/>
      <c r="TG79" s="110"/>
      <c r="TH79" s="110"/>
      <c r="TI79" s="110"/>
      <c r="TJ79" s="110"/>
      <c r="TK79" s="110"/>
      <c r="TL79" s="110"/>
      <c r="TM79" s="110"/>
      <c r="TN79" s="110"/>
      <c r="TO79" s="110"/>
      <c r="TP79" s="110"/>
      <c r="TQ79" s="110"/>
      <c r="TR79" s="110"/>
      <c r="TS79" s="110"/>
      <c r="TT79" s="110"/>
      <c r="TU79" s="110"/>
      <c r="TV79" s="110"/>
      <c r="TW79" s="110"/>
      <c r="TX79" s="110"/>
      <c r="TY79" s="110"/>
      <c r="TZ79" s="110"/>
      <c r="UA79" s="110"/>
      <c r="UB79" s="110"/>
      <c r="UC79" s="110"/>
      <c r="UD79" s="110"/>
      <c r="UE79" s="110"/>
      <c r="UF79" s="110"/>
      <c r="UG79" s="110"/>
      <c r="UH79" s="110"/>
      <c r="UI79" s="110"/>
      <c r="UJ79" s="110"/>
      <c r="UK79" s="110"/>
      <c r="UL79" s="110"/>
      <c r="UM79" s="110"/>
      <c r="UN79" s="110"/>
      <c r="UO79" s="110"/>
      <c r="UP79" s="110"/>
      <c r="UQ79" s="110"/>
      <c r="UR79" s="110"/>
      <c r="US79" s="110"/>
      <c r="UT79" s="110"/>
      <c r="UU79" s="110"/>
      <c r="UV79" s="110"/>
      <c r="UW79" s="110"/>
      <c r="UX79" s="110"/>
      <c r="UY79" s="110"/>
      <c r="UZ79" s="110"/>
      <c r="VA79" s="110"/>
      <c r="VB79" s="110"/>
      <c r="VC79" s="110"/>
      <c r="VD79" s="110"/>
      <c r="VE79" s="110"/>
      <c r="VF79" s="110"/>
      <c r="VG79" s="110"/>
      <c r="VH79" s="110"/>
      <c r="VI79" s="110"/>
      <c r="VJ79" s="110"/>
      <c r="VK79" s="110"/>
      <c r="VL79" s="110"/>
      <c r="VM79" s="110"/>
      <c r="VN79" s="110"/>
      <c r="VO79" s="110"/>
      <c r="VP79" s="110"/>
      <c r="VQ79" s="110"/>
      <c r="VR79" s="110"/>
      <c r="VS79" s="110"/>
      <c r="VT79" s="110"/>
      <c r="VU79" s="110"/>
      <c r="VV79" s="110"/>
      <c r="VW79" s="110"/>
      <c r="VX79" s="110"/>
      <c r="VY79" s="110"/>
      <c r="VZ79" s="110"/>
      <c r="WA79" s="110"/>
      <c r="WB79" s="110"/>
      <c r="WC79" s="110"/>
      <c r="WD79" s="110"/>
      <c r="WE79" s="110"/>
      <c r="WF79" s="110"/>
      <c r="WG79" s="110"/>
      <c r="WH79" s="110"/>
      <c r="WI79" s="110"/>
      <c r="WJ79" s="110"/>
      <c r="WK79" s="110"/>
      <c r="WL79" s="110"/>
      <c r="WM79" s="110"/>
      <c r="WN79" s="110"/>
      <c r="WO79" s="110"/>
      <c r="WP79" s="110"/>
      <c r="WQ79" s="110"/>
      <c r="WR79" s="110"/>
      <c r="WS79" s="110"/>
      <c r="WT79" s="110"/>
      <c r="WU79" s="110"/>
      <c r="WV79" s="110"/>
      <c r="WW79" s="110"/>
      <c r="WX79" s="110"/>
      <c r="WY79" s="110"/>
      <c r="WZ79" s="110"/>
      <c r="XA79" s="110"/>
      <c r="XB79" s="110"/>
      <c r="XC79" s="110"/>
      <c r="XD79" s="110"/>
      <c r="XE79" s="110"/>
      <c r="XF79" s="110"/>
      <c r="XG79" s="110"/>
      <c r="XH79" s="110"/>
      <c r="XI79" s="110"/>
      <c r="XJ79" s="110"/>
      <c r="XK79" s="110"/>
      <c r="XL79" s="110"/>
      <c r="XM79" s="110"/>
      <c r="XN79" s="110"/>
      <c r="XO79" s="110"/>
      <c r="XP79" s="110"/>
      <c r="XQ79" s="110"/>
      <c r="XR79" s="110"/>
      <c r="XS79" s="110"/>
      <c r="XT79" s="110"/>
      <c r="XU79" s="110"/>
      <c r="XV79" s="110"/>
      <c r="XW79" s="110"/>
      <c r="XX79" s="110"/>
      <c r="XY79" s="110"/>
      <c r="XZ79" s="110"/>
      <c r="YA79" s="110"/>
      <c r="YB79" s="110"/>
      <c r="YC79" s="110"/>
      <c r="YD79" s="110"/>
      <c r="YE79" s="110"/>
      <c r="YF79" s="110"/>
      <c r="YG79" s="110"/>
      <c r="YH79" s="110"/>
      <c r="YI79" s="110"/>
      <c r="YJ79" s="110"/>
      <c r="YK79" s="110"/>
      <c r="YL79" s="110"/>
      <c r="YM79" s="110"/>
      <c r="YN79" s="110"/>
      <c r="YO79" s="110"/>
      <c r="YP79" s="110"/>
      <c r="YQ79" s="110"/>
      <c r="YR79" s="110"/>
      <c r="YS79" s="110"/>
      <c r="YT79" s="110"/>
      <c r="YU79" s="110"/>
      <c r="YV79" s="110"/>
      <c r="YW79" s="110"/>
      <c r="YX79" s="110"/>
      <c r="YY79" s="110"/>
      <c r="YZ79" s="110"/>
      <c r="ZA79" s="110"/>
      <c r="ZB79" s="110"/>
      <c r="ZC79" s="110"/>
      <c r="ZD79" s="110"/>
      <c r="ZE79" s="110"/>
      <c r="ZF79" s="110"/>
      <c r="ZG79" s="110"/>
      <c r="ZH79" s="110"/>
      <c r="ZI79" s="110"/>
      <c r="ZJ79" s="110"/>
      <c r="ZK79" s="110"/>
      <c r="ZL79" s="110"/>
      <c r="ZM79" s="110"/>
      <c r="ZN79" s="110"/>
      <c r="ZO79" s="110"/>
      <c r="ZP79" s="110"/>
      <c r="ZQ79" s="110"/>
      <c r="ZR79" s="110"/>
      <c r="ZS79" s="110"/>
      <c r="ZT79" s="110"/>
      <c r="ZU79" s="110"/>
      <c r="ZV79" s="110"/>
      <c r="ZW79" s="110"/>
      <c r="ZX79" s="110"/>
      <c r="ZY79" s="110"/>
      <c r="ZZ79" s="110"/>
      <c r="AAA79" s="110"/>
      <c r="AAB79" s="110"/>
      <c r="AAC79" s="110"/>
      <c r="AAD79" s="110"/>
      <c r="AAE79" s="110"/>
      <c r="AAF79" s="110"/>
      <c r="AAG79" s="110"/>
      <c r="AAH79" s="110"/>
      <c r="AAI79" s="110"/>
      <c r="AAJ79" s="110"/>
      <c r="AAK79" s="110"/>
      <c r="AAL79" s="110"/>
      <c r="AAM79" s="110"/>
      <c r="AAN79" s="110"/>
      <c r="AAO79" s="110"/>
      <c r="AAP79" s="110"/>
      <c r="AAQ79" s="110"/>
      <c r="AAR79" s="110"/>
      <c r="AAS79" s="110"/>
      <c r="AAT79" s="110"/>
      <c r="AAU79" s="110"/>
      <c r="AAV79" s="110"/>
      <c r="AAW79" s="110"/>
      <c r="AAX79" s="110"/>
      <c r="AAY79" s="110"/>
      <c r="AAZ79" s="110"/>
      <c r="ABA79" s="110"/>
      <c r="ABB79" s="110"/>
      <c r="ABC79" s="110"/>
      <c r="ABD79" s="110"/>
      <c r="ABE79" s="110"/>
      <c r="ABF79" s="110"/>
      <c r="ABG79" s="110"/>
      <c r="ABH79" s="110"/>
      <c r="ABI79" s="110"/>
      <c r="ABJ79" s="110"/>
      <c r="ABK79" s="110"/>
      <c r="ABL79" s="110"/>
      <c r="ABM79" s="110"/>
      <c r="ABN79" s="110"/>
      <c r="ABO79" s="110"/>
      <c r="ABP79" s="110"/>
      <c r="ABQ79" s="110"/>
      <c r="ABR79" s="110"/>
      <c r="ABS79" s="110"/>
      <c r="ABT79" s="110"/>
      <c r="ABU79" s="110"/>
      <c r="ABV79" s="110"/>
      <c r="ABW79" s="110"/>
      <c r="ABX79" s="110"/>
      <c r="ABY79" s="110"/>
      <c r="ABZ79" s="110"/>
      <c r="ACA79" s="110"/>
      <c r="ACB79" s="110"/>
      <c r="ACC79" s="110"/>
      <c r="ACD79" s="110"/>
      <c r="ACE79" s="110"/>
      <c r="ACF79" s="110"/>
      <c r="ACG79" s="110"/>
      <c r="ACH79" s="110"/>
      <c r="ACI79" s="110"/>
      <c r="ACJ79" s="110"/>
      <c r="ACK79" s="110"/>
      <c r="ACL79" s="110"/>
      <c r="ACM79" s="110"/>
      <c r="ACN79" s="110"/>
      <c r="ACO79" s="110"/>
      <c r="ACP79" s="110"/>
      <c r="ACQ79" s="110"/>
      <c r="ACR79" s="110"/>
      <c r="ACS79" s="110"/>
      <c r="ACT79" s="110"/>
      <c r="ACU79" s="110"/>
      <c r="ACV79" s="110"/>
      <c r="ACW79" s="110"/>
      <c r="ACX79" s="110"/>
      <c r="ACY79" s="110"/>
      <c r="ACZ79" s="110"/>
      <c r="ADA79" s="110"/>
      <c r="ADB79" s="110"/>
      <c r="ADC79" s="110"/>
      <c r="ADD79" s="110"/>
      <c r="ADE79" s="110"/>
      <c r="ADF79" s="110"/>
      <c r="ADG79" s="110"/>
      <c r="ADH79" s="110"/>
      <c r="ADI79" s="110"/>
      <c r="ADJ79" s="110"/>
      <c r="ADK79" s="110"/>
      <c r="ADL79" s="110"/>
      <c r="ADM79" s="110"/>
      <c r="ADN79" s="110"/>
      <c r="ADO79" s="110"/>
      <c r="ADP79" s="110"/>
      <c r="ADQ79" s="110"/>
      <c r="ADR79" s="110"/>
      <c r="ADS79" s="110"/>
      <c r="ADT79" s="110"/>
      <c r="ADU79" s="110"/>
      <c r="ADV79" s="110"/>
      <c r="ADW79" s="110"/>
      <c r="ADX79" s="110"/>
      <c r="ADY79" s="110"/>
      <c r="ADZ79" s="110"/>
      <c r="AEA79" s="110"/>
      <c r="AEB79" s="110"/>
      <c r="AEC79" s="110"/>
      <c r="AED79" s="110"/>
      <c r="AEE79" s="110"/>
      <c r="AEF79" s="110"/>
      <c r="AEG79" s="110"/>
      <c r="AEH79" s="110"/>
      <c r="AEI79" s="110"/>
      <c r="AEJ79" s="110"/>
      <c r="AEK79" s="110"/>
      <c r="AEL79" s="110"/>
      <c r="AEM79" s="110"/>
      <c r="AEN79" s="110"/>
      <c r="AEO79" s="110"/>
      <c r="AEP79" s="110"/>
      <c r="AEQ79" s="110"/>
      <c r="AER79" s="110"/>
      <c r="AES79" s="110"/>
      <c r="AET79" s="110"/>
      <c r="AEU79" s="110"/>
      <c r="AEV79" s="110"/>
      <c r="AEW79" s="110"/>
      <c r="AEX79" s="110"/>
      <c r="AEY79" s="110"/>
      <c r="AEZ79" s="110"/>
      <c r="AFA79" s="110"/>
      <c r="AFB79" s="110"/>
      <c r="AFC79" s="110"/>
      <c r="AFD79" s="110"/>
      <c r="AFE79" s="110"/>
      <c r="AFF79" s="110"/>
      <c r="AFG79" s="110"/>
      <c r="AFH79" s="110"/>
      <c r="AFI79" s="110"/>
      <c r="AFJ79" s="110"/>
      <c r="AFK79" s="110"/>
      <c r="AFL79" s="110"/>
      <c r="AFM79" s="110"/>
      <c r="AFN79" s="110"/>
      <c r="AFO79" s="110"/>
      <c r="AFP79" s="110"/>
      <c r="AFQ79" s="110"/>
      <c r="AFR79" s="110"/>
      <c r="AFS79" s="110"/>
      <c r="AFT79" s="110"/>
      <c r="AFU79" s="110"/>
      <c r="AFV79" s="110"/>
      <c r="AFW79" s="110"/>
      <c r="AFX79" s="110"/>
      <c r="AFY79" s="110"/>
      <c r="AFZ79" s="110"/>
      <c r="AGA79" s="110"/>
      <c r="AGB79" s="110"/>
      <c r="AGC79" s="110"/>
      <c r="AGD79" s="110"/>
      <c r="AGE79" s="110"/>
      <c r="AGF79" s="110"/>
      <c r="AGG79" s="110"/>
      <c r="AGH79" s="110"/>
      <c r="AGI79" s="110"/>
      <c r="AGJ79" s="110"/>
      <c r="AGK79" s="110"/>
      <c r="AGL79" s="110"/>
      <c r="AGM79" s="110"/>
      <c r="AGN79" s="110"/>
      <c r="AGO79" s="110"/>
      <c r="AGP79" s="110"/>
      <c r="AGQ79" s="110"/>
      <c r="AGR79" s="110"/>
      <c r="AGS79" s="110"/>
      <c r="AGT79" s="110"/>
      <c r="AGU79" s="110"/>
      <c r="AGV79" s="110"/>
      <c r="AGW79" s="110"/>
      <c r="AGX79" s="110"/>
      <c r="AGY79" s="110"/>
      <c r="AGZ79" s="110"/>
      <c r="AHA79" s="110"/>
      <c r="AHB79" s="110"/>
      <c r="AHC79" s="110"/>
      <c r="AHD79" s="110"/>
      <c r="AHE79" s="110"/>
      <c r="AHF79" s="110"/>
      <c r="AHG79" s="110"/>
      <c r="AHH79" s="110"/>
      <c r="AHI79" s="110"/>
      <c r="AHJ79" s="110"/>
      <c r="AHK79" s="110"/>
      <c r="AHL79" s="110"/>
      <c r="AHM79" s="110"/>
      <c r="AHN79" s="110"/>
      <c r="AHO79" s="110"/>
      <c r="AHP79" s="110"/>
      <c r="AHQ79" s="110"/>
      <c r="AHR79" s="110"/>
      <c r="AHS79" s="110"/>
      <c r="AHT79" s="110"/>
      <c r="AHU79" s="110"/>
      <c r="AHV79" s="110"/>
      <c r="AHW79" s="110"/>
      <c r="AHX79" s="110"/>
      <c r="AHY79" s="110"/>
      <c r="AHZ79" s="110"/>
      <c r="AIA79" s="110"/>
      <c r="AIB79" s="110"/>
      <c r="AIC79" s="110"/>
      <c r="AID79" s="110"/>
      <c r="AIE79" s="110"/>
      <c r="AIF79" s="110"/>
      <c r="AIG79" s="110"/>
      <c r="AIH79" s="110"/>
      <c r="AII79" s="110"/>
      <c r="AIJ79" s="110"/>
      <c r="AIK79" s="110"/>
      <c r="AIL79" s="110"/>
      <c r="AIM79" s="110"/>
      <c r="AIN79" s="110"/>
      <c r="AIO79" s="110"/>
      <c r="AIP79" s="110"/>
      <c r="AIQ79" s="110"/>
      <c r="AIR79" s="110"/>
      <c r="AIS79" s="110"/>
      <c r="AIT79" s="110"/>
      <c r="AIU79" s="110"/>
      <c r="AIV79" s="110"/>
      <c r="AIW79" s="110"/>
      <c r="AIX79" s="110"/>
      <c r="AIY79" s="110"/>
      <c r="AIZ79" s="110"/>
      <c r="AJA79" s="110"/>
      <c r="AJB79" s="110"/>
      <c r="AJC79" s="110"/>
      <c r="AJD79" s="110"/>
      <c r="AJE79" s="110"/>
    </row>
    <row r="80" spans="1:941" s="115" customFormat="1" ht="40.15" customHeight="1" x14ac:dyDescent="0.25">
      <c r="A80" s="113" t="s">
        <v>20</v>
      </c>
      <c r="B80" s="35" t="s">
        <v>73</v>
      </c>
      <c r="C80" s="114" t="s">
        <v>119</v>
      </c>
      <c r="D80" s="120" t="s">
        <v>74</v>
      </c>
      <c r="E80" s="114" t="s">
        <v>21</v>
      </c>
      <c r="F80" s="154">
        <v>100.80000000000001</v>
      </c>
      <c r="G80" s="155"/>
      <c r="H80" s="156">
        <f>ROUND(SUM(H81:H83),2)</f>
        <v>4.2699999999999996</v>
      </c>
      <c r="I80" s="156">
        <f>ROUND(SUM(I81:I83),2)</f>
        <v>12.49</v>
      </c>
      <c r="J80" s="157">
        <f>H80+I80</f>
        <v>16.759999999999998</v>
      </c>
      <c r="K80" s="158">
        <f>ROUND(F80*H80,2)</f>
        <v>430.42</v>
      </c>
      <c r="L80" s="159">
        <f>ROUND(F80*I80,2)</f>
        <v>1258.99</v>
      </c>
      <c r="M80" s="160">
        <f>ROUND(K80+L80,2)</f>
        <v>1689.41</v>
      </c>
      <c r="N80" s="161">
        <f>ROUND(M80*$N$5,2)</f>
        <v>501.62</v>
      </c>
      <c r="O80" s="161">
        <f>ROUND(M80+N80,2)</f>
        <v>2191.0300000000002</v>
      </c>
      <c r="P80" s="124"/>
      <c r="Q80" s="124"/>
      <c r="R80" s="124"/>
      <c r="S80" s="124"/>
      <c r="T80" s="124"/>
      <c r="U80" s="124"/>
      <c r="V80" s="124"/>
      <c r="W80" s="124"/>
      <c r="X80" s="124"/>
      <c r="Y80" s="124"/>
      <c r="Z80" s="124"/>
      <c r="AA80" s="124"/>
      <c r="AB80" s="124"/>
      <c r="AC80" s="124"/>
      <c r="AD80" s="124"/>
      <c r="AE80" s="124"/>
      <c r="AF80" s="124"/>
      <c r="AG80" s="124"/>
      <c r="AH80" s="124"/>
      <c r="AI80" s="124"/>
      <c r="AJ80" s="124"/>
      <c r="AK80" s="124"/>
      <c r="AL80" s="124"/>
      <c r="AM80" s="124"/>
      <c r="AN80" s="124"/>
      <c r="AO80" s="124"/>
      <c r="AP80" s="124"/>
      <c r="AQ80" s="124"/>
      <c r="AR80" s="124"/>
      <c r="AS80" s="124"/>
      <c r="AT80" s="124"/>
      <c r="AU80" s="124"/>
    </row>
    <row r="81" spans="1:942" ht="21.75" customHeight="1" x14ac:dyDescent="0.25">
      <c r="A81" s="121" t="s">
        <v>20</v>
      </c>
      <c r="B81" s="116" t="s">
        <v>26</v>
      </c>
      <c r="C81" s="117">
        <v>5318</v>
      </c>
      <c r="D81" s="42" t="s">
        <v>68</v>
      </c>
      <c r="E81" s="117" t="s">
        <v>31</v>
      </c>
      <c r="F81" s="162" t="s">
        <v>75</v>
      </c>
      <c r="G81" s="153">
        <v>15.7</v>
      </c>
      <c r="H81" s="163">
        <f>F81*G81</f>
        <v>0.20880999999999997</v>
      </c>
      <c r="I81" s="164"/>
      <c r="J81" s="165"/>
      <c r="K81" s="166"/>
      <c r="L81" s="167"/>
      <c r="M81" s="168"/>
      <c r="N81" s="169"/>
      <c r="O81" s="169"/>
      <c r="P81" s="123"/>
      <c r="Q81" s="123"/>
      <c r="R81" s="123"/>
      <c r="S81" s="123"/>
      <c r="T81" s="123"/>
      <c r="U81" s="123"/>
      <c r="V81" s="123"/>
      <c r="W81" s="123"/>
      <c r="X81" s="123"/>
      <c r="Y81" s="123"/>
      <c r="Z81" s="123"/>
      <c r="AA81" s="123"/>
      <c r="AB81" s="123"/>
      <c r="AC81" s="123"/>
      <c r="AD81" s="123"/>
      <c r="AE81" s="123"/>
      <c r="AF81" s="123"/>
      <c r="AG81" s="123"/>
      <c r="AH81" s="123"/>
      <c r="AI81" s="123"/>
      <c r="AJ81" s="123"/>
      <c r="AK81" s="123"/>
      <c r="AL81" s="123"/>
      <c r="AM81" s="123"/>
      <c r="AN81" s="123"/>
      <c r="AO81" s="123"/>
      <c r="AP81" s="123"/>
      <c r="AQ81" s="123"/>
      <c r="AR81" s="123"/>
      <c r="AS81" s="123"/>
      <c r="AT81" s="123"/>
      <c r="AU81" s="123"/>
      <c r="AV81" s="110"/>
      <c r="AW81" s="110"/>
      <c r="AX81" s="110"/>
      <c r="AY81" s="110"/>
      <c r="AZ81" s="110"/>
      <c r="BA81" s="110"/>
      <c r="BB81" s="110"/>
      <c r="BC81" s="110"/>
      <c r="BD81" s="110"/>
      <c r="BE81" s="110"/>
      <c r="BF81" s="110"/>
      <c r="BG81" s="110"/>
      <c r="BH81" s="110"/>
      <c r="BI81" s="110"/>
      <c r="BJ81" s="110"/>
      <c r="BK81" s="110"/>
      <c r="BL81" s="110"/>
      <c r="BM81" s="110"/>
      <c r="BN81" s="110"/>
      <c r="BO81" s="110"/>
      <c r="BP81" s="110"/>
      <c r="BQ81" s="110"/>
      <c r="BR81" s="110"/>
      <c r="BS81" s="110"/>
      <c r="BT81" s="110"/>
      <c r="BU81" s="110"/>
      <c r="BV81" s="110"/>
      <c r="BW81" s="110"/>
      <c r="BX81" s="110"/>
      <c r="BY81" s="110"/>
      <c r="BZ81" s="110"/>
      <c r="CA81" s="110"/>
      <c r="CB81" s="110"/>
      <c r="CC81" s="110"/>
      <c r="CD81" s="110"/>
      <c r="CE81" s="110"/>
      <c r="CF81" s="110"/>
      <c r="CG81" s="110"/>
      <c r="CH81" s="110"/>
      <c r="CI81" s="110"/>
      <c r="CJ81" s="110"/>
      <c r="CK81" s="110"/>
      <c r="CL81" s="110"/>
      <c r="CM81" s="110"/>
      <c r="CN81" s="110"/>
      <c r="CO81" s="110"/>
      <c r="CP81" s="110"/>
      <c r="CQ81" s="110"/>
      <c r="CR81" s="110"/>
      <c r="CS81" s="110"/>
      <c r="CT81" s="110"/>
      <c r="CU81" s="110"/>
      <c r="CV81" s="110"/>
      <c r="CW81" s="110"/>
      <c r="CX81" s="110"/>
      <c r="CY81" s="110"/>
      <c r="CZ81" s="110"/>
      <c r="DA81" s="110"/>
      <c r="DB81" s="110"/>
      <c r="DC81" s="110"/>
      <c r="DD81" s="110"/>
      <c r="DE81" s="110"/>
      <c r="DF81" s="110"/>
      <c r="DG81" s="110"/>
      <c r="DH81" s="110"/>
      <c r="DI81" s="110"/>
      <c r="DJ81" s="110"/>
      <c r="DK81" s="110"/>
      <c r="DL81" s="110"/>
      <c r="DM81" s="110"/>
      <c r="DN81" s="110"/>
      <c r="DO81" s="110"/>
      <c r="DP81" s="110"/>
      <c r="DQ81" s="110"/>
      <c r="DR81" s="110"/>
      <c r="DS81" s="110"/>
      <c r="DT81" s="110"/>
      <c r="DU81" s="110"/>
      <c r="DV81" s="110"/>
      <c r="DW81" s="110"/>
      <c r="DX81" s="110"/>
      <c r="DY81" s="110"/>
      <c r="DZ81" s="110"/>
      <c r="EA81" s="110"/>
      <c r="EB81" s="110"/>
      <c r="EC81" s="110"/>
      <c r="ED81" s="110"/>
      <c r="EE81" s="110"/>
      <c r="EF81" s="110"/>
      <c r="EG81" s="110"/>
      <c r="EH81" s="110"/>
      <c r="EI81" s="110"/>
      <c r="EJ81" s="110"/>
      <c r="EK81" s="110"/>
      <c r="EL81" s="110"/>
      <c r="EM81" s="110"/>
      <c r="EN81" s="110"/>
      <c r="EO81" s="110"/>
      <c r="EP81" s="110"/>
      <c r="EQ81" s="110"/>
      <c r="ER81" s="110"/>
      <c r="ES81" s="110"/>
      <c r="ET81" s="110"/>
      <c r="EU81" s="110"/>
      <c r="EV81" s="110"/>
      <c r="EW81" s="110"/>
      <c r="EX81" s="110"/>
      <c r="EY81" s="110"/>
      <c r="EZ81" s="110"/>
      <c r="FA81" s="110"/>
      <c r="FB81" s="110"/>
      <c r="FC81" s="110"/>
      <c r="FD81" s="110"/>
      <c r="FE81" s="110"/>
      <c r="FF81" s="110"/>
      <c r="FG81" s="110"/>
      <c r="FH81" s="110"/>
      <c r="FI81" s="110"/>
      <c r="FJ81" s="110"/>
      <c r="FK81" s="110"/>
      <c r="FL81" s="110"/>
      <c r="FM81" s="110"/>
      <c r="FN81" s="110"/>
      <c r="FO81" s="110"/>
      <c r="FP81" s="110"/>
      <c r="FQ81" s="110"/>
      <c r="FR81" s="110"/>
      <c r="FS81" s="110"/>
      <c r="FT81" s="110"/>
      <c r="FU81" s="110"/>
      <c r="FV81" s="110"/>
      <c r="FW81" s="110"/>
      <c r="FX81" s="110"/>
      <c r="FY81" s="110"/>
      <c r="FZ81" s="110"/>
      <c r="GA81" s="110"/>
      <c r="GB81" s="110"/>
      <c r="GC81" s="110"/>
      <c r="GD81" s="110"/>
      <c r="GE81" s="110"/>
      <c r="GF81" s="110"/>
      <c r="GG81" s="110"/>
      <c r="GH81" s="110"/>
      <c r="GI81" s="110"/>
      <c r="GJ81" s="110"/>
      <c r="GK81" s="110"/>
      <c r="GL81" s="110"/>
      <c r="GM81" s="110"/>
      <c r="GN81" s="110"/>
      <c r="GO81" s="110"/>
      <c r="GP81" s="110"/>
      <c r="GQ81" s="110"/>
      <c r="GR81" s="110"/>
      <c r="GS81" s="110"/>
      <c r="GT81" s="110"/>
      <c r="GU81" s="110"/>
      <c r="GV81" s="110"/>
      <c r="GW81" s="110"/>
      <c r="GX81" s="110"/>
      <c r="GY81" s="110"/>
      <c r="GZ81" s="110"/>
      <c r="HA81" s="110"/>
      <c r="HB81" s="110"/>
      <c r="HC81" s="110"/>
      <c r="HD81" s="110"/>
      <c r="HE81" s="110"/>
      <c r="HF81" s="110"/>
      <c r="HG81" s="110"/>
      <c r="HH81" s="110"/>
      <c r="HI81" s="110"/>
      <c r="HJ81" s="110"/>
      <c r="HK81" s="110"/>
      <c r="HL81" s="110"/>
      <c r="HM81" s="110"/>
      <c r="HN81" s="110"/>
      <c r="HO81" s="110"/>
      <c r="HP81" s="110"/>
      <c r="HQ81" s="110"/>
      <c r="HR81" s="110"/>
      <c r="HS81" s="110"/>
      <c r="HT81" s="110"/>
      <c r="HU81" s="110"/>
      <c r="HV81" s="110"/>
      <c r="HW81" s="110"/>
      <c r="HX81" s="110"/>
      <c r="HY81" s="110"/>
      <c r="HZ81" s="110"/>
      <c r="IA81" s="110"/>
      <c r="IB81" s="110"/>
      <c r="IC81" s="110"/>
      <c r="ID81" s="110"/>
      <c r="IE81" s="110"/>
      <c r="IF81" s="110"/>
      <c r="IG81" s="110"/>
      <c r="IH81" s="110"/>
      <c r="II81" s="110"/>
      <c r="IJ81" s="110"/>
      <c r="IK81" s="110"/>
      <c r="IL81" s="110"/>
      <c r="IM81" s="110"/>
      <c r="IN81" s="110"/>
      <c r="IO81" s="110"/>
      <c r="IP81" s="110"/>
      <c r="IQ81" s="110"/>
      <c r="IR81" s="110"/>
      <c r="IS81" s="110"/>
      <c r="IT81" s="110"/>
      <c r="IU81" s="110"/>
      <c r="IV81" s="110"/>
      <c r="IW81" s="110"/>
      <c r="IX81" s="110"/>
      <c r="IY81" s="110"/>
      <c r="IZ81" s="110"/>
      <c r="JA81" s="110"/>
      <c r="JB81" s="110"/>
      <c r="JC81" s="110"/>
      <c r="JD81" s="110"/>
      <c r="JE81" s="110"/>
      <c r="JF81" s="110"/>
      <c r="JG81" s="110"/>
      <c r="JH81" s="110"/>
      <c r="JI81" s="110"/>
      <c r="JJ81" s="110"/>
      <c r="JK81" s="110"/>
      <c r="JL81" s="110"/>
      <c r="JM81" s="110"/>
      <c r="JN81" s="110"/>
      <c r="JO81" s="110"/>
      <c r="JP81" s="110"/>
      <c r="JQ81" s="110"/>
      <c r="JR81" s="110"/>
      <c r="JS81" s="110"/>
      <c r="JT81" s="110"/>
      <c r="JU81" s="110"/>
      <c r="JV81" s="110"/>
      <c r="JW81" s="110"/>
      <c r="JX81" s="110"/>
      <c r="JY81" s="110"/>
      <c r="JZ81" s="110"/>
      <c r="KA81" s="110"/>
      <c r="KB81" s="110"/>
      <c r="KC81" s="110"/>
      <c r="KD81" s="110"/>
      <c r="KE81" s="110"/>
      <c r="KF81" s="110"/>
      <c r="KG81" s="110"/>
      <c r="KH81" s="110"/>
      <c r="KI81" s="110"/>
      <c r="KJ81" s="110"/>
      <c r="KK81" s="110"/>
      <c r="KL81" s="110"/>
      <c r="KM81" s="110"/>
      <c r="KN81" s="110"/>
      <c r="KO81" s="110"/>
      <c r="KP81" s="110"/>
      <c r="KQ81" s="110"/>
      <c r="KR81" s="110"/>
      <c r="KS81" s="110"/>
      <c r="KT81" s="110"/>
      <c r="KU81" s="110"/>
      <c r="KV81" s="110"/>
      <c r="KW81" s="110"/>
      <c r="KX81" s="110"/>
      <c r="KY81" s="110"/>
      <c r="KZ81" s="110"/>
      <c r="LA81" s="110"/>
      <c r="LB81" s="110"/>
      <c r="LC81" s="110"/>
      <c r="LD81" s="110"/>
      <c r="LE81" s="110"/>
      <c r="LF81" s="110"/>
      <c r="LG81" s="110"/>
      <c r="LH81" s="110"/>
      <c r="LI81" s="110"/>
      <c r="LJ81" s="110"/>
      <c r="LK81" s="110"/>
      <c r="LL81" s="110"/>
      <c r="LM81" s="110"/>
      <c r="LN81" s="110"/>
      <c r="LO81" s="110"/>
      <c r="LP81" s="110"/>
      <c r="LQ81" s="110"/>
      <c r="LR81" s="110"/>
      <c r="LS81" s="110"/>
      <c r="LT81" s="110"/>
      <c r="LU81" s="110"/>
      <c r="LV81" s="110"/>
      <c r="LW81" s="110"/>
      <c r="LX81" s="110"/>
      <c r="LY81" s="110"/>
      <c r="LZ81" s="110"/>
      <c r="MA81" s="110"/>
      <c r="MB81" s="110"/>
      <c r="MC81" s="110"/>
      <c r="MD81" s="110"/>
      <c r="ME81" s="110"/>
      <c r="MF81" s="110"/>
      <c r="MG81" s="110"/>
      <c r="MH81" s="110"/>
      <c r="MI81" s="110"/>
      <c r="MJ81" s="110"/>
      <c r="MK81" s="110"/>
      <c r="ML81" s="110"/>
      <c r="MM81" s="110"/>
      <c r="MN81" s="110"/>
      <c r="MO81" s="110"/>
      <c r="MP81" s="110"/>
      <c r="MQ81" s="110"/>
      <c r="MR81" s="110"/>
      <c r="MS81" s="110"/>
      <c r="MT81" s="110"/>
      <c r="MU81" s="110"/>
      <c r="MV81" s="110"/>
      <c r="MW81" s="110"/>
      <c r="MX81" s="110"/>
      <c r="MY81" s="110"/>
      <c r="MZ81" s="110"/>
      <c r="NA81" s="110"/>
      <c r="NB81" s="110"/>
      <c r="NC81" s="110"/>
      <c r="ND81" s="110"/>
      <c r="NE81" s="110"/>
      <c r="NF81" s="110"/>
      <c r="NG81" s="110"/>
      <c r="NH81" s="110"/>
      <c r="NI81" s="110"/>
      <c r="NJ81" s="110"/>
      <c r="NK81" s="110"/>
      <c r="NL81" s="110"/>
      <c r="NM81" s="110"/>
      <c r="NN81" s="110"/>
      <c r="NO81" s="110"/>
      <c r="NP81" s="110"/>
      <c r="NQ81" s="110"/>
      <c r="NR81" s="110"/>
      <c r="NS81" s="110"/>
      <c r="NT81" s="110"/>
      <c r="NU81" s="110"/>
      <c r="NV81" s="110"/>
      <c r="NW81" s="110"/>
      <c r="NX81" s="110"/>
      <c r="NY81" s="110"/>
      <c r="NZ81" s="110"/>
      <c r="OA81" s="110"/>
      <c r="OB81" s="110"/>
      <c r="OC81" s="110"/>
      <c r="OD81" s="110"/>
      <c r="OE81" s="110"/>
      <c r="OF81" s="110"/>
      <c r="OG81" s="110"/>
      <c r="OH81" s="110"/>
      <c r="OI81" s="110"/>
      <c r="OJ81" s="110"/>
      <c r="OK81" s="110"/>
      <c r="OL81" s="110"/>
      <c r="OM81" s="110"/>
      <c r="ON81" s="110"/>
      <c r="OO81" s="110"/>
      <c r="OP81" s="110"/>
      <c r="OQ81" s="110"/>
      <c r="OR81" s="110"/>
      <c r="OS81" s="110"/>
      <c r="OT81" s="110"/>
      <c r="OU81" s="110"/>
      <c r="OV81" s="110"/>
      <c r="OW81" s="110"/>
      <c r="OX81" s="110"/>
      <c r="OY81" s="110"/>
      <c r="OZ81" s="110"/>
      <c r="PA81" s="110"/>
      <c r="PB81" s="110"/>
      <c r="PC81" s="110"/>
      <c r="PD81" s="110"/>
      <c r="PE81" s="110"/>
      <c r="PF81" s="110"/>
      <c r="PG81" s="110"/>
      <c r="PH81" s="110"/>
      <c r="PI81" s="110"/>
      <c r="PJ81" s="110"/>
      <c r="PK81" s="110"/>
      <c r="PL81" s="110"/>
      <c r="PM81" s="110"/>
      <c r="PN81" s="110"/>
      <c r="PO81" s="110"/>
      <c r="PP81" s="110"/>
      <c r="PQ81" s="110"/>
      <c r="PR81" s="110"/>
      <c r="PS81" s="110"/>
      <c r="PT81" s="110"/>
      <c r="PU81" s="110"/>
      <c r="PV81" s="110"/>
      <c r="PW81" s="110"/>
      <c r="PX81" s="110"/>
      <c r="PY81" s="110"/>
      <c r="PZ81" s="110"/>
      <c r="QA81" s="110"/>
      <c r="QB81" s="110"/>
      <c r="QC81" s="110"/>
      <c r="QD81" s="110"/>
      <c r="QE81" s="110"/>
      <c r="QF81" s="110"/>
      <c r="QG81" s="110"/>
      <c r="QH81" s="110"/>
      <c r="QI81" s="110"/>
      <c r="QJ81" s="110"/>
      <c r="QK81" s="110"/>
      <c r="QL81" s="110"/>
      <c r="QM81" s="110"/>
      <c r="QN81" s="110"/>
      <c r="QO81" s="110"/>
      <c r="QP81" s="110"/>
      <c r="QQ81" s="110"/>
      <c r="QR81" s="110"/>
      <c r="QS81" s="110"/>
      <c r="QT81" s="110"/>
      <c r="QU81" s="110"/>
      <c r="QV81" s="110"/>
      <c r="QW81" s="110"/>
      <c r="QX81" s="110"/>
      <c r="QY81" s="110"/>
      <c r="QZ81" s="110"/>
      <c r="RA81" s="110"/>
      <c r="RB81" s="110"/>
      <c r="RC81" s="110"/>
      <c r="RD81" s="110"/>
      <c r="RE81" s="110"/>
      <c r="RF81" s="110"/>
      <c r="RG81" s="110"/>
      <c r="RH81" s="110"/>
      <c r="RI81" s="110"/>
      <c r="RJ81" s="110"/>
      <c r="RK81" s="110"/>
      <c r="RL81" s="110"/>
      <c r="RM81" s="110"/>
      <c r="RN81" s="110"/>
      <c r="RO81" s="110"/>
      <c r="RP81" s="110"/>
      <c r="RQ81" s="110"/>
      <c r="RR81" s="110"/>
      <c r="RS81" s="110"/>
      <c r="RT81" s="110"/>
      <c r="RU81" s="110"/>
      <c r="RV81" s="110"/>
      <c r="RW81" s="110"/>
      <c r="RX81" s="110"/>
      <c r="RY81" s="110"/>
      <c r="RZ81" s="110"/>
      <c r="SA81" s="110"/>
      <c r="SB81" s="110"/>
      <c r="SC81" s="110"/>
      <c r="SD81" s="110"/>
      <c r="SE81" s="110"/>
      <c r="SF81" s="110"/>
      <c r="SG81" s="110"/>
      <c r="SH81" s="110"/>
      <c r="SI81" s="110"/>
      <c r="SJ81" s="110"/>
      <c r="SK81" s="110"/>
      <c r="SL81" s="110"/>
      <c r="SM81" s="110"/>
      <c r="SN81" s="110"/>
      <c r="SO81" s="110"/>
      <c r="SP81" s="110"/>
      <c r="SQ81" s="110"/>
      <c r="SR81" s="110"/>
      <c r="SS81" s="110"/>
      <c r="ST81" s="110"/>
      <c r="SU81" s="110"/>
      <c r="SV81" s="110"/>
      <c r="SW81" s="110"/>
      <c r="SX81" s="110"/>
      <c r="SY81" s="110"/>
      <c r="SZ81" s="110"/>
      <c r="TA81" s="110"/>
      <c r="TB81" s="110"/>
      <c r="TC81" s="110"/>
      <c r="TD81" s="110"/>
      <c r="TE81" s="110"/>
      <c r="TF81" s="110"/>
      <c r="TG81" s="110"/>
      <c r="TH81" s="110"/>
      <c r="TI81" s="110"/>
      <c r="TJ81" s="110"/>
      <c r="TK81" s="110"/>
      <c r="TL81" s="110"/>
      <c r="TM81" s="110"/>
      <c r="TN81" s="110"/>
      <c r="TO81" s="110"/>
      <c r="TP81" s="110"/>
      <c r="TQ81" s="110"/>
      <c r="TR81" s="110"/>
      <c r="TS81" s="110"/>
      <c r="TT81" s="110"/>
      <c r="TU81" s="110"/>
      <c r="TV81" s="110"/>
      <c r="TW81" s="110"/>
      <c r="TX81" s="110"/>
      <c r="TY81" s="110"/>
      <c r="TZ81" s="110"/>
      <c r="UA81" s="110"/>
      <c r="UB81" s="110"/>
      <c r="UC81" s="110"/>
      <c r="UD81" s="110"/>
      <c r="UE81" s="110"/>
      <c r="UF81" s="110"/>
      <c r="UG81" s="110"/>
      <c r="UH81" s="110"/>
      <c r="UI81" s="110"/>
      <c r="UJ81" s="110"/>
      <c r="UK81" s="110"/>
      <c r="UL81" s="110"/>
      <c r="UM81" s="110"/>
      <c r="UN81" s="110"/>
      <c r="UO81" s="110"/>
      <c r="UP81" s="110"/>
      <c r="UQ81" s="110"/>
      <c r="UR81" s="110"/>
      <c r="US81" s="110"/>
      <c r="UT81" s="110"/>
      <c r="UU81" s="110"/>
      <c r="UV81" s="110"/>
      <c r="UW81" s="110"/>
      <c r="UX81" s="110"/>
      <c r="UY81" s="110"/>
      <c r="UZ81" s="110"/>
      <c r="VA81" s="110"/>
      <c r="VB81" s="110"/>
      <c r="VC81" s="110"/>
      <c r="VD81" s="110"/>
      <c r="VE81" s="110"/>
      <c r="VF81" s="110"/>
      <c r="VG81" s="110"/>
      <c r="VH81" s="110"/>
      <c r="VI81" s="110"/>
      <c r="VJ81" s="110"/>
      <c r="VK81" s="110"/>
      <c r="VL81" s="110"/>
      <c r="VM81" s="110"/>
      <c r="VN81" s="110"/>
      <c r="VO81" s="110"/>
      <c r="VP81" s="110"/>
      <c r="VQ81" s="110"/>
      <c r="VR81" s="110"/>
      <c r="VS81" s="110"/>
      <c r="VT81" s="110"/>
      <c r="VU81" s="110"/>
      <c r="VV81" s="110"/>
      <c r="VW81" s="110"/>
      <c r="VX81" s="110"/>
      <c r="VY81" s="110"/>
      <c r="VZ81" s="110"/>
      <c r="WA81" s="110"/>
      <c r="WB81" s="110"/>
      <c r="WC81" s="110"/>
      <c r="WD81" s="110"/>
      <c r="WE81" s="110"/>
      <c r="WF81" s="110"/>
      <c r="WG81" s="110"/>
      <c r="WH81" s="110"/>
      <c r="WI81" s="110"/>
      <c r="WJ81" s="110"/>
      <c r="WK81" s="110"/>
      <c r="WL81" s="110"/>
      <c r="WM81" s="110"/>
      <c r="WN81" s="110"/>
      <c r="WO81" s="110"/>
      <c r="WP81" s="110"/>
      <c r="WQ81" s="110"/>
      <c r="WR81" s="110"/>
      <c r="WS81" s="110"/>
      <c r="WT81" s="110"/>
      <c r="WU81" s="110"/>
      <c r="WV81" s="110"/>
      <c r="WW81" s="110"/>
      <c r="WX81" s="110"/>
      <c r="WY81" s="110"/>
      <c r="WZ81" s="110"/>
      <c r="XA81" s="110"/>
      <c r="XB81" s="110"/>
      <c r="XC81" s="110"/>
      <c r="XD81" s="110"/>
      <c r="XE81" s="110"/>
      <c r="XF81" s="110"/>
      <c r="XG81" s="110"/>
      <c r="XH81" s="110"/>
      <c r="XI81" s="110"/>
      <c r="XJ81" s="110"/>
      <c r="XK81" s="110"/>
      <c r="XL81" s="110"/>
      <c r="XM81" s="110"/>
      <c r="XN81" s="110"/>
      <c r="XO81" s="110"/>
      <c r="XP81" s="110"/>
      <c r="XQ81" s="110"/>
      <c r="XR81" s="110"/>
      <c r="XS81" s="110"/>
      <c r="XT81" s="110"/>
      <c r="XU81" s="110"/>
      <c r="XV81" s="110"/>
      <c r="XW81" s="110"/>
      <c r="XX81" s="110"/>
      <c r="XY81" s="110"/>
      <c r="XZ81" s="110"/>
      <c r="YA81" s="110"/>
      <c r="YB81" s="110"/>
      <c r="YC81" s="110"/>
      <c r="YD81" s="110"/>
      <c r="YE81" s="110"/>
      <c r="YF81" s="110"/>
      <c r="YG81" s="110"/>
      <c r="YH81" s="110"/>
      <c r="YI81" s="110"/>
      <c r="YJ81" s="110"/>
      <c r="YK81" s="110"/>
      <c r="YL81" s="110"/>
      <c r="YM81" s="110"/>
      <c r="YN81" s="110"/>
      <c r="YO81" s="110"/>
      <c r="YP81" s="110"/>
      <c r="YQ81" s="110"/>
      <c r="YR81" s="110"/>
      <c r="YS81" s="110"/>
      <c r="YT81" s="110"/>
      <c r="YU81" s="110"/>
      <c r="YV81" s="110"/>
      <c r="YW81" s="110"/>
      <c r="YX81" s="110"/>
      <c r="YY81" s="110"/>
      <c r="YZ81" s="110"/>
      <c r="ZA81" s="110"/>
      <c r="ZB81" s="110"/>
      <c r="ZC81" s="110"/>
      <c r="ZD81" s="110"/>
      <c r="ZE81" s="110"/>
      <c r="ZF81" s="110"/>
      <c r="ZG81" s="110"/>
      <c r="ZH81" s="110"/>
      <c r="ZI81" s="110"/>
      <c r="ZJ81" s="110"/>
      <c r="ZK81" s="110"/>
      <c r="ZL81" s="110"/>
      <c r="ZM81" s="110"/>
      <c r="ZN81" s="110"/>
      <c r="ZO81" s="110"/>
      <c r="ZP81" s="110"/>
      <c r="ZQ81" s="110"/>
      <c r="ZR81" s="110"/>
      <c r="ZS81" s="110"/>
      <c r="ZT81" s="110"/>
      <c r="ZU81" s="110"/>
      <c r="ZV81" s="110"/>
      <c r="ZW81" s="110"/>
      <c r="ZX81" s="110"/>
      <c r="ZY81" s="110"/>
      <c r="ZZ81" s="110"/>
      <c r="AAA81" s="110"/>
      <c r="AAB81" s="110"/>
      <c r="AAC81" s="110"/>
      <c r="AAD81" s="110"/>
      <c r="AAE81" s="110"/>
      <c r="AAF81" s="110"/>
      <c r="AAG81" s="110"/>
      <c r="AAH81" s="110"/>
      <c r="AAI81" s="110"/>
      <c r="AAJ81" s="110"/>
      <c r="AAK81" s="110"/>
      <c r="AAL81" s="110"/>
      <c r="AAM81" s="110"/>
      <c r="AAN81" s="110"/>
      <c r="AAO81" s="110"/>
      <c r="AAP81" s="110"/>
      <c r="AAQ81" s="110"/>
      <c r="AAR81" s="110"/>
      <c r="AAS81" s="110"/>
      <c r="AAT81" s="110"/>
      <c r="AAU81" s="110"/>
      <c r="AAV81" s="110"/>
      <c r="AAW81" s="110"/>
      <c r="AAX81" s="110"/>
      <c r="AAY81" s="110"/>
      <c r="AAZ81" s="110"/>
      <c r="ABA81" s="110"/>
      <c r="ABB81" s="110"/>
      <c r="ABC81" s="110"/>
      <c r="ABD81" s="110"/>
      <c r="ABE81" s="110"/>
      <c r="ABF81" s="110"/>
      <c r="ABG81" s="110"/>
      <c r="ABH81" s="110"/>
      <c r="ABI81" s="110"/>
      <c r="ABJ81" s="110"/>
      <c r="ABK81" s="110"/>
      <c r="ABL81" s="110"/>
      <c r="ABM81" s="110"/>
      <c r="ABN81" s="110"/>
      <c r="ABO81" s="110"/>
      <c r="ABP81" s="110"/>
      <c r="ABQ81" s="110"/>
      <c r="ABR81" s="110"/>
      <c r="ABS81" s="110"/>
      <c r="ABT81" s="110"/>
      <c r="ABU81" s="110"/>
      <c r="ABV81" s="110"/>
      <c r="ABW81" s="110"/>
      <c r="ABX81" s="110"/>
      <c r="ABY81" s="110"/>
      <c r="ABZ81" s="110"/>
      <c r="ACA81" s="110"/>
      <c r="ACB81" s="110"/>
      <c r="ACC81" s="110"/>
      <c r="ACD81" s="110"/>
      <c r="ACE81" s="110"/>
      <c r="ACF81" s="110"/>
      <c r="ACG81" s="110"/>
      <c r="ACH81" s="110"/>
      <c r="ACI81" s="110"/>
      <c r="ACJ81" s="110"/>
      <c r="ACK81" s="110"/>
      <c r="ACL81" s="110"/>
      <c r="ACM81" s="110"/>
      <c r="ACN81" s="110"/>
      <c r="ACO81" s="110"/>
      <c r="ACP81" s="110"/>
      <c r="ACQ81" s="110"/>
      <c r="ACR81" s="110"/>
      <c r="ACS81" s="110"/>
      <c r="ACT81" s="110"/>
      <c r="ACU81" s="110"/>
      <c r="ACV81" s="110"/>
      <c r="ACW81" s="110"/>
      <c r="ACX81" s="110"/>
      <c r="ACY81" s="110"/>
      <c r="ACZ81" s="110"/>
      <c r="ADA81" s="110"/>
      <c r="ADB81" s="110"/>
      <c r="ADC81" s="110"/>
      <c r="ADD81" s="110"/>
      <c r="ADE81" s="110"/>
      <c r="ADF81" s="110"/>
      <c r="ADG81" s="110"/>
      <c r="ADH81" s="110"/>
      <c r="ADI81" s="110"/>
      <c r="ADJ81" s="110"/>
      <c r="ADK81" s="110"/>
      <c r="ADL81" s="110"/>
      <c r="ADM81" s="110"/>
      <c r="ADN81" s="110"/>
      <c r="ADO81" s="110"/>
      <c r="ADP81" s="110"/>
      <c r="ADQ81" s="110"/>
      <c r="ADR81" s="110"/>
      <c r="ADS81" s="110"/>
      <c r="ADT81" s="110"/>
      <c r="ADU81" s="110"/>
      <c r="ADV81" s="110"/>
      <c r="ADW81" s="110"/>
      <c r="ADX81" s="110"/>
      <c r="ADY81" s="110"/>
      <c r="ADZ81" s="110"/>
      <c r="AEA81" s="110"/>
      <c r="AEB81" s="110"/>
      <c r="AEC81" s="110"/>
      <c r="AED81" s="110"/>
      <c r="AEE81" s="110"/>
      <c r="AEF81" s="110"/>
      <c r="AEG81" s="110"/>
      <c r="AEH81" s="110"/>
      <c r="AEI81" s="110"/>
      <c r="AEJ81" s="110"/>
      <c r="AEK81" s="110"/>
      <c r="AEL81" s="110"/>
      <c r="AEM81" s="110"/>
      <c r="AEN81" s="110"/>
      <c r="AEO81" s="110"/>
      <c r="AEP81" s="110"/>
      <c r="AEQ81" s="110"/>
      <c r="AER81" s="110"/>
      <c r="AES81" s="110"/>
      <c r="AET81" s="110"/>
      <c r="AEU81" s="110"/>
      <c r="AEV81" s="110"/>
      <c r="AEW81" s="110"/>
      <c r="AEX81" s="110"/>
      <c r="AEY81" s="110"/>
      <c r="AEZ81" s="110"/>
      <c r="AFA81" s="110"/>
      <c r="AFB81" s="110"/>
      <c r="AFC81" s="110"/>
      <c r="AFD81" s="110"/>
      <c r="AFE81" s="110"/>
      <c r="AFF81" s="110"/>
      <c r="AFG81" s="110"/>
      <c r="AFH81" s="110"/>
      <c r="AFI81" s="110"/>
      <c r="AFJ81" s="110"/>
      <c r="AFK81" s="110"/>
      <c r="AFL81" s="110"/>
      <c r="AFM81" s="110"/>
      <c r="AFN81" s="110"/>
      <c r="AFO81" s="110"/>
      <c r="AFP81" s="110"/>
      <c r="AFQ81" s="110"/>
      <c r="AFR81" s="110"/>
      <c r="AFS81" s="110"/>
      <c r="AFT81" s="110"/>
      <c r="AFU81" s="110"/>
      <c r="AFV81" s="110"/>
      <c r="AFW81" s="110"/>
      <c r="AFX81" s="110"/>
      <c r="AFY81" s="110"/>
      <c r="AFZ81" s="110"/>
      <c r="AGA81" s="110"/>
      <c r="AGB81" s="110"/>
      <c r="AGC81" s="110"/>
      <c r="AGD81" s="110"/>
      <c r="AGE81" s="110"/>
      <c r="AGF81" s="110"/>
      <c r="AGG81" s="110"/>
      <c r="AGH81" s="110"/>
      <c r="AGI81" s="110"/>
      <c r="AGJ81" s="110"/>
      <c r="AGK81" s="110"/>
      <c r="AGL81" s="110"/>
      <c r="AGM81" s="110"/>
      <c r="AGN81" s="110"/>
      <c r="AGO81" s="110"/>
      <c r="AGP81" s="110"/>
      <c r="AGQ81" s="110"/>
      <c r="AGR81" s="110"/>
      <c r="AGS81" s="110"/>
      <c r="AGT81" s="110"/>
      <c r="AGU81" s="110"/>
      <c r="AGV81" s="110"/>
      <c r="AGW81" s="110"/>
      <c r="AGX81" s="110"/>
      <c r="AGY81" s="110"/>
      <c r="AGZ81" s="110"/>
      <c r="AHA81" s="110"/>
      <c r="AHB81" s="110"/>
      <c r="AHC81" s="110"/>
      <c r="AHD81" s="110"/>
      <c r="AHE81" s="110"/>
      <c r="AHF81" s="110"/>
      <c r="AHG81" s="110"/>
      <c r="AHH81" s="110"/>
      <c r="AHI81" s="110"/>
      <c r="AHJ81" s="110"/>
      <c r="AHK81" s="110"/>
      <c r="AHL81" s="110"/>
      <c r="AHM81" s="110"/>
      <c r="AHN81" s="110"/>
      <c r="AHO81" s="110"/>
      <c r="AHP81" s="110"/>
      <c r="AHQ81" s="110"/>
      <c r="AHR81" s="110"/>
      <c r="AHS81" s="110"/>
      <c r="AHT81" s="110"/>
      <c r="AHU81" s="110"/>
      <c r="AHV81" s="110"/>
      <c r="AHW81" s="110"/>
      <c r="AHX81" s="110"/>
      <c r="AHY81" s="110"/>
      <c r="AHZ81" s="110"/>
      <c r="AIA81" s="110"/>
      <c r="AIB81" s="110"/>
      <c r="AIC81" s="110"/>
      <c r="AID81" s="110"/>
      <c r="AIE81" s="110"/>
      <c r="AIF81" s="110"/>
      <c r="AIG81" s="110"/>
      <c r="AIH81" s="110"/>
      <c r="AII81" s="110"/>
      <c r="AIJ81" s="110"/>
      <c r="AIK81" s="110"/>
      <c r="AIL81" s="110"/>
      <c r="AIM81" s="110"/>
      <c r="AIN81" s="110"/>
      <c r="AIO81" s="110"/>
      <c r="AIP81" s="110"/>
      <c r="AIQ81" s="110"/>
      <c r="AIR81" s="110"/>
      <c r="AIS81" s="110"/>
      <c r="AIT81" s="110"/>
      <c r="AIU81" s="110"/>
      <c r="AIV81" s="110"/>
      <c r="AIW81" s="110"/>
      <c r="AIX81" s="110"/>
      <c r="AIY81" s="110"/>
      <c r="AIZ81" s="110"/>
      <c r="AJA81" s="110"/>
      <c r="AJB81" s="110"/>
      <c r="AJC81" s="110"/>
      <c r="AJD81" s="110"/>
      <c r="AJE81" s="110"/>
    </row>
    <row r="82" spans="1:942" ht="21.75" customHeight="1" x14ac:dyDescent="0.25">
      <c r="A82" s="121" t="s">
        <v>20</v>
      </c>
      <c r="B82" s="116" t="s">
        <v>26</v>
      </c>
      <c r="C82" s="117">
        <v>10478</v>
      </c>
      <c r="D82" s="42" t="s">
        <v>76</v>
      </c>
      <c r="E82" s="117" t="s">
        <v>31</v>
      </c>
      <c r="F82" s="162" t="s">
        <v>77</v>
      </c>
      <c r="G82" s="153">
        <v>30.56</v>
      </c>
      <c r="H82" s="163">
        <f>F82*G82</f>
        <v>4.0583679999999998</v>
      </c>
      <c r="I82" s="164"/>
      <c r="J82" s="165"/>
      <c r="K82" s="166"/>
      <c r="L82" s="167"/>
      <c r="M82" s="168"/>
      <c r="N82" s="169"/>
      <c r="O82" s="169"/>
      <c r="P82" s="123"/>
      <c r="Q82" s="123"/>
      <c r="R82" s="123"/>
      <c r="S82" s="123"/>
      <c r="T82" s="123"/>
      <c r="U82" s="123"/>
      <c r="V82" s="123"/>
      <c r="W82" s="123"/>
      <c r="X82" s="123"/>
      <c r="Y82" s="123"/>
      <c r="Z82" s="123"/>
      <c r="AA82" s="123"/>
      <c r="AB82" s="123"/>
      <c r="AC82" s="123"/>
      <c r="AD82" s="123"/>
      <c r="AE82" s="123"/>
      <c r="AF82" s="123"/>
      <c r="AG82" s="123"/>
      <c r="AH82" s="123"/>
      <c r="AI82" s="123"/>
      <c r="AJ82" s="123"/>
      <c r="AK82" s="123"/>
      <c r="AL82" s="123"/>
      <c r="AM82" s="123"/>
      <c r="AN82" s="123"/>
      <c r="AO82" s="123"/>
      <c r="AP82" s="123"/>
      <c r="AQ82" s="123"/>
      <c r="AR82" s="123"/>
      <c r="AS82" s="123"/>
      <c r="AT82" s="123"/>
      <c r="AU82" s="123"/>
      <c r="AV82" s="110"/>
      <c r="AW82" s="110"/>
      <c r="AX82" s="110"/>
      <c r="AY82" s="110"/>
      <c r="AZ82" s="110"/>
      <c r="BA82" s="110"/>
      <c r="BB82" s="110"/>
      <c r="BC82" s="110"/>
      <c r="BD82" s="110"/>
      <c r="BE82" s="110"/>
      <c r="BF82" s="110"/>
      <c r="BG82" s="110"/>
      <c r="BH82" s="110"/>
      <c r="BI82" s="110"/>
      <c r="BJ82" s="110"/>
      <c r="BK82" s="110"/>
      <c r="BL82" s="110"/>
      <c r="BM82" s="110"/>
      <c r="BN82" s="110"/>
      <c r="BO82" s="110"/>
      <c r="BP82" s="110"/>
      <c r="BQ82" s="110"/>
      <c r="BR82" s="110"/>
      <c r="BS82" s="110"/>
      <c r="BT82" s="110"/>
      <c r="BU82" s="110"/>
      <c r="BV82" s="110"/>
      <c r="BW82" s="110"/>
      <c r="BX82" s="110"/>
      <c r="BY82" s="110"/>
      <c r="BZ82" s="110"/>
      <c r="CA82" s="110"/>
      <c r="CB82" s="110"/>
      <c r="CC82" s="110"/>
      <c r="CD82" s="110"/>
      <c r="CE82" s="110"/>
      <c r="CF82" s="110"/>
      <c r="CG82" s="110"/>
      <c r="CH82" s="110"/>
      <c r="CI82" s="110"/>
      <c r="CJ82" s="110"/>
      <c r="CK82" s="110"/>
      <c r="CL82" s="110"/>
      <c r="CM82" s="110"/>
      <c r="CN82" s="110"/>
      <c r="CO82" s="110"/>
      <c r="CP82" s="110"/>
      <c r="CQ82" s="110"/>
      <c r="CR82" s="110"/>
      <c r="CS82" s="110"/>
      <c r="CT82" s="110"/>
      <c r="CU82" s="110"/>
      <c r="CV82" s="110"/>
      <c r="CW82" s="110"/>
      <c r="CX82" s="110"/>
      <c r="CY82" s="110"/>
      <c r="CZ82" s="110"/>
      <c r="DA82" s="110"/>
      <c r="DB82" s="110"/>
      <c r="DC82" s="110"/>
      <c r="DD82" s="110"/>
      <c r="DE82" s="110"/>
      <c r="DF82" s="110"/>
      <c r="DG82" s="110"/>
      <c r="DH82" s="110"/>
      <c r="DI82" s="110"/>
      <c r="DJ82" s="110"/>
      <c r="DK82" s="110"/>
      <c r="DL82" s="110"/>
      <c r="DM82" s="110"/>
      <c r="DN82" s="110"/>
      <c r="DO82" s="110"/>
      <c r="DP82" s="110"/>
      <c r="DQ82" s="110"/>
      <c r="DR82" s="110"/>
      <c r="DS82" s="110"/>
      <c r="DT82" s="110"/>
      <c r="DU82" s="110"/>
      <c r="DV82" s="110"/>
      <c r="DW82" s="110"/>
      <c r="DX82" s="110"/>
      <c r="DY82" s="110"/>
      <c r="DZ82" s="110"/>
      <c r="EA82" s="110"/>
      <c r="EB82" s="110"/>
      <c r="EC82" s="110"/>
      <c r="ED82" s="110"/>
      <c r="EE82" s="110"/>
      <c r="EF82" s="110"/>
      <c r="EG82" s="110"/>
      <c r="EH82" s="110"/>
      <c r="EI82" s="110"/>
      <c r="EJ82" s="110"/>
      <c r="EK82" s="110"/>
      <c r="EL82" s="110"/>
      <c r="EM82" s="110"/>
      <c r="EN82" s="110"/>
      <c r="EO82" s="110"/>
      <c r="EP82" s="110"/>
      <c r="EQ82" s="110"/>
      <c r="ER82" s="110"/>
      <c r="ES82" s="110"/>
      <c r="ET82" s="110"/>
      <c r="EU82" s="110"/>
      <c r="EV82" s="110"/>
      <c r="EW82" s="110"/>
      <c r="EX82" s="110"/>
      <c r="EY82" s="110"/>
      <c r="EZ82" s="110"/>
      <c r="FA82" s="110"/>
      <c r="FB82" s="110"/>
      <c r="FC82" s="110"/>
      <c r="FD82" s="110"/>
      <c r="FE82" s="110"/>
      <c r="FF82" s="110"/>
      <c r="FG82" s="110"/>
      <c r="FH82" s="110"/>
      <c r="FI82" s="110"/>
      <c r="FJ82" s="110"/>
      <c r="FK82" s="110"/>
      <c r="FL82" s="110"/>
      <c r="FM82" s="110"/>
      <c r="FN82" s="110"/>
      <c r="FO82" s="110"/>
      <c r="FP82" s="110"/>
      <c r="FQ82" s="110"/>
      <c r="FR82" s="110"/>
      <c r="FS82" s="110"/>
      <c r="FT82" s="110"/>
      <c r="FU82" s="110"/>
      <c r="FV82" s="110"/>
      <c r="FW82" s="110"/>
      <c r="FX82" s="110"/>
      <c r="FY82" s="110"/>
      <c r="FZ82" s="110"/>
      <c r="GA82" s="110"/>
      <c r="GB82" s="110"/>
      <c r="GC82" s="110"/>
      <c r="GD82" s="110"/>
      <c r="GE82" s="110"/>
      <c r="GF82" s="110"/>
      <c r="GG82" s="110"/>
      <c r="GH82" s="110"/>
      <c r="GI82" s="110"/>
      <c r="GJ82" s="110"/>
      <c r="GK82" s="110"/>
      <c r="GL82" s="110"/>
      <c r="GM82" s="110"/>
      <c r="GN82" s="110"/>
      <c r="GO82" s="110"/>
      <c r="GP82" s="110"/>
      <c r="GQ82" s="110"/>
      <c r="GR82" s="110"/>
      <c r="GS82" s="110"/>
      <c r="GT82" s="110"/>
      <c r="GU82" s="110"/>
      <c r="GV82" s="110"/>
      <c r="GW82" s="110"/>
      <c r="GX82" s="110"/>
      <c r="GY82" s="110"/>
      <c r="GZ82" s="110"/>
      <c r="HA82" s="110"/>
      <c r="HB82" s="110"/>
      <c r="HC82" s="110"/>
      <c r="HD82" s="110"/>
      <c r="HE82" s="110"/>
      <c r="HF82" s="110"/>
      <c r="HG82" s="110"/>
      <c r="HH82" s="110"/>
      <c r="HI82" s="110"/>
      <c r="HJ82" s="110"/>
      <c r="HK82" s="110"/>
      <c r="HL82" s="110"/>
      <c r="HM82" s="110"/>
      <c r="HN82" s="110"/>
      <c r="HO82" s="110"/>
      <c r="HP82" s="110"/>
      <c r="HQ82" s="110"/>
      <c r="HR82" s="110"/>
      <c r="HS82" s="110"/>
      <c r="HT82" s="110"/>
      <c r="HU82" s="110"/>
      <c r="HV82" s="110"/>
      <c r="HW82" s="110"/>
      <c r="HX82" s="110"/>
      <c r="HY82" s="110"/>
      <c r="HZ82" s="110"/>
      <c r="IA82" s="110"/>
      <c r="IB82" s="110"/>
      <c r="IC82" s="110"/>
      <c r="ID82" s="110"/>
      <c r="IE82" s="110"/>
      <c r="IF82" s="110"/>
      <c r="IG82" s="110"/>
      <c r="IH82" s="110"/>
      <c r="II82" s="110"/>
      <c r="IJ82" s="110"/>
      <c r="IK82" s="110"/>
      <c r="IL82" s="110"/>
      <c r="IM82" s="110"/>
      <c r="IN82" s="110"/>
      <c r="IO82" s="110"/>
      <c r="IP82" s="110"/>
      <c r="IQ82" s="110"/>
      <c r="IR82" s="110"/>
      <c r="IS82" s="110"/>
      <c r="IT82" s="110"/>
      <c r="IU82" s="110"/>
      <c r="IV82" s="110"/>
      <c r="IW82" s="110"/>
      <c r="IX82" s="110"/>
      <c r="IY82" s="110"/>
      <c r="IZ82" s="110"/>
      <c r="JA82" s="110"/>
      <c r="JB82" s="110"/>
      <c r="JC82" s="110"/>
      <c r="JD82" s="110"/>
      <c r="JE82" s="110"/>
      <c r="JF82" s="110"/>
      <c r="JG82" s="110"/>
      <c r="JH82" s="110"/>
      <c r="JI82" s="110"/>
      <c r="JJ82" s="110"/>
      <c r="JK82" s="110"/>
      <c r="JL82" s="110"/>
      <c r="JM82" s="110"/>
      <c r="JN82" s="110"/>
      <c r="JO82" s="110"/>
      <c r="JP82" s="110"/>
      <c r="JQ82" s="110"/>
      <c r="JR82" s="110"/>
      <c r="JS82" s="110"/>
      <c r="JT82" s="110"/>
      <c r="JU82" s="110"/>
      <c r="JV82" s="110"/>
      <c r="JW82" s="110"/>
      <c r="JX82" s="110"/>
      <c r="JY82" s="110"/>
      <c r="JZ82" s="110"/>
      <c r="KA82" s="110"/>
      <c r="KB82" s="110"/>
      <c r="KC82" s="110"/>
      <c r="KD82" s="110"/>
      <c r="KE82" s="110"/>
      <c r="KF82" s="110"/>
      <c r="KG82" s="110"/>
      <c r="KH82" s="110"/>
      <c r="KI82" s="110"/>
      <c r="KJ82" s="110"/>
      <c r="KK82" s="110"/>
      <c r="KL82" s="110"/>
      <c r="KM82" s="110"/>
      <c r="KN82" s="110"/>
      <c r="KO82" s="110"/>
      <c r="KP82" s="110"/>
      <c r="KQ82" s="110"/>
      <c r="KR82" s="110"/>
      <c r="KS82" s="110"/>
      <c r="KT82" s="110"/>
      <c r="KU82" s="110"/>
      <c r="KV82" s="110"/>
      <c r="KW82" s="110"/>
      <c r="KX82" s="110"/>
      <c r="KY82" s="110"/>
      <c r="KZ82" s="110"/>
      <c r="LA82" s="110"/>
      <c r="LB82" s="110"/>
      <c r="LC82" s="110"/>
      <c r="LD82" s="110"/>
      <c r="LE82" s="110"/>
      <c r="LF82" s="110"/>
      <c r="LG82" s="110"/>
      <c r="LH82" s="110"/>
      <c r="LI82" s="110"/>
      <c r="LJ82" s="110"/>
      <c r="LK82" s="110"/>
      <c r="LL82" s="110"/>
      <c r="LM82" s="110"/>
      <c r="LN82" s="110"/>
      <c r="LO82" s="110"/>
      <c r="LP82" s="110"/>
      <c r="LQ82" s="110"/>
      <c r="LR82" s="110"/>
      <c r="LS82" s="110"/>
      <c r="LT82" s="110"/>
      <c r="LU82" s="110"/>
      <c r="LV82" s="110"/>
      <c r="LW82" s="110"/>
      <c r="LX82" s="110"/>
      <c r="LY82" s="110"/>
      <c r="LZ82" s="110"/>
      <c r="MA82" s="110"/>
      <c r="MB82" s="110"/>
      <c r="MC82" s="110"/>
      <c r="MD82" s="110"/>
      <c r="ME82" s="110"/>
      <c r="MF82" s="110"/>
      <c r="MG82" s="110"/>
      <c r="MH82" s="110"/>
      <c r="MI82" s="110"/>
      <c r="MJ82" s="110"/>
      <c r="MK82" s="110"/>
      <c r="ML82" s="110"/>
      <c r="MM82" s="110"/>
      <c r="MN82" s="110"/>
      <c r="MO82" s="110"/>
      <c r="MP82" s="110"/>
      <c r="MQ82" s="110"/>
      <c r="MR82" s="110"/>
      <c r="MS82" s="110"/>
      <c r="MT82" s="110"/>
      <c r="MU82" s="110"/>
      <c r="MV82" s="110"/>
      <c r="MW82" s="110"/>
      <c r="MX82" s="110"/>
      <c r="MY82" s="110"/>
      <c r="MZ82" s="110"/>
      <c r="NA82" s="110"/>
      <c r="NB82" s="110"/>
      <c r="NC82" s="110"/>
      <c r="ND82" s="110"/>
      <c r="NE82" s="110"/>
      <c r="NF82" s="110"/>
      <c r="NG82" s="110"/>
      <c r="NH82" s="110"/>
      <c r="NI82" s="110"/>
      <c r="NJ82" s="110"/>
      <c r="NK82" s="110"/>
      <c r="NL82" s="110"/>
      <c r="NM82" s="110"/>
      <c r="NN82" s="110"/>
      <c r="NO82" s="110"/>
      <c r="NP82" s="110"/>
      <c r="NQ82" s="110"/>
      <c r="NR82" s="110"/>
      <c r="NS82" s="110"/>
      <c r="NT82" s="110"/>
      <c r="NU82" s="110"/>
      <c r="NV82" s="110"/>
      <c r="NW82" s="110"/>
      <c r="NX82" s="110"/>
      <c r="NY82" s="110"/>
      <c r="NZ82" s="110"/>
      <c r="OA82" s="110"/>
      <c r="OB82" s="110"/>
      <c r="OC82" s="110"/>
      <c r="OD82" s="110"/>
      <c r="OE82" s="110"/>
      <c r="OF82" s="110"/>
      <c r="OG82" s="110"/>
      <c r="OH82" s="110"/>
      <c r="OI82" s="110"/>
      <c r="OJ82" s="110"/>
      <c r="OK82" s="110"/>
      <c r="OL82" s="110"/>
      <c r="OM82" s="110"/>
      <c r="ON82" s="110"/>
      <c r="OO82" s="110"/>
      <c r="OP82" s="110"/>
      <c r="OQ82" s="110"/>
      <c r="OR82" s="110"/>
      <c r="OS82" s="110"/>
      <c r="OT82" s="110"/>
      <c r="OU82" s="110"/>
      <c r="OV82" s="110"/>
      <c r="OW82" s="110"/>
      <c r="OX82" s="110"/>
      <c r="OY82" s="110"/>
      <c r="OZ82" s="110"/>
      <c r="PA82" s="110"/>
      <c r="PB82" s="110"/>
      <c r="PC82" s="110"/>
      <c r="PD82" s="110"/>
      <c r="PE82" s="110"/>
      <c r="PF82" s="110"/>
      <c r="PG82" s="110"/>
      <c r="PH82" s="110"/>
      <c r="PI82" s="110"/>
      <c r="PJ82" s="110"/>
      <c r="PK82" s="110"/>
      <c r="PL82" s="110"/>
      <c r="PM82" s="110"/>
      <c r="PN82" s="110"/>
      <c r="PO82" s="110"/>
      <c r="PP82" s="110"/>
      <c r="PQ82" s="110"/>
      <c r="PR82" s="110"/>
      <c r="PS82" s="110"/>
      <c r="PT82" s="110"/>
      <c r="PU82" s="110"/>
      <c r="PV82" s="110"/>
      <c r="PW82" s="110"/>
      <c r="PX82" s="110"/>
      <c r="PY82" s="110"/>
      <c r="PZ82" s="110"/>
      <c r="QA82" s="110"/>
      <c r="QB82" s="110"/>
      <c r="QC82" s="110"/>
      <c r="QD82" s="110"/>
      <c r="QE82" s="110"/>
      <c r="QF82" s="110"/>
      <c r="QG82" s="110"/>
      <c r="QH82" s="110"/>
      <c r="QI82" s="110"/>
      <c r="QJ82" s="110"/>
      <c r="QK82" s="110"/>
      <c r="QL82" s="110"/>
      <c r="QM82" s="110"/>
      <c r="QN82" s="110"/>
      <c r="QO82" s="110"/>
      <c r="QP82" s="110"/>
      <c r="QQ82" s="110"/>
      <c r="QR82" s="110"/>
      <c r="QS82" s="110"/>
      <c r="QT82" s="110"/>
      <c r="QU82" s="110"/>
      <c r="QV82" s="110"/>
      <c r="QW82" s="110"/>
      <c r="QX82" s="110"/>
      <c r="QY82" s="110"/>
      <c r="QZ82" s="110"/>
      <c r="RA82" s="110"/>
      <c r="RB82" s="110"/>
      <c r="RC82" s="110"/>
      <c r="RD82" s="110"/>
      <c r="RE82" s="110"/>
      <c r="RF82" s="110"/>
      <c r="RG82" s="110"/>
      <c r="RH82" s="110"/>
      <c r="RI82" s="110"/>
      <c r="RJ82" s="110"/>
      <c r="RK82" s="110"/>
      <c r="RL82" s="110"/>
      <c r="RM82" s="110"/>
      <c r="RN82" s="110"/>
      <c r="RO82" s="110"/>
      <c r="RP82" s="110"/>
      <c r="RQ82" s="110"/>
      <c r="RR82" s="110"/>
      <c r="RS82" s="110"/>
      <c r="RT82" s="110"/>
      <c r="RU82" s="110"/>
      <c r="RV82" s="110"/>
      <c r="RW82" s="110"/>
      <c r="RX82" s="110"/>
      <c r="RY82" s="110"/>
      <c r="RZ82" s="110"/>
      <c r="SA82" s="110"/>
      <c r="SB82" s="110"/>
      <c r="SC82" s="110"/>
      <c r="SD82" s="110"/>
      <c r="SE82" s="110"/>
      <c r="SF82" s="110"/>
      <c r="SG82" s="110"/>
      <c r="SH82" s="110"/>
      <c r="SI82" s="110"/>
      <c r="SJ82" s="110"/>
      <c r="SK82" s="110"/>
      <c r="SL82" s="110"/>
      <c r="SM82" s="110"/>
      <c r="SN82" s="110"/>
      <c r="SO82" s="110"/>
      <c r="SP82" s="110"/>
      <c r="SQ82" s="110"/>
      <c r="SR82" s="110"/>
      <c r="SS82" s="110"/>
      <c r="ST82" s="110"/>
      <c r="SU82" s="110"/>
      <c r="SV82" s="110"/>
      <c r="SW82" s="110"/>
      <c r="SX82" s="110"/>
      <c r="SY82" s="110"/>
      <c r="SZ82" s="110"/>
      <c r="TA82" s="110"/>
      <c r="TB82" s="110"/>
      <c r="TC82" s="110"/>
      <c r="TD82" s="110"/>
      <c r="TE82" s="110"/>
      <c r="TF82" s="110"/>
      <c r="TG82" s="110"/>
      <c r="TH82" s="110"/>
      <c r="TI82" s="110"/>
      <c r="TJ82" s="110"/>
      <c r="TK82" s="110"/>
      <c r="TL82" s="110"/>
      <c r="TM82" s="110"/>
      <c r="TN82" s="110"/>
      <c r="TO82" s="110"/>
      <c r="TP82" s="110"/>
      <c r="TQ82" s="110"/>
      <c r="TR82" s="110"/>
      <c r="TS82" s="110"/>
      <c r="TT82" s="110"/>
      <c r="TU82" s="110"/>
      <c r="TV82" s="110"/>
      <c r="TW82" s="110"/>
      <c r="TX82" s="110"/>
      <c r="TY82" s="110"/>
      <c r="TZ82" s="110"/>
      <c r="UA82" s="110"/>
      <c r="UB82" s="110"/>
      <c r="UC82" s="110"/>
      <c r="UD82" s="110"/>
      <c r="UE82" s="110"/>
      <c r="UF82" s="110"/>
      <c r="UG82" s="110"/>
      <c r="UH82" s="110"/>
      <c r="UI82" s="110"/>
      <c r="UJ82" s="110"/>
      <c r="UK82" s="110"/>
      <c r="UL82" s="110"/>
      <c r="UM82" s="110"/>
      <c r="UN82" s="110"/>
      <c r="UO82" s="110"/>
      <c r="UP82" s="110"/>
      <c r="UQ82" s="110"/>
      <c r="UR82" s="110"/>
      <c r="US82" s="110"/>
      <c r="UT82" s="110"/>
      <c r="UU82" s="110"/>
      <c r="UV82" s="110"/>
      <c r="UW82" s="110"/>
      <c r="UX82" s="110"/>
      <c r="UY82" s="110"/>
      <c r="UZ82" s="110"/>
      <c r="VA82" s="110"/>
      <c r="VB82" s="110"/>
      <c r="VC82" s="110"/>
      <c r="VD82" s="110"/>
      <c r="VE82" s="110"/>
      <c r="VF82" s="110"/>
      <c r="VG82" s="110"/>
      <c r="VH82" s="110"/>
      <c r="VI82" s="110"/>
      <c r="VJ82" s="110"/>
      <c r="VK82" s="110"/>
      <c r="VL82" s="110"/>
      <c r="VM82" s="110"/>
      <c r="VN82" s="110"/>
      <c r="VO82" s="110"/>
      <c r="VP82" s="110"/>
      <c r="VQ82" s="110"/>
      <c r="VR82" s="110"/>
      <c r="VS82" s="110"/>
      <c r="VT82" s="110"/>
      <c r="VU82" s="110"/>
      <c r="VV82" s="110"/>
      <c r="VW82" s="110"/>
      <c r="VX82" s="110"/>
      <c r="VY82" s="110"/>
      <c r="VZ82" s="110"/>
      <c r="WA82" s="110"/>
      <c r="WB82" s="110"/>
      <c r="WC82" s="110"/>
      <c r="WD82" s="110"/>
      <c r="WE82" s="110"/>
      <c r="WF82" s="110"/>
      <c r="WG82" s="110"/>
      <c r="WH82" s="110"/>
      <c r="WI82" s="110"/>
      <c r="WJ82" s="110"/>
      <c r="WK82" s="110"/>
      <c r="WL82" s="110"/>
      <c r="WM82" s="110"/>
      <c r="WN82" s="110"/>
      <c r="WO82" s="110"/>
      <c r="WP82" s="110"/>
      <c r="WQ82" s="110"/>
      <c r="WR82" s="110"/>
      <c r="WS82" s="110"/>
      <c r="WT82" s="110"/>
      <c r="WU82" s="110"/>
      <c r="WV82" s="110"/>
      <c r="WW82" s="110"/>
      <c r="WX82" s="110"/>
      <c r="WY82" s="110"/>
      <c r="WZ82" s="110"/>
      <c r="XA82" s="110"/>
      <c r="XB82" s="110"/>
      <c r="XC82" s="110"/>
      <c r="XD82" s="110"/>
      <c r="XE82" s="110"/>
      <c r="XF82" s="110"/>
      <c r="XG82" s="110"/>
      <c r="XH82" s="110"/>
      <c r="XI82" s="110"/>
      <c r="XJ82" s="110"/>
      <c r="XK82" s="110"/>
      <c r="XL82" s="110"/>
      <c r="XM82" s="110"/>
      <c r="XN82" s="110"/>
      <c r="XO82" s="110"/>
      <c r="XP82" s="110"/>
      <c r="XQ82" s="110"/>
      <c r="XR82" s="110"/>
      <c r="XS82" s="110"/>
      <c r="XT82" s="110"/>
      <c r="XU82" s="110"/>
      <c r="XV82" s="110"/>
      <c r="XW82" s="110"/>
      <c r="XX82" s="110"/>
      <c r="XY82" s="110"/>
      <c r="XZ82" s="110"/>
      <c r="YA82" s="110"/>
      <c r="YB82" s="110"/>
      <c r="YC82" s="110"/>
      <c r="YD82" s="110"/>
      <c r="YE82" s="110"/>
      <c r="YF82" s="110"/>
      <c r="YG82" s="110"/>
      <c r="YH82" s="110"/>
      <c r="YI82" s="110"/>
      <c r="YJ82" s="110"/>
      <c r="YK82" s="110"/>
      <c r="YL82" s="110"/>
      <c r="YM82" s="110"/>
      <c r="YN82" s="110"/>
      <c r="YO82" s="110"/>
      <c r="YP82" s="110"/>
      <c r="YQ82" s="110"/>
      <c r="YR82" s="110"/>
      <c r="YS82" s="110"/>
      <c r="YT82" s="110"/>
      <c r="YU82" s="110"/>
      <c r="YV82" s="110"/>
      <c r="YW82" s="110"/>
      <c r="YX82" s="110"/>
      <c r="YY82" s="110"/>
      <c r="YZ82" s="110"/>
      <c r="ZA82" s="110"/>
      <c r="ZB82" s="110"/>
      <c r="ZC82" s="110"/>
      <c r="ZD82" s="110"/>
      <c r="ZE82" s="110"/>
      <c r="ZF82" s="110"/>
      <c r="ZG82" s="110"/>
      <c r="ZH82" s="110"/>
      <c r="ZI82" s="110"/>
      <c r="ZJ82" s="110"/>
      <c r="ZK82" s="110"/>
      <c r="ZL82" s="110"/>
      <c r="ZM82" s="110"/>
      <c r="ZN82" s="110"/>
      <c r="ZO82" s="110"/>
      <c r="ZP82" s="110"/>
      <c r="ZQ82" s="110"/>
      <c r="ZR82" s="110"/>
      <c r="ZS82" s="110"/>
      <c r="ZT82" s="110"/>
      <c r="ZU82" s="110"/>
      <c r="ZV82" s="110"/>
      <c r="ZW82" s="110"/>
      <c r="ZX82" s="110"/>
      <c r="ZY82" s="110"/>
      <c r="ZZ82" s="110"/>
      <c r="AAA82" s="110"/>
      <c r="AAB82" s="110"/>
      <c r="AAC82" s="110"/>
      <c r="AAD82" s="110"/>
      <c r="AAE82" s="110"/>
      <c r="AAF82" s="110"/>
      <c r="AAG82" s="110"/>
      <c r="AAH82" s="110"/>
      <c r="AAI82" s="110"/>
      <c r="AAJ82" s="110"/>
      <c r="AAK82" s="110"/>
      <c r="AAL82" s="110"/>
      <c r="AAM82" s="110"/>
      <c r="AAN82" s="110"/>
      <c r="AAO82" s="110"/>
      <c r="AAP82" s="110"/>
      <c r="AAQ82" s="110"/>
      <c r="AAR82" s="110"/>
      <c r="AAS82" s="110"/>
      <c r="AAT82" s="110"/>
      <c r="AAU82" s="110"/>
      <c r="AAV82" s="110"/>
      <c r="AAW82" s="110"/>
      <c r="AAX82" s="110"/>
      <c r="AAY82" s="110"/>
      <c r="AAZ82" s="110"/>
      <c r="ABA82" s="110"/>
      <c r="ABB82" s="110"/>
      <c r="ABC82" s="110"/>
      <c r="ABD82" s="110"/>
      <c r="ABE82" s="110"/>
      <c r="ABF82" s="110"/>
      <c r="ABG82" s="110"/>
      <c r="ABH82" s="110"/>
      <c r="ABI82" s="110"/>
      <c r="ABJ82" s="110"/>
      <c r="ABK82" s="110"/>
      <c r="ABL82" s="110"/>
      <c r="ABM82" s="110"/>
      <c r="ABN82" s="110"/>
      <c r="ABO82" s="110"/>
      <c r="ABP82" s="110"/>
      <c r="ABQ82" s="110"/>
      <c r="ABR82" s="110"/>
      <c r="ABS82" s="110"/>
      <c r="ABT82" s="110"/>
      <c r="ABU82" s="110"/>
      <c r="ABV82" s="110"/>
      <c r="ABW82" s="110"/>
      <c r="ABX82" s="110"/>
      <c r="ABY82" s="110"/>
      <c r="ABZ82" s="110"/>
      <c r="ACA82" s="110"/>
      <c r="ACB82" s="110"/>
      <c r="ACC82" s="110"/>
      <c r="ACD82" s="110"/>
      <c r="ACE82" s="110"/>
      <c r="ACF82" s="110"/>
      <c r="ACG82" s="110"/>
      <c r="ACH82" s="110"/>
      <c r="ACI82" s="110"/>
      <c r="ACJ82" s="110"/>
      <c r="ACK82" s="110"/>
      <c r="ACL82" s="110"/>
      <c r="ACM82" s="110"/>
      <c r="ACN82" s="110"/>
      <c r="ACO82" s="110"/>
      <c r="ACP82" s="110"/>
      <c r="ACQ82" s="110"/>
      <c r="ACR82" s="110"/>
      <c r="ACS82" s="110"/>
      <c r="ACT82" s="110"/>
      <c r="ACU82" s="110"/>
      <c r="ACV82" s="110"/>
      <c r="ACW82" s="110"/>
      <c r="ACX82" s="110"/>
      <c r="ACY82" s="110"/>
      <c r="ACZ82" s="110"/>
      <c r="ADA82" s="110"/>
      <c r="ADB82" s="110"/>
      <c r="ADC82" s="110"/>
      <c r="ADD82" s="110"/>
      <c r="ADE82" s="110"/>
      <c r="ADF82" s="110"/>
      <c r="ADG82" s="110"/>
      <c r="ADH82" s="110"/>
      <c r="ADI82" s="110"/>
      <c r="ADJ82" s="110"/>
      <c r="ADK82" s="110"/>
      <c r="ADL82" s="110"/>
      <c r="ADM82" s="110"/>
      <c r="ADN82" s="110"/>
      <c r="ADO82" s="110"/>
      <c r="ADP82" s="110"/>
      <c r="ADQ82" s="110"/>
      <c r="ADR82" s="110"/>
      <c r="ADS82" s="110"/>
      <c r="ADT82" s="110"/>
      <c r="ADU82" s="110"/>
      <c r="ADV82" s="110"/>
      <c r="ADW82" s="110"/>
      <c r="ADX82" s="110"/>
      <c r="ADY82" s="110"/>
      <c r="ADZ82" s="110"/>
      <c r="AEA82" s="110"/>
      <c r="AEB82" s="110"/>
      <c r="AEC82" s="110"/>
      <c r="AED82" s="110"/>
      <c r="AEE82" s="110"/>
      <c r="AEF82" s="110"/>
      <c r="AEG82" s="110"/>
      <c r="AEH82" s="110"/>
      <c r="AEI82" s="110"/>
      <c r="AEJ82" s="110"/>
      <c r="AEK82" s="110"/>
      <c r="AEL82" s="110"/>
      <c r="AEM82" s="110"/>
      <c r="AEN82" s="110"/>
      <c r="AEO82" s="110"/>
      <c r="AEP82" s="110"/>
      <c r="AEQ82" s="110"/>
      <c r="AER82" s="110"/>
      <c r="AES82" s="110"/>
      <c r="AET82" s="110"/>
      <c r="AEU82" s="110"/>
      <c r="AEV82" s="110"/>
      <c r="AEW82" s="110"/>
      <c r="AEX82" s="110"/>
      <c r="AEY82" s="110"/>
      <c r="AEZ82" s="110"/>
      <c r="AFA82" s="110"/>
      <c r="AFB82" s="110"/>
      <c r="AFC82" s="110"/>
      <c r="AFD82" s="110"/>
      <c r="AFE82" s="110"/>
      <c r="AFF82" s="110"/>
      <c r="AFG82" s="110"/>
      <c r="AFH82" s="110"/>
      <c r="AFI82" s="110"/>
      <c r="AFJ82" s="110"/>
      <c r="AFK82" s="110"/>
      <c r="AFL82" s="110"/>
      <c r="AFM82" s="110"/>
      <c r="AFN82" s="110"/>
      <c r="AFO82" s="110"/>
      <c r="AFP82" s="110"/>
      <c r="AFQ82" s="110"/>
      <c r="AFR82" s="110"/>
      <c r="AFS82" s="110"/>
      <c r="AFT82" s="110"/>
      <c r="AFU82" s="110"/>
      <c r="AFV82" s="110"/>
      <c r="AFW82" s="110"/>
      <c r="AFX82" s="110"/>
      <c r="AFY82" s="110"/>
      <c r="AFZ82" s="110"/>
      <c r="AGA82" s="110"/>
      <c r="AGB82" s="110"/>
      <c r="AGC82" s="110"/>
      <c r="AGD82" s="110"/>
      <c r="AGE82" s="110"/>
      <c r="AGF82" s="110"/>
      <c r="AGG82" s="110"/>
      <c r="AGH82" s="110"/>
      <c r="AGI82" s="110"/>
      <c r="AGJ82" s="110"/>
      <c r="AGK82" s="110"/>
      <c r="AGL82" s="110"/>
      <c r="AGM82" s="110"/>
      <c r="AGN82" s="110"/>
      <c r="AGO82" s="110"/>
      <c r="AGP82" s="110"/>
      <c r="AGQ82" s="110"/>
      <c r="AGR82" s="110"/>
      <c r="AGS82" s="110"/>
      <c r="AGT82" s="110"/>
      <c r="AGU82" s="110"/>
      <c r="AGV82" s="110"/>
      <c r="AGW82" s="110"/>
      <c r="AGX82" s="110"/>
      <c r="AGY82" s="110"/>
      <c r="AGZ82" s="110"/>
      <c r="AHA82" s="110"/>
      <c r="AHB82" s="110"/>
      <c r="AHC82" s="110"/>
      <c r="AHD82" s="110"/>
      <c r="AHE82" s="110"/>
      <c r="AHF82" s="110"/>
      <c r="AHG82" s="110"/>
      <c r="AHH82" s="110"/>
      <c r="AHI82" s="110"/>
      <c r="AHJ82" s="110"/>
      <c r="AHK82" s="110"/>
      <c r="AHL82" s="110"/>
      <c r="AHM82" s="110"/>
      <c r="AHN82" s="110"/>
      <c r="AHO82" s="110"/>
      <c r="AHP82" s="110"/>
      <c r="AHQ82" s="110"/>
      <c r="AHR82" s="110"/>
      <c r="AHS82" s="110"/>
      <c r="AHT82" s="110"/>
      <c r="AHU82" s="110"/>
      <c r="AHV82" s="110"/>
      <c r="AHW82" s="110"/>
      <c r="AHX82" s="110"/>
      <c r="AHY82" s="110"/>
      <c r="AHZ82" s="110"/>
      <c r="AIA82" s="110"/>
      <c r="AIB82" s="110"/>
      <c r="AIC82" s="110"/>
      <c r="AID82" s="110"/>
      <c r="AIE82" s="110"/>
      <c r="AIF82" s="110"/>
      <c r="AIG82" s="110"/>
      <c r="AIH82" s="110"/>
      <c r="AII82" s="110"/>
      <c r="AIJ82" s="110"/>
      <c r="AIK82" s="110"/>
      <c r="AIL82" s="110"/>
      <c r="AIM82" s="110"/>
      <c r="AIN82" s="110"/>
      <c r="AIO82" s="110"/>
      <c r="AIP82" s="110"/>
      <c r="AIQ82" s="110"/>
      <c r="AIR82" s="110"/>
      <c r="AIS82" s="110"/>
      <c r="AIT82" s="110"/>
      <c r="AIU82" s="110"/>
      <c r="AIV82" s="110"/>
      <c r="AIW82" s="110"/>
      <c r="AIX82" s="110"/>
      <c r="AIY82" s="110"/>
      <c r="AIZ82" s="110"/>
      <c r="AJA82" s="110"/>
      <c r="AJB82" s="110"/>
      <c r="AJC82" s="110"/>
      <c r="AJD82" s="110"/>
      <c r="AJE82" s="110"/>
    </row>
    <row r="83" spans="1:942" ht="21.75" customHeight="1" x14ac:dyDescent="0.25">
      <c r="A83" s="121" t="s">
        <v>20</v>
      </c>
      <c r="B83" s="116" t="s">
        <v>22</v>
      </c>
      <c r="C83" s="117">
        <v>88310</v>
      </c>
      <c r="D83" s="42" t="s">
        <v>30</v>
      </c>
      <c r="E83" s="117" t="s">
        <v>24</v>
      </c>
      <c r="F83" s="162" t="s">
        <v>78</v>
      </c>
      <c r="G83" s="153">
        <v>26.47</v>
      </c>
      <c r="H83" s="163"/>
      <c r="I83" s="164">
        <f>F83*G83</f>
        <v>12.488545999999999</v>
      </c>
      <c r="J83" s="165"/>
      <c r="K83" s="166"/>
      <c r="L83" s="167"/>
      <c r="M83" s="168"/>
      <c r="N83" s="169"/>
      <c r="O83" s="169"/>
      <c r="P83" s="123"/>
      <c r="Q83" s="123"/>
      <c r="R83" s="123"/>
      <c r="S83" s="123"/>
      <c r="T83" s="123"/>
      <c r="U83" s="123"/>
      <c r="V83" s="123"/>
      <c r="W83" s="123"/>
      <c r="X83" s="123"/>
      <c r="Y83" s="123"/>
      <c r="Z83" s="123"/>
      <c r="AA83" s="123"/>
      <c r="AB83" s="123"/>
      <c r="AC83" s="123"/>
      <c r="AD83" s="123"/>
      <c r="AE83" s="123"/>
      <c r="AF83" s="123"/>
      <c r="AG83" s="123"/>
      <c r="AH83" s="123"/>
      <c r="AI83" s="123"/>
      <c r="AJ83" s="123"/>
      <c r="AK83" s="123"/>
      <c r="AL83" s="123"/>
      <c r="AM83" s="123"/>
      <c r="AN83" s="123"/>
      <c r="AO83" s="123"/>
      <c r="AP83" s="123"/>
      <c r="AQ83" s="123"/>
      <c r="AR83" s="123"/>
      <c r="AS83" s="123"/>
      <c r="AT83" s="123"/>
      <c r="AU83" s="123"/>
      <c r="AV83" s="110"/>
      <c r="AW83" s="110"/>
      <c r="AX83" s="110"/>
      <c r="AY83" s="110"/>
      <c r="AZ83" s="110"/>
      <c r="BA83" s="110"/>
      <c r="BB83" s="110"/>
      <c r="BC83" s="110"/>
      <c r="BD83" s="110"/>
      <c r="BE83" s="110"/>
      <c r="BF83" s="110"/>
      <c r="BG83" s="110"/>
      <c r="BH83" s="110"/>
      <c r="BI83" s="110"/>
      <c r="BJ83" s="110"/>
      <c r="BK83" s="110"/>
      <c r="BL83" s="110"/>
      <c r="BM83" s="110"/>
      <c r="BN83" s="110"/>
      <c r="BO83" s="110"/>
      <c r="BP83" s="110"/>
      <c r="BQ83" s="110"/>
      <c r="BR83" s="110"/>
      <c r="BS83" s="110"/>
      <c r="BT83" s="110"/>
      <c r="BU83" s="110"/>
      <c r="BV83" s="110"/>
      <c r="BW83" s="110"/>
      <c r="BX83" s="110"/>
      <c r="BY83" s="110"/>
      <c r="BZ83" s="110"/>
      <c r="CA83" s="110"/>
      <c r="CB83" s="110"/>
      <c r="CC83" s="110"/>
      <c r="CD83" s="110"/>
      <c r="CE83" s="110"/>
      <c r="CF83" s="110"/>
      <c r="CG83" s="110"/>
      <c r="CH83" s="110"/>
      <c r="CI83" s="110"/>
      <c r="CJ83" s="110"/>
      <c r="CK83" s="110"/>
      <c r="CL83" s="110"/>
      <c r="CM83" s="110"/>
      <c r="CN83" s="110"/>
      <c r="CO83" s="110"/>
      <c r="CP83" s="110"/>
      <c r="CQ83" s="110"/>
      <c r="CR83" s="110"/>
      <c r="CS83" s="110"/>
      <c r="CT83" s="110"/>
      <c r="CU83" s="110"/>
      <c r="CV83" s="110"/>
      <c r="CW83" s="110"/>
      <c r="CX83" s="110"/>
      <c r="CY83" s="110"/>
      <c r="CZ83" s="110"/>
      <c r="DA83" s="110"/>
      <c r="DB83" s="110"/>
      <c r="DC83" s="110"/>
      <c r="DD83" s="110"/>
      <c r="DE83" s="110"/>
      <c r="DF83" s="110"/>
      <c r="DG83" s="110"/>
      <c r="DH83" s="110"/>
      <c r="DI83" s="110"/>
      <c r="DJ83" s="110"/>
      <c r="DK83" s="110"/>
      <c r="DL83" s="110"/>
      <c r="DM83" s="110"/>
      <c r="DN83" s="110"/>
      <c r="DO83" s="110"/>
      <c r="DP83" s="110"/>
      <c r="DQ83" s="110"/>
      <c r="DR83" s="110"/>
      <c r="DS83" s="110"/>
      <c r="DT83" s="110"/>
      <c r="DU83" s="110"/>
      <c r="DV83" s="110"/>
      <c r="DW83" s="110"/>
      <c r="DX83" s="110"/>
      <c r="DY83" s="110"/>
      <c r="DZ83" s="110"/>
      <c r="EA83" s="110"/>
      <c r="EB83" s="110"/>
      <c r="EC83" s="110"/>
      <c r="ED83" s="110"/>
      <c r="EE83" s="110"/>
      <c r="EF83" s="110"/>
      <c r="EG83" s="110"/>
      <c r="EH83" s="110"/>
      <c r="EI83" s="110"/>
      <c r="EJ83" s="110"/>
      <c r="EK83" s="110"/>
      <c r="EL83" s="110"/>
      <c r="EM83" s="110"/>
      <c r="EN83" s="110"/>
      <c r="EO83" s="110"/>
      <c r="EP83" s="110"/>
      <c r="EQ83" s="110"/>
      <c r="ER83" s="110"/>
      <c r="ES83" s="110"/>
      <c r="ET83" s="110"/>
      <c r="EU83" s="110"/>
      <c r="EV83" s="110"/>
      <c r="EW83" s="110"/>
      <c r="EX83" s="110"/>
      <c r="EY83" s="110"/>
      <c r="EZ83" s="110"/>
      <c r="FA83" s="110"/>
      <c r="FB83" s="110"/>
      <c r="FC83" s="110"/>
      <c r="FD83" s="110"/>
      <c r="FE83" s="110"/>
      <c r="FF83" s="110"/>
      <c r="FG83" s="110"/>
      <c r="FH83" s="110"/>
      <c r="FI83" s="110"/>
      <c r="FJ83" s="110"/>
      <c r="FK83" s="110"/>
      <c r="FL83" s="110"/>
      <c r="FM83" s="110"/>
      <c r="FN83" s="110"/>
      <c r="FO83" s="110"/>
      <c r="FP83" s="110"/>
      <c r="FQ83" s="110"/>
      <c r="FR83" s="110"/>
      <c r="FS83" s="110"/>
      <c r="FT83" s="110"/>
      <c r="FU83" s="110"/>
      <c r="FV83" s="110"/>
      <c r="FW83" s="110"/>
      <c r="FX83" s="110"/>
      <c r="FY83" s="110"/>
      <c r="FZ83" s="110"/>
      <c r="GA83" s="110"/>
      <c r="GB83" s="110"/>
      <c r="GC83" s="110"/>
      <c r="GD83" s="110"/>
      <c r="GE83" s="110"/>
      <c r="GF83" s="110"/>
      <c r="GG83" s="110"/>
      <c r="GH83" s="110"/>
      <c r="GI83" s="110"/>
      <c r="GJ83" s="110"/>
      <c r="GK83" s="110"/>
      <c r="GL83" s="110"/>
      <c r="GM83" s="110"/>
      <c r="GN83" s="110"/>
      <c r="GO83" s="110"/>
      <c r="GP83" s="110"/>
      <c r="GQ83" s="110"/>
      <c r="GR83" s="110"/>
      <c r="GS83" s="110"/>
      <c r="GT83" s="110"/>
      <c r="GU83" s="110"/>
      <c r="GV83" s="110"/>
      <c r="GW83" s="110"/>
      <c r="GX83" s="110"/>
      <c r="GY83" s="110"/>
      <c r="GZ83" s="110"/>
      <c r="HA83" s="110"/>
      <c r="HB83" s="110"/>
      <c r="HC83" s="110"/>
      <c r="HD83" s="110"/>
      <c r="HE83" s="110"/>
      <c r="HF83" s="110"/>
      <c r="HG83" s="110"/>
      <c r="HH83" s="110"/>
      <c r="HI83" s="110"/>
      <c r="HJ83" s="110"/>
      <c r="HK83" s="110"/>
      <c r="HL83" s="110"/>
      <c r="HM83" s="110"/>
      <c r="HN83" s="110"/>
      <c r="HO83" s="110"/>
      <c r="HP83" s="110"/>
      <c r="HQ83" s="110"/>
      <c r="HR83" s="110"/>
      <c r="HS83" s="110"/>
      <c r="HT83" s="110"/>
      <c r="HU83" s="110"/>
      <c r="HV83" s="110"/>
      <c r="HW83" s="110"/>
      <c r="HX83" s="110"/>
      <c r="HY83" s="110"/>
      <c r="HZ83" s="110"/>
      <c r="IA83" s="110"/>
      <c r="IB83" s="110"/>
      <c r="IC83" s="110"/>
      <c r="ID83" s="110"/>
      <c r="IE83" s="110"/>
      <c r="IF83" s="110"/>
      <c r="IG83" s="110"/>
      <c r="IH83" s="110"/>
      <c r="II83" s="110"/>
      <c r="IJ83" s="110"/>
      <c r="IK83" s="110"/>
      <c r="IL83" s="110"/>
      <c r="IM83" s="110"/>
      <c r="IN83" s="110"/>
      <c r="IO83" s="110"/>
      <c r="IP83" s="110"/>
      <c r="IQ83" s="110"/>
      <c r="IR83" s="110"/>
      <c r="IS83" s="110"/>
      <c r="IT83" s="110"/>
      <c r="IU83" s="110"/>
      <c r="IV83" s="110"/>
      <c r="IW83" s="110"/>
      <c r="IX83" s="110"/>
      <c r="IY83" s="110"/>
      <c r="IZ83" s="110"/>
      <c r="JA83" s="110"/>
      <c r="JB83" s="110"/>
      <c r="JC83" s="110"/>
      <c r="JD83" s="110"/>
      <c r="JE83" s="110"/>
      <c r="JF83" s="110"/>
      <c r="JG83" s="110"/>
      <c r="JH83" s="110"/>
      <c r="JI83" s="110"/>
      <c r="JJ83" s="110"/>
      <c r="JK83" s="110"/>
      <c r="JL83" s="110"/>
      <c r="JM83" s="110"/>
      <c r="JN83" s="110"/>
      <c r="JO83" s="110"/>
      <c r="JP83" s="110"/>
      <c r="JQ83" s="110"/>
      <c r="JR83" s="110"/>
      <c r="JS83" s="110"/>
      <c r="JT83" s="110"/>
      <c r="JU83" s="110"/>
      <c r="JV83" s="110"/>
      <c r="JW83" s="110"/>
      <c r="JX83" s="110"/>
      <c r="JY83" s="110"/>
      <c r="JZ83" s="110"/>
      <c r="KA83" s="110"/>
      <c r="KB83" s="110"/>
      <c r="KC83" s="110"/>
      <c r="KD83" s="110"/>
      <c r="KE83" s="110"/>
      <c r="KF83" s="110"/>
      <c r="KG83" s="110"/>
      <c r="KH83" s="110"/>
      <c r="KI83" s="110"/>
      <c r="KJ83" s="110"/>
      <c r="KK83" s="110"/>
      <c r="KL83" s="110"/>
      <c r="KM83" s="110"/>
      <c r="KN83" s="110"/>
      <c r="KO83" s="110"/>
      <c r="KP83" s="110"/>
      <c r="KQ83" s="110"/>
      <c r="KR83" s="110"/>
      <c r="KS83" s="110"/>
      <c r="KT83" s="110"/>
      <c r="KU83" s="110"/>
      <c r="KV83" s="110"/>
      <c r="KW83" s="110"/>
      <c r="KX83" s="110"/>
      <c r="KY83" s="110"/>
      <c r="KZ83" s="110"/>
      <c r="LA83" s="110"/>
      <c r="LB83" s="110"/>
      <c r="LC83" s="110"/>
      <c r="LD83" s="110"/>
      <c r="LE83" s="110"/>
      <c r="LF83" s="110"/>
      <c r="LG83" s="110"/>
      <c r="LH83" s="110"/>
      <c r="LI83" s="110"/>
      <c r="LJ83" s="110"/>
      <c r="LK83" s="110"/>
      <c r="LL83" s="110"/>
      <c r="LM83" s="110"/>
      <c r="LN83" s="110"/>
      <c r="LO83" s="110"/>
      <c r="LP83" s="110"/>
      <c r="LQ83" s="110"/>
      <c r="LR83" s="110"/>
      <c r="LS83" s="110"/>
      <c r="LT83" s="110"/>
      <c r="LU83" s="110"/>
      <c r="LV83" s="110"/>
      <c r="LW83" s="110"/>
      <c r="LX83" s="110"/>
      <c r="LY83" s="110"/>
      <c r="LZ83" s="110"/>
      <c r="MA83" s="110"/>
      <c r="MB83" s="110"/>
      <c r="MC83" s="110"/>
      <c r="MD83" s="110"/>
      <c r="ME83" s="110"/>
      <c r="MF83" s="110"/>
      <c r="MG83" s="110"/>
      <c r="MH83" s="110"/>
      <c r="MI83" s="110"/>
      <c r="MJ83" s="110"/>
      <c r="MK83" s="110"/>
      <c r="ML83" s="110"/>
      <c r="MM83" s="110"/>
      <c r="MN83" s="110"/>
      <c r="MO83" s="110"/>
      <c r="MP83" s="110"/>
      <c r="MQ83" s="110"/>
      <c r="MR83" s="110"/>
      <c r="MS83" s="110"/>
      <c r="MT83" s="110"/>
      <c r="MU83" s="110"/>
      <c r="MV83" s="110"/>
      <c r="MW83" s="110"/>
      <c r="MX83" s="110"/>
      <c r="MY83" s="110"/>
      <c r="MZ83" s="110"/>
      <c r="NA83" s="110"/>
      <c r="NB83" s="110"/>
      <c r="NC83" s="110"/>
      <c r="ND83" s="110"/>
      <c r="NE83" s="110"/>
      <c r="NF83" s="110"/>
      <c r="NG83" s="110"/>
      <c r="NH83" s="110"/>
      <c r="NI83" s="110"/>
      <c r="NJ83" s="110"/>
      <c r="NK83" s="110"/>
      <c r="NL83" s="110"/>
      <c r="NM83" s="110"/>
      <c r="NN83" s="110"/>
      <c r="NO83" s="110"/>
      <c r="NP83" s="110"/>
      <c r="NQ83" s="110"/>
      <c r="NR83" s="110"/>
      <c r="NS83" s="110"/>
      <c r="NT83" s="110"/>
      <c r="NU83" s="110"/>
      <c r="NV83" s="110"/>
      <c r="NW83" s="110"/>
      <c r="NX83" s="110"/>
      <c r="NY83" s="110"/>
      <c r="NZ83" s="110"/>
      <c r="OA83" s="110"/>
      <c r="OB83" s="110"/>
      <c r="OC83" s="110"/>
      <c r="OD83" s="110"/>
      <c r="OE83" s="110"/>
      <c r="OF83" s="110"/>
      <c r="OG83" s="110"/>
      <c r="OH83" s="110"/>
      <c r="OI83" s="110"/>
      <c r="OJ83" s="110"/>
      <c r="OK83" s="110"/>
      <c r="OL83" s="110"/>
      <c r="OM83" s="110"/>
      <c r="ON83" s="110"/>
      <c r="OO83" s="110"/>
      <c r="OP83" s="110"/>
      <c r="OQ83" s="110"/>
      <c r="OR83" s="110"/>
      <c r="OS83" s="110"/>
      <c r="OT83" s="110"/>
      <c r="OU83" s="110"/>
      <c r="OV83" s="110"/>
      <c r="OW83" s="110"/>
      <c r="OX83" s="110"/>
      <c r="OY83" s="110"/>
      <c r="OZ83" s="110"/>
      <c r="PA83" s="110"/>
      <c r="PB83" s="110"/>
      <c r="PC83" s="110"/>
      <c r="PD83" s="110"/>
      <c r="PE83" s="110"/>
      <c r="PF83" s="110"/>
      <c r="PG83" s="110"/>
      <c r="PH83" s="110"/>
      <c r="PI83" s="110"/>
      <c r="PJ83" s="110"/>
      <c r="PK83" s="110"/>
      <c r="PL83" s="110"/>
      <c r="PM83" s="110"/>
      <c r="PN83" s="110"/>
      <c r="PO83" s="110"/>
      <c r="PP83" s="110"/>
      <c r="PQ83" s="110"/>
      <c r="PR83" s="110"/>
      <c r="PS83" s="110"/>
      <c r="PT83" s="110"/>
      <c r="PU83" s="110"/>
      <c r="PV83" s="110"/>
      <c r="PW83" s="110"/>
      <c r="PX83" s="110"/>
      <c r="PY83" s="110"/>
      <c r="PZ83" s="110"/>
      <c r="QA83" s="110"/>
      <c r="QB83" s="110"/>
      <c r="QC83" s="110"/>
      <c r="QD83" s="110"/>
      <c r="QE83" s="110"/>
      <c r="QF83" s="110"/>
      <c r="QG83" s="110"/>
      <c r="QH83" s="110"/>
      <c r="QI83" s="110"/>
      <c r="QJ83" s="110"/>
      <c r="QK83" s="110"/>
      <c r="QL83" s="110"/>
      <c r="QM83" s="110"/>
      <c r="QN83" s="110"/>
      <c r="QO83" s="110"/>
      <c r="QP83" s="110"/>
      <c r="QQ83" s="110"/>
      <c r="QR83" s="110"/>
      <c r="QS83" s="110"/>
      <c r="QT83" s="110"/>
      <c r="QU83" s="110"/>
      <c r="QV83" s="110"/>
      <c r="QW83" s="110"/>
      <c r="QX83" s="110"/>
      <c r="QY83" s="110"/>
      <c r="QZ83" s="110"/>
      <c r="RA83" s="110"/>
      <c r="RB83" s="110"/>
      <c r="RC83" s="110"/>
      <c r="RD83" s="110"/>
      <c r="RE83" s="110"/>
      <c r="RF83" s="110"/>
      <c r="RG83" s="110"/>
      <c r="RH83" s="110"/>
      <c r="RI83" s="110"/>
      <c r="RJ83" s="110"/>
      <c r="RK83" s="110"/>
      <c r="RL83" s="110"/>
      <c r="RM83" s="110"/>
      <c r="RN83" s="110"/>
      <c r="RO83" s="110"/>
      <c r="RP83" s="110"/>
      <c r="RQ83" s="110"/>
      <c r="RR83" s="110"/>
      <c r="RS83" s="110"/>
      <c r="RT83" s="110"/>
      <c r="RU83" s="110"/>
      <c r="RV83" s="110"/>
      <c r="RW83" s="110"/>
      <c r="RX83" s="110"/>
      <c r="RY83" s="110"/>
      <c r="RZ83" s="110"/>
      <c r="SA83" s="110"/>
      <c r="SB83" s="110"/>
      <c r="SC83" s="110"/>
      <c r="SD83" s="110"/>
      <c r="SE83" s="110"/>
      <c r="SF83" s="110"/>
      <c r="SG83" s="110"/>
      <c r="SH83" s="110"/>
      <c r="SI83" s="110"/>
      <c r="SJ83" s="110"/>
      <c r="SK83" s="110"/>
      <c r="SL83" s="110"/>
      <c r="SM83" s="110"/>
      <c r="SN83" s="110"/>
      <c r="SO83" s="110"/>
      <c r="SP83" s="110"/>
      <c r="SQ83" s="110"/>
      <c r="SR83" s="110"/>
      <c r="SS83" s="110"/>
      <c r="ST83" s="110"/>
      <c r="SU83" s="110"/>
      <c r="SV83" s="110"/>
      <c r="SW83" s="110"/>
      <c r="SX83" s="110"/>
      <c r="SY83" s="110"/>
      <c r="SZ83" s="110"/>
      <c r="TA83" s="110"/>
      <c r="TB83" s="110"/>
      <c r="TC83" s="110"/>
      <c r="TD83" s="110"/>
      <c r="TE83" s="110"/>
      <c r="TF83" s="110"/>
      <c r="TG83" s="110"/>
      <c r="TH83" s="110"/>
      <c r="TI83" s="110"/>
      <c r="TJ83" s="110"/>
      <c r="TK83" s="110"/>
      <c r="TL83" s="110"/>
      <c r="TM83" s="110"/>
      <c r="TN83" s="110"/>
      <c r="TO83" s="110"/>
      <c r="TP83" s="110"/>
      <c r="TQ83" s="110"/>
      <c r="TR83" s="110"/>
      <c r="TS83" s="110"/>
      <c r="TT83" s="110"/>
      <c r="TU83" s="110"/>
      <c r="TV83" s="110"/>
      <c r="TW83" s="110"/>
      <c r="TX83" s="110"/>
      <c r="TY83" s="110"/>
      <c r="TZ83" s="110"/>
      <c r="UA83" s="110"/>
      <c r="UB83" s="110"/>
      <c r="UC83" s="110"/>
      <c r="UD83" s="110"/>
      <c r="UE83" s="110"/>
      <c r="UF83" s="110"/>
      <c r="UG83" s="110"/>
      <c r="UH83" s="110"/>
      <c r="UI83" s="110"/>
      <c r="UJ83" s="110"/>
      <c r="UK83" s="110"/>
      <c r="UL83" s="110"/>
      <c r="UM83" s="110"/>
      <c r="UN83" s="110"/>
      <c r="UO83" s="110"/>
      <c r="UP83" s="110"/>
      <c r="UQ83" s="110"/>
      <c r="UR83" s="110"/>
      <c r="US83" s="110"/>
      <c r="UT83" s="110"/>
      <c r="UU83" s="110"/>
      <c r="UV83" s="110"/>
      <c r="UW83" s="110"/>
      <c r="UX83" s="110"/>
      <c r="UY83" s="110"/>
      <c r="UZ83" s="110"/>
      <c r="VA83" s="110"/>
      <c r="VB83" s="110"/>
      <c r="VC83" s="110"/>
      <c r="VD83" s="110"/>
      <c r="VE83" s="110"/>
      <c r="VF83" s="110"/>
      <c r="VG83" s="110"/>
      <c r="VH83" s="110"/>
      <c r="VI83" s="110"/>
      <c r="VJ83" s="110"/>
      <c r="VK83" s="110"/>
      <c r="VL83" s="110"/>
      <c r="VM83" s="110"/>
      <c r="VN83" s="110"/>
      <c r="VO83" s="110"/>
      <c r="VP83" s="110"/>
      <c r="VQ83" s="110"/>
      <c r="VR83" s="110"/>
      <c r="VS83" s="110"/>
      <c r="VT83" s="110"/>
      <c r="VU83" s="110"/>
      <c r="VV83" s="110"/>
      <c r="VW83" s="110"/>
      <c r="VX83" s="110"/>
      <c r="VY83" s="110"/>
      <c r="VZ83" s="110"/>
      <c r="WA83" s="110"/>
      <c r="WB83" s="110"/>
      <c r="WC83" s="110"/>
      <c r="WD83" s="110"/>
      <c r="WE83" s="110"/>
      <c r="WF83" s="110"/>
      <c r="WG83" s="110"/>
      <c r="WH83" s="110"/>
      <c r="WI83" s="110"/>
      <c r="WJ83" s="110"/>
      <c r="WK83" s="110"/>
      <c r="WL83" s="110"/>
      <c r="WM83" s="110"/>
      <c r="WN83" s="110"/>
      <c r="WO83" s="110"/>
      <c r="WP83" s="110"/>
      <c r="WQ83" s="110"/>
      <c r="WR83" s="110"/>
      <c r="WS83" s="110"/>
      <c r="WT83" s="110"/>
      <c r="WU83" s="110"/>
      <c r="WV83" s="110"/>
      <c r="WW83" s="110"/>
      <c r="WX83" s="110"/>
      <c r="WY83" s="110"/>
      <c r="WZ83" s="110"/>
      <c r="XA83" s="110"/>
      <c r="XB83" s="110"/>
      <c r="XC83" s="110"/>
      <c r="XD83" s="110"/>
      <c r="XE83" s="110"/>
      <c r="XF83" s="110"/>
      <c r="XG83" s="110"/>
      <c r="XH83" s="110"/>
      <c r="XI83" s="110"/>
      <c r="XJ83" s="110"/>
      <c r="XK83" s="110"/>
      <c r="XL83" s="110"/>
      <c r="XM83" s="110"/>
      <c r="XN83" s="110"/>
      <c r="XO83" s="110"/>
      <c r="XP83" s="110"/>
      <c r="XQ83" s="110"/>
      <c r="XR83" s="110"/>
      <c r="XS83" s="110"/>
      <c r="XT83" s="110"/>
      <c r="XU83" s="110"/>
      <c r="XV83" s="110"/>
      <c r="XW83" s="110"/>
      <c r="XX83" s="110"/>
      <c r="XY83" s="110"/>
      <c r="XZ83" s="110"/>
      <c r="YA83" s="110"/>
      <c r="YB83" s="110"/>
      <c r="YC83" s="110"/>
      <c r="YD83" s="110"/>
      <c r="YE83" s="110"/>
      <c r="YF83" s="110"/>
      <c r="YG83" s="110"/>
      <c r="YH83" s="110"/>
      <c r="YI83" s="110"/>
      <c r="YJ83" s="110"/>
      <c r="YK83" s="110"/>
      <c r="YL83" s="110"/>
      <c r="YM83" s="110"/>
      <c r="YN83" s="110"/>
      <c r="YO83" s="110"/>
      <c r="YP83" s="110"/>
      <c r="YQ83" s="110"/>
      <c r="YR83" s="110"/>
      <c r="YS83" s="110"/>
      <c r="YT83" s="110"/>
      <c r="YU83" s="110"/>
      <c r="YV83" s="110"/>
      <c r="YW83" s="110"/>
      <c r="YX83" s="110"/>
      <c r="YY83" s="110"/>
      <c r="YZ83" s="110"/>
      <c r="ZA83" s="110"/>
      <c r="ZB83" s="110"/>
      <c r="ZC83" s="110"/>
      <c r="ZD83" s="110"/>
      <c r="ZE83" s="110"/>
      <c r="ZF83" s="110"/>
      <c r="ZG83" s="110"/>
      <c r="ZH83" s="110"/>
      <c r="ZI83" s="110"/>
      <c r="ZJ83" s="110"/>
      <c r="ZK83" s="110"/>
      <c r="ZL83" s="110"/>
      <c r="ZM83" s="110"/>
      <c r="ZN83" s="110"/>
      <c r="ZO83" s="110"/>
      <c r="ZP83" s="110"/>
      <c r="ZQ83" s="110"/>
      <c r="ZR83" s="110"/>
      <c r="ZS83" s="110"/>
      <c r="ZT83" s="110"/>
      <c r="ZU83" s="110"/>
      <c r="ZV83" s="110"/>
      <c r="ZW83" s="110"/>
      <c r="ZX83" s="110"/>
      <c r="ZY83" s="110"/>
      <c r="ZZ83" s="110"/>
      <c r="AAA83" s="110"/>
      <c r="AAB83" s="110"/>
      <c r="AAC83" s="110"/>
      <c r="AAD83" s="110"/>
      <c r="AAE83" s="110"/>
      <c r="AAF83" s="110"/>
      <c r="AAG83" s="110"/>
      <c r="AAH83" s="110"/>
      <c r="AAI83" s="110"/>
      <c r="AAJ83" s="110"/>
      <c r="AAK83" s="110"/>
      <c r="AAL83" s="110"/>
      <c r="AAM83" s="110"/>
      <c r="AAN83" s="110"/>
      <c r="AAO83" s="110"/>
      <c r="AAP83" s="110"/>
      <c r="AAQ83" s="110"/>
      <c r="AAR83" s="110"/>
      <c r="AAS83" s="110"/>
      <c r="AAT83" s="110"/>
      <c r="AAU83" s="110"/>
      <c r="AAV83" s="110"/>
      <c r="AAW83" s="110"/>
      <c r="AAX83" s="110"/>
      <c r="AAY83" s="110"/>
      <c r="AAZ83" s="110"/>
      <c r="ABA83" s="110"/>
      <c r="ABB83" s="110"/>
      <c r="ABC83" s="110"/>
      <c r="ABD83" s="110"/>
      <c r="ABE83" s="110"/>
      <c r="ABF83" s="110"/>
      <c r="ABG83" s="110"/>
      <c r="ABH83" s="110"/>
      <c r="ABI83" s="110"/>
      <c r="ABJ83" s="110"/>
      <c r="ABK83" s="110"/>
      <c r="ABL83" s="110"/>
      <c r="ABM83" s="110"/>
      <c r="ABN83" s="110"/>
      <c r="ABO83" s="110"/>
      <c r="ABP83" s="110"/>
      <c r="ABQ83" s="110"/>
      <c r="ABR83" s="110"/>
      <c r="ABS83" s="110"/>
      <c r="ABT83" s="110"/>
      <c r="ABU83" s="110"/>
      <c r="ABV83" s="110"/>
      <c r="ABW83" s="110"/>
      <c r="ABX83" s="110"/>
      <c r="ABY83" s="110"/>
      <c r="ABZ83" s="110"/>
      <c r="ACA83" s="110"/>
      <c r="ACB83" s="110"/>
      <c r="ACC83" s="110"/>
      <c r="ACD83" s="110"/>
      <c r="ACE83" s="110"/>
      <c r="ACF83" s="110"/>
      <c r="ACG83" s="110"/>
      <c r="ACH83" s="110"/>
      <c r="ACI83" s="110"/>
      <c r="ACJ83" s="110"/>
      <c r="ACK83" s="110"/>
      <c r="ACL83" s="110"/>
      <c r="ACM83" s="110"/>
      <c r="ACN83" s="110"/>
      <c r="ACO83" s="110"/>
      <c r="ACP83" s="110"/>
      <c r="ACQ83" s="110"/>
      <c r="ACR83" s="110"/>
      <c r="ACS83" s="110"/>
      <c r="ACT83" s="110"/>
      <c r="ACU83" s="110"/>
      <c r="ACV83" s="110"/>
      <c r="ACW83" s="110"/>
      <c r="ACX83" s="110"/>
      <c r="ACY83" s="110"/>
      <c r="ACZ83" s="110"/>
      <c r="ADA83" s="110"/>
      <c r="ADB83" s="110"/>
      <c r="ADC83" s="110"/>
      <c r="ADD83" s="110"/>
      <c r="ADE83" s="110"/>
      <c r="ADF83" s="110"/>
      <c r="ADG83" s="110"/>
      <c r="ADH83" s="110"/>
      <c r="ADI83" s="110"/>
      <c r="ADJ83" s="110"/>
      <c r="ADK83" s="110"/>
      <c r="ADL83" s="110"/>
      <c r="ADM83" s="110"/>
      <c r="ADN83" s="110"/>
      <c r="ADO83" s="110"/>
      <c r="ADP83" s="110"/>
      <c r="ADQ83" s="110"/>
      <c r="ADR83" s="110"/>
      <c r="ADS83" s="110"/>
      <c r="ADT83" s="110"/>
      <c r="ADU83" s="110"/>
      <c r="ADV83" s="110"/>
      <c r="ADW83" s="110"/>
      <c r="ADX83" s="110"/>
      <c r="ADY83" s="110"/>
      <c r="ADZ83" s="110"/>
      <c r="AEA83" s="110"/>
      <c r="AEB83" s="110"/>
      <c r="AEC83" s="110"/>
      <c r="AED83" s="110"/>
      <c r="AEE83" s="110"/>
      <c r="AEF83" s="110"/>
      <c r="AEG83" s="110"/>
      <c r="AEH83" s="110"/>
      <c r="AEI83" s="110"/>
      <c r="AEJ83" s="110"/>
      <c r="AEK83" s="110"/>
      <c r="AEL83" s="110"/>
      <c r="AEM83" s="110"/>
      <c r="AEN83" s="110"/>
      <c r="AEO83" s="110"/>
      <c r="AEP83" s="110"/>
      <c r="AEQ83" s="110"/>
      <c r="AER83" s="110"/>
      <c r="AES83" s="110"/>
      <c r="AET83" s="110"/>
      <c r="AEU83" s="110"/>
      <c r="AEV83" s="110"/>
      <c r="AEW83" s="110"/>
      <c r="AEX83" s="110"/>
      <c r="AEY83" s="110"/>
      <c r="AEZ83" s="110"/>
      <c r="AFA83" s="110"/>
      <c r="AFB83" s="110"/>
      <c r="AFC83" s="110"/>
      <c r="AFD83" s="110"/>
      <c r="AFE83" s="110"/>
      <c r="AFF83" s="110"/>
      <c r="AFG83" s="110"/>
      <c r="AFH83" s="110"/>
      <c r="AFI83" s="110"/>
      <c r="AFJ83" s="110"/>
      <c r="AFK83" s="110"/>
      <c r="AFL83" s="110"/>
      <c r="AFM83" s="110"/>
      <c r="AFN83" s="110"/>
      <c r="AFO83" s="110"/>
      <c r="AFP83" s="110"/>
      <c r="AFQ83" s="110"/>
      <c r="AFR83" s="110"/>
      <c r="AFS83" s="110"/>
      <c r="AFT83" s="110"/>
      <c r="AFU83" s="110"/>
      <c r="AFV83" s="110"/>
      <c r="AFW83" s="110"/>
      <c r="AFX83" s="110"/>
      <c r="AFY83" s="110"/>
      <c r="AFZ83" s="110"/>
      <c r="AGA83" s="110"/>
      <c r="AGB83" s="110"/>
      <c r="AGC83" s="110"/>
      <c r="AGD83" s="110"/>
      <c r="AGE83" s="110"/>
      <c r="AGF83" s="110"/>
      <c r="AGG83" s="110"/>
      <c r="AGH83" s="110"/>
      <c r="AGI83" s="110"/>
      <c r="AGJ83" s="110"/>
      <c r="AGK83" s="110"/>
      <c r="AGL83" s="110"/>
      <c r="AGM83" s="110"/>
      <c r="AGN83" s="110"/>
      <c r="AGO83" s="110"/>
      <c r="AGP83" s="110"/>
      <c r="AGQ83" s="110"/>
      <c r="AGR83" s="110"/>
      <c r="AGS83" s="110"/>
      <c r="AGT83" s="110"/>
      <c r="AGU83" s="110"/>
      <c r="AGV83" s="110"/>
      <c r="AGW83" s="110"/>
      <c r="AGX83" s="110"/>
      <c r="AGY83" s="110"/>
      <c r="AGZ83" s="110"/>
      <c r="AHA83" s="110"/>
      <c r="AHB83" s="110"/>
      <c r="AHC83" s="110"/>
      <c r="AHD83" s="110"/>
      <c r="AHE83" s="110"/>
      <c r="AHF83" s="110"/>
      <c r="AHG83" s="110"/>
      <c r="AHH83" s="110"/>
      <c r="AHI83" s="110"/>
      <c r="AHJ83" s="110"/>
      <c r="AHK83" s="110"/>
      <c r="AHL83" s="110"/>
      <c r="AHM83" s="110"/>
      <c r="AHN83" s="110"/>
      <c r="AHO83" s="110"/>
      <c r="AHP83" s="110"/>
      <c r="AHQ83" s="110"/>
      <c r="AHR83" s="110"/>
      <c r="AHS83" s="110"/>
      <c r="AHT83" s="110"/>
      <c r="AHU83" s="110"/>
      <c r="AHV83" s="110"/>
      <c r="AHW83" s="110"/>
      <c r="AHX83" s="110"/>
      <c r="AHY83" s="110"/>
      <c r="AHZ83" s="110"/>
      <c r="AIA83" s="110"/>
      <c r="AIB83" s="110"/>
      <c r="AIC83" s="110"/>
      <c r="AID83" s="110"/>
      <c r="AIE83" s="110"/>
      <c r="AIF83" s="110"/>
      <c r="AIG83" s="110"/>
      <c r="AIH83" s="110"/>
      <c r="AII83" s="110"/>
      <c r="AIJ83" s="110"/>
      <c r="AIK83" s="110"/>
      <c r="AIL83" s="110"/>
      <c r="AIM83" s="110"/>
      <c r="AIN83" s="110"/>
      <c r="AIO83" s="110"/>
      <c r="AIP83" s="110"/>
      <c r="AIQ83" s="110"/>
      <c r="AIR83" s="110"/>
      <c r="AIS83" s="110"/>
      <c r="AIT83" s="110"/>
      <c r="AIU83" s="110"/>
      <c r="AIV83" s="110"/>
      <c r="AIW83" s="110"/>
      <c r="AIX83" s="110"/>
      <c r="AIY83" s="110"/>
      <c r="AIZ83" s="110"/>
      <c r="AJA83" s="110"/>
      <c r="AJB83" s="110"/>
      <c r="AJC83" s="110"/>
      <c r="AJD83" s="110"/>
      <c r="AJE83" s="110"/>
    </row>
    <row r="84" spans="1:942" ht="21.75" customHeight="1" x14ac:dyDescent="0.25">
      <c r="A84" s="121"/>
      <c r="B84" s="116"/>
      <c r="C84" s="117"/>
      <c r="D84" s="42"/>
      <c r="E84" s="117"/>
      <c r="F84" s="162"/>
      <c r="G84" s="153"/>
      <c r="H84" s="208"/>
      <c r="I84" s="153"/>
      <c r="J84" s="209"/>
      <c r="K84" s="210"/>
      <c r="L84" s="211"/>
      <c r="M84" s="212"/>
      <c r="N84" s="169"/>
      <c r="O84" s="169"/>
      <c r="P84" s="123"/>
      <c r="Q84" s="123"/>
      <c r="R84" s="123"/>
      <c r="S84" s="123"/>
      <c r="T84" s="123"/>
      <c r="U84" s="123"/>
      <c r="V84" s="123"/>
      <c r="W84" s="123"/>
      <c r="X84" s="123"/>
      <c r="Y84" s="123"/>
      <c r="Z84" s="123"/>
      <c r="AA84" s="123"/>
      <c r="AB84" s="123"/>
      <c r="AC84" s="123"/>
      <c r="AD84" s="123"/>
      <c r="AE84" s="123"/>
      <c r="AF84" s="123"/>
      <c r="AG84" s="123"/>
      <c r="AH84" s="123"/>
      <c r="AI84" s="123"/>
      <c r="AJ84" s="123"/>
      <c r="AK84" s="123"/>
      <c r="AL84" s="123"/>
      <c r="AM84" s="123"/>
      <c r="AN84" s="123"/>
      <c r="AO84" s="123"/>
      <c r="AP84" s="123"/>
      <c r="AQ84" s="123"/>
      <c r="AR84" s="123"/>
      <c r="AS84" s="123"/>
      <c r="AT84" s="123"/>
      <c r="AU84" s="123"/>
      <c r="AV84" s="110"/>
      <c r="AW84" s="110"/>
      <c r="AX84" s="110"/>
      <c r="AY84" s="110"/>
      <c r="AZ84" s="110"/>
      <c r="BA84" s="110"/>
      <c r="BB84" s="110"/>
      <c r="BC84" s="110"/>
      <c r="BD84" s="110"/>
      <c r="BE84" s="110"/>
      <c r="BF84" s="110"/>
      <c r="BG84" s="110"/>
      <c r="BH84" s="110"/>
      <c r="BI84" s="110"/>
      <c r="BJ84" s="110"/>
      <c r="BK84" s="110"/>
      <c r="BL84" s="110"/>
      <c r="BM84" s="110"/>
      <c r="BN84" s="110"/>
      <c r="BO84" s="110"/>
      <c r="BP84" s="110"/>
      <c r="BQ84" s="110"/>
      <c r="BR84" s="110"/>
      <c r="BS84" s="110"/>
      <c r="BT84" s="110"/>
      <c r="BU84" s="110"/>
      <c r="BV84" s="110"/>
      <c r="BW84" s="110"/>
      <c r="BX84" s="110"/>
      <c r="BY84" s="110"/>
      <c r="BZ84" s="110"/>
      <c r="CA84" s="110"/>
      <c r="CB84" s="110"/>
      <c r="CC84" s="110"/>
      <c r="CD84" s="110"/>
      <c r="CE84" s="110"/>
      <c r="CF84" s="110"/>
      <c r="CG84" s="110"/>
      <c r="CH84" s="110"/>
      <c r="CI84" s="110"/>
      <c r="CJ84" s="110"/>
      <c r="CK84" s="110"/>
      <c r="CL84" s="110"/>
      <c r="CM84" s="110"/>
      <c r="CN84" s="110"/>
      <c r="CO84" s="110"/>
      <c r="CP84" s="110"/>
      <c r="CQ84" s="110"/>
      <c r="CR84" s="110"/>
      <c r="CS84" s="110"/>
      <c r="CT84" s="110"/>
      <c r="CU84" s="110"/>
      <c r="CV84" s="110"/>
      <c r="CW84" s="110"/>
      <c r="CX84" s="110"/>
      <c r="CY84" s="110"/>
      <c r="CZ84" s="110"/>
      <c r="DA84" s="110"/>
      <c r="DB84" s="110"/>
      <c r="DC84" s="110"/>
      <c r="DD84" s="110"/>
      <c r="DE84" s="110"/>
      <c r="DF84" s="110"/>
      <c r="DG84" s="110"/>
      <c r="DH84" s="110"/>
      <c r="DI84" s="110"/>
      <c r="DJ84" s="110"/>
      <c r="DK84" s="110"/>
      <c r="DL84" s="110"/>
      <c r="DM84" s="110"/>
      <c r="DN84" s="110"/>
      <c r="DO84" s="110"/>
      <c r="DP84" s="110"/>
      <c r="DQ84" s="110"/>
      <c r="DR84" s="110"/>
      <c r="DS84" s="110"/>
      <c r="DT84" s="110"/>
      <c r="DU84" s="110"/>
      <c r="DV84" s="110"/>
      <c r="DW84" s="110"/>
      <c r="DX84" s="110"/>
      <c r="DY84" s="110"/>
      <c r="DZ84" s="110"/>
      <c r="EA84" s="110"/>
      <c r="EB84" s="110"/>
      <c r="EC84" s="110"/>
      <c r="ED84" s="110"/>
      <c r="EE84" s="110"/>
      <c r="EF84" s="110"/>
      <c r="EG84" s="110"/>
      <c r="EH84" s="110"/>
      <c r="EI84" s="110"/>
      <c r="EJ84" s="110"/>
      <c r="EK84" s="110"/>
      <c r="EL84" s="110"/>
      <c r="EM84" s="110"/>
      <c r="EN84" s="110"/>
      <c r="EO84" s="110"/>
      <c r="EP84" s="110"/>
      <c r="EQ84" s="110"/>
      <c r="ER84" s="110"/>
      <c r="ES84" s="110"/>
      <c r="ET84" s="110"/>
      <c r="EU84" s="110"/>
      <c r="EV84" s="110"/>
      <c r="EW84" s="110"/>
      <c r="EX84" s="110"/>
      <c r="EY84" s="110"/>
      <c r="EZ84" s="110"/>
      <c r="FA84" s="110"/>
      <c r="FB84" s="110"/>
      <c r="FC84" s="110"/>
      <c r="FD84" s="110"/>
      <c r="FE84" s="110"/>
      <c r="FF84" s="110"/>
      <c r="FG84" s="110"/>
      <c r="FH84" s="110"/>
      <c r="FI84" s="110"/>
      <c r="FJ84" s="110"/>
      <c r="FK84" s="110"/>
      <c r="FL84" s="110"/>
      <c r="FM84" s="110"/>
      <c r="FN84" s="110"/>
      <c r="FO84" s="110"/>
      <c r="FP84" s="110"/>
      <c r="FQ84" s="110"/>
      <c r="FR84" s="110"/>
      <c r="FS84" s="110"/>
      <c r="FT84" s="110"/>
      <c r="FU84" s="110"/>
      <c r="FV84" s="110"/>
      <c r="FW84" s="110"/>
      <c r="FX84" s="110"/>
      <c r="FY84" s="110"/>
      <c r="FZ84" s="110"/>
      <c r="GA84" s="110"/>
      <c r="GB84" s="110"/>
      <c r="GC84" s="110"/>
      <c r="GD84" s="110"/>
      <c r="GE84" s="110"/>
      <c r="GF84" s="110"/>
      <c r="GG84" s="110"/>
      <c r="GH84" s="110"/>
      <c r="GI84" s="110"/>
      <c r="GJ84" s="110"/>
      <c r="GK84" s="110"/>
      <c r="GL84" s="110"/>
      <c r="GM84" s="110"/>
      <c r="GN84" s="110"/>
      <c r="GO84" s="110"/>
      <c r="GP84" s="110"/>
      <c r="GQ84" s="110"/>
      <c r="GR84" s="110"/>
      <c r="GS84" s="110"/>
      <c r="GT84" s="110"/>
      <c r="GU84" s="110"/>
      <c r="GV84" s="110"/>
      <c r="GW84" s="110"/>
      <c r="GX84" s="110"/>
      <c r="GY84" s="110"/>
      <c r="GZ84" s="110"/>
      <c r="HA84" s="110"/>
      <c r="HB84" s="110"/>
      <c r="HC84" s="110"/>
      <c r="HD84" s="110"/>
      <c r="HE84" s="110"/>
      <c r="HF84" s="110"/>
      <c r="HG84" s="110"/>
      <c r="HH84" s="110"/>
      <c r="HI84" s="110"/>
      <c r="HJ84" s="110"/>
      <c r="HK84" s="110"/>
      <c r="HL84" s="110"/>
      <c r="HM84" s="110"/>
      <c r="HN84" s="110"/>
      <c r="HO84" s="110"/>
      <c r="HP84" s="110"/>
      <c r="HQ84" s="110"/>
      <c r="HR84" s="110"/>
      <c r="HS84" s="110"/>
      <c r="HT84" s="110"/>
      <c r="HU84" s="110"/>
      <c r="HV84" s="110"/>
      <c r="HW84" s="110"/>
      <c r="HX84" s="110"/>
      <c r="HY84" s="110"/>
      <c r="HZ84" s="110"/>
      <c r="IA84" s="110"/>
      <c r="IB84" s="110"/>
      <c r="IC84" s="110"/>
      <c r="ID84" s="110"/>
      <c r="IE84" s="110"/>
      <c r="IF84" s="110"/>
      <c r="IG84" s="110"/>
      <c r="IH84" s="110"/>
      <c r="II84" s="110"/>
      <c r="IJ84" s="110"/>
      <c r="IK84" s="110"/>
      <c r="IL84" s="110"/>
      <c r="IM84" s="110"/>
      <c r="IN84" s="110"/>
      <c r="IO84" s="110"/>
      <c r="IP84" s="110"/>
      <c r="IQ84" s="110"/>
      <c r="IR84" s="110"/>
      <c r="IS84" s="110"/>
      <c r="IT84" s="110"/>
      <c r="IU84" s="110"/>
      <c r="IV84" s="110"/>
      <c r="IW84" s="110"/>
      <c r="IX84" s="110"/>
      <c r="IY84" s="110"/>
      <c r="IZ84" s="110"/>
      <c r="JA84" s="110"/>
      <c r="JB84" s="110"/>
      <c r="JC84" s="110"/>
      <c r="JD84" s="110"/>
      <c r="JE84" s="110"/>
      <c r="JF84" s="110"/>
      <c r="JG84" s="110"/>
      <c r="JH84" s="110"/>
      <c r="JI84" s="110"/>
      <c r="JJ84" s="110"/>
      <c r="JK84" s="110"/>
      <c r="JL84" s="110"/>
      <c r="JM84" s="110"/>
      <c r="JN84" s="110"/>
      <c r="JO84" s="110"/>
      <c r="JP84" s="110"/>
      <c r="JQ84" s="110"/>
      <c r="JR84" s="110"/>
      <c r="JS84" s="110"/>
      <c r="JT84" s="110"/>
      <c r="JU84" s="110"/>
      <c r="JV84" s="110"/>
      <c r="JW84" s="110"/>
      <c r="JX84" s="110"/>
      <c r="JY84" s="110"/>
      <c r="JZ84" s="110"/>
      <c r="KA84" s="110"/>
      <c r="KB84" s="110"/>
      <c r="KC84" s="110"/>
      <c r="KD84" s="110"/>
      <c r="KE84" s="110"/>
      <c r="KF84" s="110"/>
      <c r="KG84" s="110"/>
      <c r="KH84" s="110"/>
      <c r="KI84" s="110"/>
      <c r="KJ84" s="110"/>
      <c r="KK84" s="110"/>
      <c r="KL84" s="110"/>
      <c r="KM84" s="110"/>
      <c r="KN84" s="110"/>
      <c r="KO84" s="110"/>
      <c r="KP84" s="110"/>
      <c r="KQ84" s="110"/>
      <c r="KR84" s="110"/>
      <c r="KS84" s="110"/>
      <c r="KT84" s="110"/>
      <c r="KU84" s="110"/>
      <c r="KV84" s="110"/>
      <c r="KW84" s="110"/>
      <c r="KX84" s="110"/>
      <c r="KY84" s="110"/>
      <c r="KZ84" s="110"/>
      <c r="LA84" s="110"/>
      <c r="LB84" s="110"/>
      <c r="LC84" s="110"/>
      <c r="LD84" s="110"/>
      <c r="LE84" s="110"/>
      <c r="LF84" s="110"/>
      <c r="LG84" s="110"/>
      <c r="LH84" s="110"/>
      <c r="LI84" s="110"/>
      <c r="LJ84" s="110"/>
      <c r="LK84" s="110"/>
      <c r="LL84" s="110"/>
      <c r="LM84" s="110"/>
      <c r="LN84" s="110"/>
      <c r="LO84" s="110"/>
      <c r="LP84" s="110"/>
      <c r="LQ84" s="110"/>
      <c r="LR84" s="110"/>
      <c r="LS84" s="110"/>
      <c r="LT84" s="110"/>
      <c r="LU84" s="110"/>
      <c r="LV84" s="110"/>
      <c r="LW84" s="110"/>
      <c r="LX84" s="110"/>
      <c r="LY84" s="110"/>
      <c r="LZ84" s="110"/>
      <c r="MA84" s="110"/>
      <c r="MB84" s="110"/>
      <c r="MC84" s="110"/>
      <c r="MD84" s="110"/>
      <c r="ME84" s="110"/>
      <c r="MF84" s="110"/>
      <c r="MG84" s="110"/>
      <c r="MH84" s="110"/>
      <c r="MI84" s="110"/>
      <c r="MJ84" s="110"/>
      <c r="MK84" s="110"/>
      <c r="ML84" s="110"/>
      <c r="MM84" s="110"/>
      <c r="MN84" s="110"/>
      <c r="MO84" s="110"/>
      <c r="MP84" s="110"/>
      <c r="MQ84" s="110"/>
      <c r="MR84" s="110"/>
      <c r="MS84" s="110"/>
      <c r="MT84" s="110"/>
      <c r="MU84" s="110"/>
      <c r="MV84" s="110"/>
      <c r="MW84" s="110"/>
      <c r="MX84" s="110"/>
      <c r="MY84" s="110"/>
      <c r="MZ84" s="110"/>
      <c r="NA84" s="110"/>
      <c r="NB84" s="110"/>
      <c r="NC84" s="110"/>
      <c r="ND84" s="110"/>
      <c r="NE84" s="110"/>
      <c r="NF84" s="110"/>
      <c r="NG84" s="110"/>
      <c r="NH84" s="110"/>
      <c r="NI84" s="110"/>
      <c r="NJ84" s="110"/>
      <c r="NK84" s="110"/>
      <c r="NL84" s="110"/>
      <c r="NM84" s="110"/>
      <c r="NN84" s="110"/>
      <c r="NO84" s="110"/>
      <c r="NP84" s="110"/>
      <c r="NQ84" s="110"/>
      <c r="NR84" s="110"/>
      <c r="NS84" s="110"/>
      <c r="NT84" s="110"/>
      <c r="NU84" s="110"/>
      <c r="NV84" s="110"/>
      <c r="NW84" s="110"/>
      <c r="NX84" s="110"/>
      <c r="NY84" s="110"/>
      <c r="NZ84" s="110"/>
      <c r="OA84" s="110"/>
      <c r="OB84" s="110"/>
      <c r="OC84" s="110"/>
      <c r="OD84" s="110"/>
      <c r="OE84" s="110"/>
      <c r="OF84" s="110"/>
      <c r="OG84" s="110"/>
      <c r="OH84" s="110"/>
      <c r="OI84" s="110"/>
      <c r="OJ84" s="110"/>
      <c r="OK84" s="110"/>
      <c r="OL84" s="110"/>
      <c r="OM84" s="110"/>
      <c r="ON84" s="110"/>
      <c r="OO84" s="110"/>
      <c r="OP84" s="110"/>
      <c r="OQ84" s="110"/>
      <c r="OR84" s="110"/>
      <c r="OS84" s="110"/>
      <c r="OT84" s="110"/>
      <c r="OU84" s="110"/>
      <c r="OV84" s="110"/>
      <c r="OW84" s="110"/>
      <c r="OX84" s="110"/>
      <c r="OY84" s="110"/>
      <c r="OZ84" s="110"/>
      <c r="PA84" s="110"/>
      <c r="PB84" s="110"/>
      <c r="PC84" s="110"/>
      <c r="PD84" s="110"/>
      <c r="PE84" s="110"/>
      <c r="PF84" s="110"/>
      <c r="PG84" s="110"/>
      <c r="PH84" s="110"/>
      <c r="PI84" s="110"/>
      <c r="PJ84" s="110"/>
      <c r="PK84" s="110"/>
      <c r="PL84" s="110"/>
      <c r="PM84" s="110"/>
      <c r="PN84" s="110"/>
      <c r="PO84" s="110"/>
      <c r="PP84" s="110"/>
      <c r="PQ84" s="110"/>
      <c r="PR84" s="110"/>
      <c r="PS84" s="110"/>
      <c r="PT84" s="110"/>
      <c r="PU84" s="110"/>
      <c r="PV84" s="110"/>
      <c r="PW84" s="110"/>
      <c r="PX84" s="110"/>
      <c r="PY84" s="110"/>
      <c r="PZ84" s="110"/>
      <c r="QA84" s="110"/>
      <c r="QB84" s="110"/>
      <c r="QC84" s="110"/>
      <c r="QD84" s="110"/>
      <c r="QE84" s="110"/>
      <c r="QF84" s="110"/>
      <c r="QG84" s="110"/>
      <c r="QH84" s="110"/>
      <c r="QI84" s="110"/>
      <c r="QJ84" s="110"/>
      <c r="QK84" s="110"/>
      <c r="QL84" s="110"/>
      <c r="QM84" s="110"/>
      <c r="QN84" s="110"/>
      <c r="QO84" s="110"/>
      <c r="QP84" s="110"/>
      <c r="QQ84" s="110"/>
      <c r="QR84" s="110"/>
      <c r="QS84" s="110"/>
      <c r="QT84" s="110"/>
      <c r="QU84" s="110"/>
      <c r="QV84" s="110"/>
      <c r="QW84" s="110"/>
      <c r="QX84" s="110"/>
      <c r="QY84" s="110"/>
      <c r="QZ84" s="110"/>
      <c r="RA84" s="110"/>
      <c r="RB84" s="110"/>
      <c r="RC84" s="110"/>
      <c r="RD84" s="110"/>
      <c r="RE84" s="110"/>
      <c r="RF84" s="110"/>
      <c r="RG84" s="110"/>
      <c r="RH84" s="110"/>
      <c r="RI84" s="110"/>
      <c r="RJ84" s="110"/>
      <c r="RK84" s="110"/>
      <c r="RL84" s="110"/>
      <c r="RM84" s="110"/>
      <c r="RN84" s="110"/>
      <c r="RO84" s="110"/>
      <c r="RP84" s="110"/>
      <c r="RQ84" s="110"/>
      <c r="RR84" s="110"/>
      <c r="RS84" s="110"/>
      <c r="RT84" s="110"/>
      <c r="RU84" s="110"/>
      <c r="RV84" s="110"/>
      <c r="RW84" s="110"/>
      <c r="RX84" s="110"/>
      <c r="RY84" s="110"/>
      <c r="RZ84" s="110"/>
      <c r="SA84" s="110"/>
      <c r="SB84" s="110"/>
      <c r="SC84" s="110"/>
      <c r="SD84" s="110"/>
      <c r="SE84" s="110"/>
      <c r="SF84" s="110"/>
      <c r="SG84" s="110"/>
      <c r="SH84" s="110"/>
      <c r="SI84" s="110"/>
      <c r="SJ84" s="110"/>
      <c r="SK84" s="110"/>
      <c r="SL84" s="110"/>
      <c r="SM84" s="110"/>
      <c r="SN84" s="110"/>
      <c r="SO84" s="110"/>
      <c r="SP84" s="110"/>
      <c r="SQ84" s="110"/>
      <c r="SR84" s="110"/>
      <c r="SS84" s="110"/>
      <c r="ST84" s="110"/>
      <c r="SU84" s="110"/>
      <c r="SV84" s="110"/>
      <c r="SW84" s="110"/>
      <c r="SX84" s="110"/>
      <c r="SY84" s="110"/>
      <c r="SZ84" s="110"/>
      <c r="TA84" s="110"/>
      <c r="TB84" s="110"/>
      <c r="TC84" s="110"/>
      <c r="TD84" s="110"/>
      <c r="TE84" s="110"/>
      <c r="TF84" s="110"/>
      <c r="TG84" s="110"/>
      <c r="TH84" s="110"/>
      <c r="TI84" s="110"/>
      <c r="TJ84" s="110"/>
      <c r="TK84" s="110"/>
      <c r="TL84" s="110"/>
      <c r="TM84" s="110"/>
      <c r="TN84" s="110"/>
      <c r="TO84" s="110"/>
      <c r="TP84" s="110"/>
      <c r="TQ84" s="110"/>
      <c r="TR84" s="110"/>
      <c r="TS84" s="110"/>
      <c r="TT84" s="110"/>
      <c r="TU84" s="110"/>
      <c r="TV84" s="110"/>
      <c r="TW84" s="110"/>
      <c r="TX84" s="110"/>
      <c r="TY84" s="110"/>
      <c r="TZ84" s="110"/>
      <c r="UA84" s="110"/>
      <c r="UB84" s="110"/>
      <c r="UC84" s="110"/>
      <c r="UD84" s="110"/>
      <c r="UE84" s="110"/>
      <c r="UF84" s="110"/>
      <c r="UG84" s="110"/>
      <c r="UH84" s="110"/>
      <c r="UI84" s="110"/>
      <c r="UJ84" s="110"/>
      <c r="UK84" s="110"/>
      <c r="UL84" s="110"/>
      <c r="UM84" s="110"/>
      <c r="UN84" s="110"/>
      <c r="UO84" s="110"/>
      <c r="UP84" s="110"/>
      <c r="UQ84" s="110"/>
      <c r="UR84" s="110"/>
      <c r="US84" s="110"/>
      <c r="UT84" s="110"/>
      <c r="UU84" s="110"/>
      <c r="UV84" s="110"/>
      <c r="UW84" s="110"/>
      <c r="UX84" s="110"/>
      <c r="UY84" s="110"/>
      <c r="UZ84" s="110"/>
      <c r="VA84" s="110"/>
      <c r="VB84" s="110"/>
      <c r="VC84" s="110"/>
      <c r="VD84" s="110"/>
      <c r="VE84" s="110"/>
      <c r="VF84" s="110"/>
      <c r="VG84" s="110"/>
      <c r="VH84" s="110"/>
      <c r="VI84" s="110"/>
      <c r="VJ84" s="110"/>
      <c r="VK84" s="110"/>
      <c r="VL84" s="110"/>
      <c r="VM84" s="110"/>
      <c r="VN84" s="110"/>
      <c r="VO84" s="110"/>
      <c r="VP84" s="110"/>
      <c r="VQ84" s="110"/>
      <c r="VR84" s="110"/>
      <c r="VS84" s="110"/>
      <c r="VT84" s="110"/>
      <c r="VU84" s="110"/>
      <c r="VV84" s="110"/>
      <c r="VW84" s="110"/>
      <c r="VX84" s="110"/>
      <c r="VY84" s="110"/>
      <c r="VZ84" s="110"/>
      <c r="WA84" s="110"/>
      <c r="WB84" s="110"/>
      <c r="WC84" s="110"/>
      <c r="WD84" s="110"/>
      <c r="WE84" s="110"/>
      <c r="WF84" s="110"/>
      <c r="WG84" s="110"/>
      <c r="WH84" s="110"/>
      <c r="WI84" s="110"/>
      <c r="WJ84" s="110"/>
      <c r="WK84" s="110"/>
      <c r="WL84" s="110"/>
      <c r="WM84" s="110"/>
      <c r="WN84" s="110"/>
      <c r="WO84" s="110"/>
      <c r="WP84" s="110"/>
      <c r="WQ84" s="110"/>
      <c r="WR84" s="110"/>
      <c r="WS84" s="110"/>
      <c r="WT84" s="110"/>
      <c r="WU84" s="110"/>
      <c r="WV84" s="110"/>
      <c r="WW84" s="110"/>
      <c r="WX84" s="110"/>
      <c r="WY84" s="110"/>
      <c r="WZ84" s="110"/>
      <c r="XA84" s="110"/>
      <c r="XB84" s="110"/>
      <c r="XC84" s="110"/>
      <c r="XD84" s="110"/>
      <c r="XE84" s="110"/>
      <c r="XF84" s="110"/>
      <c r="XG84" s="110"/>
      <c r="XH84" s="110"/>
      <c r="XI84" s="110"/>
      <c r="XJ84" s="110"/>
      <c r="XK84" s="110"/>
      <c r="XL84" s="110"/>
      <c r="XM84" s="110"/>
      <c r="XN84" s="110"/>
      <c r="XO84" s="110"/>
      <c r="XP84" s="110"/>
      <c r="XQ84" s="110"/>
      <c r="XR84" s="110"/>
      <c r="XS84" s="110"/>
      <c r="XT84" s="110"/>
      <c r="XU84" s="110"/>
      <c r="XV84" s="110"/>
      <c r="XW84" s="110"/>
      <c r="XX84" s="110"/>
      <c r="XY84" s="110"/>
      <c r="XZ84" s="110"/>
      <c r="YA84" s="110"/>
      <c r="YB84" s="110"/>
      <c r="YC84" s="110"/>
      <c r="YD84" s="110"/>
      <c r="YE84" s="110"/>
      <c r="YF84" s="110"/>
      <c r="YG84" s="110"/>
      <c r="YH84" s="110"/>
      <c r="YI84" s="110"/>
      <c r="YJ84" s="110"/>
      <c r="YK84" s="110"/>
      <c r="YL84" s="110"/>
      <c r="YM84" s="110"/>
      <c r="YN84" s="110"/>
      <c r="YO84" s="110"/>
      <c r="YP84" s="110"/>
      <c r="YQ84" s="110"/>
      <c r="YR84" s="110"/>
      <c r="YS84" s="110"/>
      <c r="YT84" s="110"/>
      <c r="YU84" s="110"/>
      <c r="YV84" s="110"/>
      <c r="YW84" s="110"/>
      <c r="YX84" s="110"/>
      <c r="YY84" s="110"/>
      <c r="YZ84" s="110"/>
      <c r="ZA84" s="110"/>
      <c r="ZB84" s="110"/>
      <c r="ZC84" s="110"/>
      <c r="ZD84" s="110"/>
      <c r="ZE84" s="110"/>
      <c r="ZF84" s="110"/>
      <c r="ZG84" s="110"/>
      <c r="ZH84" s="110"/>
      <c r="ZI84" s="110"/>
      <c r="ZJ84" s="110"/>
      <c r="ZK84" s="110"/>
      <c r="ZL84" s="110"/>
      <c r="ZM84" s="110"/>
      <c r="ZN84" s="110"/>
      <c r="ZO84" s="110"/>
      <c r="ZP84" s="110"/>
      <c r="ZQ84" s="110"/>
      <c r="ZR84" s="110"/>
      <c r="ZS84" s="110"/>
      <c r="ZT84" s="110"/>
      <c r="ZU84" s="110"/>
      <c r="ZV84" s="110"/>
      <c r="ZW84" s="110"/>
      <c r="ZX84" s="110"/>
      <c r="ZY84" s="110"/>
      <c r="ZZ84" s="110"/>
      <c r="AAA84" s="110"/>
      <c r="AAB84" s="110"/>
      <c r="AAC84" s="110"/>
      <c r="AAD84" s="110"/>
      <c r="AAE84" s="110"/>
      <c r="AAF84" s="110"/>
      <c r="AAG84" s="110"/>
      <c r="AAH84" s="110"/>
      <c r="AAI84" s="110"/>
      <c r="AAJ84" s="110"/>
      <c r="AAK84" s="110"/>
      <c r="AAL84" s="110"/>
      <c r="AAM84" s="110"/>
      <c r="AAN84" s="110"/>
      <c r="AAO84" s="110"/>
      <c r="AAP84" s="110"/>
      <c r="AAQ84" s="110"/>
      <c r="AAR84" s="110"/>
      <c r="AAS84" s="110"/>
      <c r="AAT84" s="110"/>
      <c r="AAU84" s="110"/>
      <c r="AAV84" s="110"/>
      <c r="AAW84" s="110"/>
      <c r="AAX84" s="110"/>
      <c r="AAY84" s="110"/>
      <c r="AAZ84" s="110"/>
      <c r="ABA84" s="110"/>
      <c r="ABB84" s="110"/>
      <c r="ABC84" s="110"/>
      <c r="ABD84" s="110"/>
      <c r="ABE84" s="110"/>
      <c r="ABF84" s="110"/>
      <c r="ABG84" s="110"/>
      <c r="ABH84" s="110"/>
      <c r="ABI84" s="110"/>
      <c r="ABJ84" s="110"/>
      <c r="ABK84" s="110"/>
      <c r="ABL84" s="110"/>
      <c r="ABM84" s="110"/>
      <c r="ABN84" s="110"/>
      <c r="ABO84" s="110"/>
      <c r="ABP84" s="110"/>
      <c r="ABQ84" s="110"/>
      <c r="ABR84" s="110"/>
      <c r="ABS84" s="110"/>
      <c r="ABT84" s="110"/>
      <c r="ABU84" s="110"/>
      <c r="ABV84" s="110"/>
      <c r="ABW84" s="110"/>
      <c r="ABX84" s="110"/>
      <c r="ABY84" s="110"/>
      <c r="ABZ84" s="110"/>
      <c r="ACA84" s="110"/>
      <c r="ACB84" s="110"/>
      <c r="ACC84" s="110"/>
      <c r="ACD84" s="110"/>
      <c r="ACE84" s="110"/>
      <c r="ACF84" s="110"/>
      <c r="ACG84" s="110"/>
      <c r="ACH84" s="110"/>
      <c r="ACI84" s="110"/>
      <c r="ACJ84" s="110"/>
      <c r="ACK84" s="110"/>
      <c r="ACL84" s="110"/>
      <c r="ACM84" s="110"/>
      <c r="ACN84" s="110"/>
      <c r="ACO84" s="110"/>
      <c r="ACP84" s="110"/>
      <c r="ACQ84" s="110"/>
      <c r="ACR84" s="110"/>
      <c r="ACS84" s="110"/>
      <c r="ACT84" s="110"/>
      <c r="ACU84" s="110"/>
      <c r="ACV84" s="110"/>
      <c r="ACW84" s="110"/>
      <c r="ACX84" s="110"/>
      <c r="ACY84" s="110"/>
      <c r="ACZ84" s="110"/>
      <c r="ADA84" s="110"/>
      <c r="ADB84" s="110"/>
      <c r="ADC84" s="110"/>
      <c r="ADD84" s="110"/>
      <c r="ADE84" s="110"/>
      <c r="ADF84" s="110"/>
      <c r="ADG84" s="110"/>
      <c r="ADH84" s="110"/>
      <c r="ADI84" s="110"/>
      <c r="ADJ84" s="110"/>
      <c r="ADK84" s="110"/>
      <c r="ADL84" s="110"/>
      <c r="ADM84" s="110"/>
      <c r="ADN84" s="110"/>
      <c r="ADO84" s="110"/>
      <c r="ADP84" s="110"/>
      <c r="ADQ84" s="110"/>
      <c r="ADR84" s="110"/>
      <c r="ADS84" s="110"/>
      <c r="ADT84" s="110"/>
      <c r="ADU84" s="110"/>
      <c r="ADV84" s="110"/>
      <c r="ADW84" s="110"/>
      <c r="ADX84" s="110"/>
      <c r="ADY84" s="110"/>
      <c r="ADZ84" s="110"/>
      <c r="AEA84" s="110"/>
      <c r="AEB84" s="110"/>
      <c r="AEC84" s="110"/>
      <c r="AED84" s="110"/>
      <c r="AEE84" s="110"/>
      <c r="AEF84" s="110"/>
      <c r="AEG84" s="110"/>
      <c r="AEH84" s="110"/>
      <c r="AEI84" s="110"/>
      <c r="AEJ84" s="110"/>
      <c r="AEK84" s="110"/>
      <c r="AEL84" s="110"/>
      <c r="AEM84" s="110"/>
      <c r="AEN84" s="110"/>
      <c r="AEO84" s="110"/>
      <c r="AEP84" s="110"/>
      <c r="AEQ84" s="110"/>
      <c r="AER84" s="110"/>
      <c r="AES84" s="110"/>
      <c r="AET84" s="110"/>
      <c r="AEU84" s="110"/>
      <c r="AEV84" s="110"/>
      <c r="AEW84" s="110"/>
      <c r="AEX84" s="110"/>
      <c r="AEY84" s="110"/>
      <c r="AEZ84" s="110"/>
      <c r="AFA84" s="110"/>
      <c r="AFB84" s="110"/>
      <c r="AFC84" s="110"/>
      <c r="AFD84" s="110"/>
      <c r="AFE84" s="110"/>
      <c r="AFF84" s="110"/>
      <c r="AFG84" s="110"/>
      <c r="AFH84" s="110"/>
      <c r="AFI84" s="110"/>
      <c r="AFJ84" s="110"/>
      <c r="AFK84" s="110"/>
      <c r="AFL84" s="110"/>
      <c r="AFM84" s="110"/>
      <c r="AFN84" s="110"/>
      <c r="AFO84" s="110"/>
      <c r="AFP84" s="110"/>
      <c r="AFQ84" s="110"/>
      <c r="AFR84" s="110"/>
      <c r="AFS84" s="110"/>
      <c r="AFT84" s="110"/>
      <c r="AFU84" s="110"/>
      <c r="AFV84" s="110"/>
      <c r="AFW84" s="110"/>
      <c r="AFX84" s="110"/>
      <c r="AFY84" s="110"/>
      <c r="AFZ84" s="110"/>
      <c r="AGA84" s="110"/>
      <c r="AGB84" s="110"/>
      <c r="AGC84" s="110"/>
      <c r="AGD84" s="110"/>
      <c r="AGE84" s="110"/>
      <c r="AGF84" s="110"/>
      <c r="AGG84" s="110"/>
      <c r="AGH84" s="110"/>
      <c r="AGI84" s="110"/>
      <c r="AGJ84" s="110"/>
      <c r="AGK84" s="110"/>
      <c r="AGL84" s="110"/>
      <c r="AGM84" s="110"/>
      <c r="AGN84" s="110"/>
      <c r="AGO84" s="110"/>
      <c r="AGP84" s="110"/>
      <c r="AGQ84" s="110"/>
      <c r="AGR84" s="110"/>
      <c r="AGS84" s="110"/>
      <c r="AGT84" s="110"/>
      <c r="AGU84" s="110"/>
      <c r="AGV84" s="110"/>
      <c r="AGW84" s="110"/>
      <c r="AGX84" s="110"/>
      <c r="AGY84" s="110"/>
      <c r="AGZ84" s="110"/>
      <c r="AHA84" s="110"/>
      <c r="AHB84" s="110"/>
      <c r="AHC84" s="110"/>
      <c r="AHD84" s="110"/>
      <c r="AHE84" s="110"/>
      <c r="AHF84" s="110"/>
      <c r="AHG84" s="110"/>
      <c r="AHH84" s="110"/>
      <c r="AHI84" s="110"/>
      <c r="AHJ84" s="110"/>
      <c r="AHK84" s="110"/>
      <c r="AHL84" s="110"/>
      <c r="AHM84" s="110"/>
      <c r="AHN84" s="110"/>
      <c r="AHO84" s="110"/>
      <c r="AHP84" s="110"/>
      <c r="AHQ84" s="110"/>
      <c r="AHR84" s="110"/>
      <c r="AHS84" s="110"/>
      <c r="AHT84" s="110"/>
      <c r="AHU84" s="110"/>
      <c r="AHV84" s="110"/>
      <c r="AHW84" s="110"/>
      <c r="AHX84" s="110"/>
      <c r="AHY84" s="110"/>
      <c r="AHZ84" s="110"/>
      <c r="AIA84" s="110"/>
      <c r="AIB84" s="110"/>
      <c r="AIC84" s="110"/>
      <c r="AID84" s="110"/>
      <c r="AIE84" s="110"/>
      <c r="AIF84" s="110"/>
      <c r="AIG84" s="110"/>
      <c r="AIH84" s="110"/>
      <c r="AII84" s="110"/>
      <c r="AIJ84" s="110"/>
      <c r="AIK84" s="110"/>
      <c r="AIL84" s="110"/>
      <c r="AIM84" s="110"/>
      <c r="AIN84" s="110"/>
      <c r="AIO84" s="110"/>
      <c r="AIP84" s="110"/>
      <c r="AIQ84" s="110"/>
      <c r="AIR84" s="110"/>
      <c r="AIS84" s="110"/>
      <c r="AIT84" s="110"/>
      <c r="AIU84" s="110"/>
      <c r="AIV84" s="110"/>
      <c r="AIW84" s="110"/>
      <c r="AIX84" s="110"/>
      <c r="AIY84" s="110"/>
      <c r="AIZ84" s="110"/>
      <c r="AJA84" s="110"/>
      <c r="AJB84" s="110"/>
      <c r="AJC84" s="110"/>
      <c r="AJD84" s="110"/>
      <c r="AJE84" s="110"/>
    </row>
    <row r="85" spans="1:942" s="56" customFormat="1" ht="25.5" customHeight="1" x14ac:dyDescent="0.2">
      <c r="A85" s="52"/>
      <c r="B85" s="53"/>
      <c r="C85" s="54"/>
      <c r="D85" s="122" t="s">
        <v>103</v>
      </c>
      <c r="E85" s="54"/>
      <c r="F85" s="184"/>
      <c r="G85" s="185"/>
      <c r="H85" s="186"/>
      <c r="I85" s="187"/>
      <c r="J85" s="188"/>
      <c r="K85" s="202"/>
      <c r="L85" s="203"/>
      <c r="M85" s="204"/>
      <c r="N85" s="205"/>
      <c r="O85" s="205"/>
      <c r="P85" s="102"/>
      <c r="Q85" s="102"/>
      <c r="R85" s="102"/>
      <c r="S85" s="102"/>
      <c r="T85" s="102"/>
      <c r="U85" s="102"/>
      <c r="V85" s="102"/>
      <c r="W85" s="102"/>
      <c r="X85" s="102"/>
      <c r="Y85" s="102"/>
      <c r="Z85" s="102"/>
      <c r="AA85" s="102"/>
      <c r="AB85" s="102"/>
      <c r="AC85" s="102"/>
      <c r="AD85" s="102"/>
      <c r="AE85" s="102"/>
      <c r="AF85" s="102"/>
      <c r="AG85" s="102"/>
      <c r="AH85" s="102"/>
      <c r="AI85" s="102"/>
      <c r="AJ85" s="102"/>
      <c r="AK85" s="102"/>
      <c r="AL85" s="102"/>
      <c r="AM85" s="102"/>
      <c r="AN85" s="102"/>
      <c r="AO85" s="102"/>
      <c r="AP85" s="102"/>
      <c r="AQ85" s="102"/>
      <c r="AR85" s="102"/>
      <c r="AS85" s="102"/>
      <c r="AT85" s="102"/>
      <c r="AU85" s="102"/>
    </row>
    <row r="86" spans="1:942" s="115" customFormat="1" ht="40.15" customHeight="1" x14ac:dyDescent="0.25">
      <c r="A86" s="113" t="s">
        <v>20</v>
      </c>
      <c r="B86" s="35" t="s">
        <v>83</v>
      </c>
      <c r="C86" s="114" t="s">
        <v>120</v>
      </c>
      <c r="D86" s="120" t="s">
        <v>84</v>
      </c>
      <c r="E86" s="114" t="s">
        <v>21</v>
      </c>
      <c r="F86" s="154">
        <v>316.32</v>
      </c>
      <c r="G86" s="155"/>
      <c r="H86" s="156">
        <f>ROUND(SUM(H87:H89),2)</f>
        <v>2.5099999999999998</v>
      </c>
      <c r="I86" s="156">
        <f>ROUND(SUM(I87:I89),2)</f>
        <v>7.9</v>
      </c>
      <c r="J86" s="157">
        <f>H86+I86</f>
        <v>10.41</v>
      </c>
      <c r="K86" s="158">
        <f>ROUND(F86*H86,2)</f>
        <v>793.96</v>
      </c>
      <c r="L86" s="159">
        <f>ROUND(F86*I86,2)</f>
        <v>2498.9299999999998</v>
      </c>
      <c r="M86" s="160">
        <f>ROUND(K86+L86,2)</f>
        <v>3292.89</v>
      </c>
      <c r="N86" s="161">
        <f>ROUND(M86*$N$5,2)</f>
        <v>977.73</v>
      </c>
      <c r="O86" s="161">
        <f>ROUND(M86+N86,2)</f>
        <v>4270.62</v>
      </c>
      <c r="P86" s="124"/>
      <c r="Q86" s="124"/>
      <c r="R86" s="124"/>
      <c r="S86" s="124"/>
      <c r="T86" s="124"/>
      <c r="U86" s="124"/>
      <c r="V86" s="124"/>
      <c r="W86" s="124"/>
      <c r="X86" s="124"/>
      <c r="Y86" s="124"/>
      <c r="Z86" s="124"/>
      <c r="AA86" s="124"/>
      <c r="AB86" s="124"/>
      <c r="AC86" s="124"/>
      <c r="AD86" s="124"/>
      <c r="AE86" s="124"/>
      <c r="AF86" s="124"/>
      <c r="AG86" s="124"/>
      <c r="AH86" s="124"/>
      <c r="AI86" s="124"/>
      <c r="AJ86" s="124"/>
      <c r="AK86" s="124"/>
      <c r="AL86" s="124"/>
      <c r="AM86" s="124"/>
      <c r="AN86" s="124"/>
      <c r="AO86" s="124"/>
      <c r="AP86" s="124"/>
      <c r="AQ86" s="124"/>
      <c r="AR86" s="124"/>
      <c r="AS86" s="124"/>
      <c r="AT86" s="124"/>
      <c r="AU86" s="124"/>
    </row>
    <row r="87" spans="1:942" ht="21.75" customHeight="1" x14ac:dyDescent="0.25">
      <c r="A87" s="121" t="s">
        <v>20</v>
      </c>
      <c r="B87" s="116" t="s">
        <v>26</v>
      </c>
      <c r="C87" s="117">
        <v>3768</v>
      </c>
      <c r="D87" s="42" t="s">
        <v>85</v>
      </c>
      <c r="E87" s="117" t="s">
        <v>29</v>
      </c>
      <c r="F87" s="162" t="s">
        <v>86</v>
      </c>
      <c r="G87" s="153">
        <v>4.24</v>
      </c>
      <c r="H87" s="163">
        <f>F87*G87</f>
        <v>1.272</v>
      </c>
      <c r="I87" s="164"/>
      <c r="J87" s="165"/>
      <c r="K87" s="166"/>
      <c r="L87" s="167"/>
      <c r="M87" s="168"/>
      <c r="N87" s="169"/>
      <c r="O87" s="169"/>
      <c r="P87" s="123"/>
      <c r="Q87" s="123"/>
      <c r="R87" s="123"/>
      <c r="S87" s="123"/>
      <c r="T87" s="123"/>
      <c r="U87" s="123"/>
      <c r="V87" s="123"/>
      <c r="W87" s="123"/>
      <c r="X87" s="123"/>
      <c r="Y87" s="123"/>
      <c r="Z87" s="123"/>
      <c r="AA87" s="123"/>
      <c r="AB87" s="123"/>
      <c r="AC87" s="123"/>
      <c r="AD87" s="123"/>
      <c r="AE87" s="123"/>
      <c r="AF87" s="123"/>
      <c r="AG87" s="123"/>
      <c r="AH87" s="123"/>
      <c r="AI87" s="123"/>
      <c r="AJ87" s="123"/>
      <c r="AK87" s="123"/>
      <c r="AL87" s="123"/>
      <c r="AM87" s="123"/>
      <c r="AN87" s="123"/>
      <c r="AO87" s="123"/>
      <c r="AP87" s="123"/>
      <c r="AQ87" s="123"/>
      <c r="AR87" s="123"/>
      <c r="AS87" s="123"/>
      <c r="AT87" s="123"/>
      <c r="AU87" s="123"/>
      <c r="AV87" s="110"/>
      <c r="AW87" s="110"/>
      <c r="AX87" s="110"/>
      <c r="AY87" s="110"/>
      <c r="AZ87" s="110"/>
      <c r="BA87" s="110"/>
      <c r="BB87" s="110"/>
      <c r="BC87" s="110"/>
      <c r="BD87" s="110"/>
      <c r="BE87" s="110"/>
      <c r="BF87" s="110"/>
      <c r="BG87" s="110"/>
      <c r="BH87" s="110"/>
      <c r="BI87" s="110"/>
      <c r="BJ87" s="110"/>
      <c r="BK87" s="110"/>
      <c r="BL87" s="110"/>
      <c r="BM87" s="110"/>
      <c r="BN87" s="110"/>
      <c r="BO87" s="110"/>
      <c r="BP87" s="110"/>
      <c r="BQ87" s="110"/>
      <c r="BR87" s="110"/>
      <c r="BS87" s="110"/>
      <c r="BT87" s="110"/>
      <c r="BU87" s="110"/>
      <c r="BV87" s="110"/>
      <c r="BW87" s="110"/>
      <c r="BX87" s="110"/>
      <c r="BY87" s="110"/>
      <c r="BZ87" s="110"/>
      <c r="CA87" s="110"/>
      <c r="CB87" s="110"/>
      <c r="CC87" s="110"/>
      <c r="CD87" s="110"/>
      <c r="CE87" s="110"/>
      <c r="CF87" s="110"/>
      <c r="CG87" s="110"/>
      <c r="CH87" s="110"/>
      <c r="CI87" s="110"/>
      <c r="CJ87" s="110"/>
      <c r="CK87" s="110"/>
      <c r="CL87" s="110"/>
      <c r="CM87" s="110"/>
      <c r="CN87" s="110"/>
      <c r="CO87" s="110"/>
      <c r="CP87" s="110"/>
      <c r="CQ87" s="110"/>
      <c r="CR87" s="110"/>
      <c r="CS87" s="110"/>
      <c r="CT87" s="110"/>
      <c r="CU87" s="110"/>
      <c r="CV87" s="110"/>
      <c r="CW87" s="110"/>
      <c r="CX87" s="110"/>
      <c r="CY87" s="110"/>
      <c r="CZ87" s="110"/>
      <c r="DA87" s="110"/>
      <c r="DB87" s="110"/>
      <c r="DC87" s="110"/>
      <c r="DD87" s="110"/>
      <c r="DE87" s="110"/>
      <c r="DF87" s="110"/>
      <c r="DG87" s="110"/>
      <c r="DH87" s="110"/>
      <c r="DI87" s="110"/>
      <c r="DJ87" s="110"/>
      <c r="DK87" s="110"/>
      <c r="DL87" s="110"/>
      <c r="DM87" s="110"/>
      <c r="DN87" s="110"/>
      <c r="DO87" s="110"/>
      <c r="DP87" s="110"/>
      <c r="DQ87" s="110"/>
      <c r="DR87" s="110"/>
      <c r="DS87" s="110"/>
      <c r="DT87" s="110"/>
      <c r="DU87" s="110"/>
      <c r="DV87" s="110"/>
      <c r="DW87" s="110"/>
      <c r="DX87" s="110"/>
      <c r="DY87" s="110"/>
      <c r="DZ87" s="110"/>
      <c r="EA87" s="110"/>
      <c r="EB87" s="110"/>
      <c r="EC87" s="110"/>
      <c r="ED87" s="110"/>
      <c r="EE87" s="110"/>
      <c r="EF87" s="110"/>
      <c r="EG87" s="110"/>
      <c r="EH87" s="110"/>
      <c r="EI87" s="110"/>
      <c r="EJ87" s="110"/>
      <c r="EK87" s="110"/>
      <c r="EL87" s="110"/>
      <c r="EM87" s="110"/>
      <c r="EN87" s="110"/>
      <c r="EO87" s="110"/>
      <c r="EP87" s="110"/>
      <c r="EQ87" s="110"/>
      <c r="ER87" s="110"/>
      <c r="ES87" s="110"/>
      <c r="ET87" s="110"/>
      <c r="EU87" s="110"/>
      <c r="EV87" s="110"/>
      <c r="EW87" s="110"/>
      <c r="EX87" s="110"/>
      <c r="EY87" s="110"/>
      <c r="EZ87" s="110"/>
      <c r="FA87" s="110"/>
      <c r="FB87" s="110"/>
      <c r="FC87" s="110"/>
      <c r="FD87" s="110"/>
      <c r="FE87" s="110"/>
      <c r="FF87" s="110"/>
      <c r="FG87" s="110"/>
      <c r="FH87" s="110"/>
      <c r="FI87" s="110"/>
      <c r="FJ87" s="110"/>
      <c r="FK87" s="110"/>
      <c r="FL87" s="110"/>
      <c r="FM87" s="110"/>
      <c r="FN87" s="110"/>
      <c r="FO87" s="110"/>
      <c r="FP87" s="110"/>
      <c r="FQ87" s="110"/>
      <c r="FR87" s="110"/>
      <c r="FS87" s="110"/>
      <c r="FT87" s="110"/>
      <c r="FU87" s="110"/>
      <c r="FV87" s="110"/>
      <c r="FW87" s="110"/>
      <c r="FX87" s="110"/>
      <c r="FY87" s="110"/>
      <c r="FZ87" s="110"/>
      <c r="GA87" s="110"/>
      <c r="GB87" s="110"/>
      <c r="GC87" s="110"/>
      <c r="GD87" s="110"/>
      <c r="GE87" s="110"/>
      <c r="GF87" s="110"/>
      <c r="GG87" s="110"/>
      <c r="GH87" s="110"/>
      <c r="GI87" s="110"/>
      <c r="GJ87" s="110"/>
      <c r="GK87" s="110"/>
      <c r="GL87" s="110"/>
      <c r="GM87" s="110"/>
      <c r="GN87" s="110"/>
      <c r="GO87" s="110"/>
      <c r="GP87" s="110"/>
      <c r="GQ87" s="110"/>
      <c r="GR87" s="110"/>
      <c r="GS87" s="110"/>
      <c r="GT87" s="110"/>
      <c r="GU87" s="110"/>
      <c r="GV87" s="110"/>
      <c r="GW87" s="110"/>
      <c r="GX87" s="110"/>
      <c r="GY87" s="110"/>
      <c r="GZ87" s="110"/>
      <c r="HA87" s="110"/>
      <c r="HB87" s="110"/>
      <c r="HC87" s="110"/>
      <c r="HD87" s="110"/>
      <c r="HE87" s="110"/>
      <c r="HF87" s="110"/>
      <c r="HG87" s="110"/>
      <c r="HH87" s="110"/>
      <c r="HI87" s="110"/>
      <c r="HJ87" s="110"/>
      <c r="HK87" s="110"/>
      <c r="HL87" s="110"/>
      <c r="HM87" s="110"/>
      <c r="HN87" s="110"/>
      <c r="HO87" s="110"/>
      <c r="HP87" s="110"/>
      <c r="HQ87" s="110"/>
      <c r="HR87" s="110"/>
      <c r="HS87" s="110"/>
      <c r="HT87" s="110"/>
      <c r="HU87" s="110"/>
      <c r="HV87" s="110"/>
      <c r="HW87" s="110"/>
      <c r="HX87" s="110"/>
      <c r="HY87" s="110"/>
      <c r="HZ87" s="110"/>
      <c r="IA87" s="110"/>
      <c r="IB87" s="110"/>
      <c r="IC87" s="110"/>
      <c r="ID87" s="110"/>
      <c r="IE87" s="110"/>
      <c r="IF87" s="110"/>
      <c r="IG87" s="110"/>
      <c r="IH87" s="110"/>
      <c r="II87" s="110"/>
      <c r="IJ87" s="110"/>
      <c r="IK87" s="110"/>
      <c r="IL87" s="110"/>
      <c r="IM87" s="110"/>
      <c r="IN87" s="110"/>
      <c r="IO87" s="110"/>
      <c r="IP87" s="110"/>
      <c r="IQ87" s="110"/>
      <c r="IR87" s="110"/>
      <c r="IS87" s="110"/>
      <c r="IT87" s="110"/>
      <c r="IU87" s="110"/>
      <c r="IV87" s="110"/>
      <c r="IW87" s="110"/>
      <c r="IX87" s="110"/>
      <c r="IY87" s="110"/>
      <c r="IZ87" s="110"/>
      <c r="JA87" s="110"/>
      <c r="JB87" s="110"/>
      <c r="JC87" s="110"/>
      <c r="JD87" s="110"/>
      <c r="JE87" s="110"/>
      <c r="JF87" s="110"/>
      <c r="JG87" s="110"/>
      <c r="JH87" s="110"/>
      <c r="JI87" s="110"/>
      <c r="JJ87" s="110"/>
      <c r="JK87" s="110"/>
      <c r="JL87" s="110"/>
      <c r="JM87" s="110"/>
      <c r="JN87" s="110"/>
      <c r="JO87" s="110"/>
      <c r="JP87" s="110"/>
      <c r="JQ87" s="110"/>
      <c r="JR87" s="110"/>
      <c r="JS87" s="110"/>
      <c r="JT87" s="110"/>
      <c r="JU87" s="110"/>
      <c r="JV87" s="110"/>
      <c r="JW87" s="110"/>
      <c r="JX87" s="110"/>
      <c r="JY87" s="110"/>
      <c r="JZ87" s="110"/>
      <c r="KA87" s="110"/>
      <c r="KB87" s="110"/>
      <c r="KC87" s="110"/>
      <c r="KD87" s="110"/>
      <c r="KE87" s="110"/>
      <c r="KF87" s="110"/>
      <c r="KG87" s="110"/>
      <c r="KH87" s="110"/>
      <c r="KI87" s="110"/>
      <c r="KJ87" s="110"/>
      <c r="KK87" s="110"/>
      <c r="KL87" s="110"/>
      <c r="KM87" s="110"/>
      <c r="KN87" s="110"/>
      <c r="KO87" s="110"/>
      <c r="KP87" s="110"/>
      <c r="KQ87" s="110"/>
      <c r="KR87" s="110"/>
      <c r="KS87" s="110"/>
      <c r="KT87" s="110"/>
      <c r="KU87" s="110"/>
      <c r="KV87" s="110"/>
      <c r="KW87" s="110"/>
      <c r="KX87" s="110"/>
      <c r="KY87" s="110"/>
      <c r="KZ87" s="110"/>
      <c r="LA87" s="110"/>
      <c r="LB87" s="110"/>
      <c r="LC87" s="110"/>
      <c r="LD87" s="110"/>
      <c r="LE87" s="110"/>
      <c r="LF87" s="110"/>
      <c r="LG87" s="110"/>
      <c r="LH87" s="110"/>
      <c r="LI87" s="110"/>
      <c r="LJ87" s="110"/>
      <c r="LK87" s="110"/>
      <c r="LL87" s="110"/>
      <c r="LM87" s="110"/>
      <c r="LN87" s="110"/>
      <c r="LO87" s="110"/>
      <c r="LP87" s="110"/>
      <c r="LQ87" s="110"/>
      <c r="LR87" s="110"/>
      <c r="LS87" s="110"/>
      <c r="LT87" s="110"/>
      <c r="LU87" s="110"/>
      <c r="LV87" s="110"/>
      <c r="LW87" s="110"/>
      <c r="LX87" s="110"/>
      <c r="LY87" s="110"/>
      <c r="LZ87" s="110"/>
      <c r="MA87" s="110"/>
      <c r="MB87" s="110"/>
      <c r="MC87" s="110"/>
      <c r="MD87" s="110"/>
      <c r="ME87" s="110"/>
      <c r="MF87" s="110"/>
      <c r="MG87" s="110"/>
      <c r="MH87" s="110"/>
      <c r="MI87" s="110"/>
      <c r="MJ87" s="110"/>
      <c r="MK87" s="110"/>
      <c r="ML87" s="110"/>
      <c r="MM87" s="110"/>
      <c r="MN87" s="110"/>
      <c r="MO87" s="110"/>
      <c r="MP87" s="110"/>
      <c r="MQ87" s="110"/>
      <c r="MR87" s="110"/>
      <c r="MS87" s="110"/>
      <c r="MT87" s="110"/>
      <c r="MU87" s="110"/>
      <c r="MV87" s="110"/>
      <c r="MW87" s="110"/>
      <c r="MX87" s="110"/>
      <c r="MY87" s="110"/>
      <c r="MZ87" s="110"/>
      <c r="NA87" s="110"/>
      <c r="NB87" s="110"/>
      <c r="NC87" s="110"/>
      <c r="ND87" s="110"/>
      <c r="NE87" s="110"/>
      <c r="NF87" s="110"/>
      <c r="NG87" s="110"/>
      <c r="NH87" s="110"/>
      <c r="NI87" s="110"/>
      <c r="NJ87" s="110"/>
      <c r="NK87" s="110"/>
      <c r="NL87" s="110"/>
      <c r="NM87" s="110"/>
      <c r="NN87" s="110"/>
      <c r="NO87" s="110"/>
      <c r="NP87" s="110"/>
      <c r="NQ87" s="110"/>
      <c r="NR87" s="110"/>
      <c r="NS87" s="110"/>
      <c r="NT87" s="110"/>
      <c r="NU87" s="110"/>
      <c r="NV87" s="110"/>
      <c r="NW87" s="110"/>
      <c r="NX87" s="110"/>
      <c r="NY87" s="110"/>
      <c r="NZ87" s="110"/>
      <c r="OA87" s="110"/>
      <c r="OB87" s="110"/>
      <c r="OC87" s="110"/>
      <c r="OD87" s="110"/>
      <c r="OE87" s="110"/>
      <c r="OF87" s="110"/>
      <c r="OG87" s="110"/>
      <c r="OH87" s="110"/>
      <c r="OI87" s="110"/>
      <c r="OJ87" s="110"/>
      <c r="OK87" s="110"/>
      <c r="OL87" s="110"/>
      <c r="OM87" s="110"/>
      <c r="ON87" s="110"/>
      <c r="OO87" s="110"/>
      <c r="OP87" s="110"/>
      <c r="OQ87" s="110"/>
      <c r="OR87" s="110"/>
      <c r="OS87" s="110"/>
      <c r="OT87" s="110"/>
      <c r="OU87" s="110"/>
      <c r="OV87" s="110"/>
      <c r="OW87" s="110"/>
      <c r="OX87" s="110"/>
      <c r="OY87" s="110"/>
      <c r="OZ87" s="110"/>
      <c r="PA87" s="110"/>
      <c r="PB87" s="110"/>
      <c r="PC87" s="110"/>
      <c r="PD87" s="110"/>
      <c r="PE87" s="110"/>
      <c r="PF87" s="110"/>
      <c r="PG87" s="110"/>
      <c r="PH87" s="110"/>
      <c r="PI87" s="110"/>
      <c r="PJ87" s="110"/>
      <c r="PK87" s="110"/>
      <c r="PL87" s="110"/>
      <c r="PM87" s="110"/>
      <c r="PN87" s="110"/>
      <c r="PO87" s="110"/>
      <c r="PP87" s="110"/>
      <c r="PQ87" s="110"/>
      <c r="PR87" s="110"/>
      <c r="PS87" s="110"/>
      <c r="PT87" s="110"/>
      <c r="PU87" s="110"/>
      <c r="PV87" s="110"/>
      <c r="PW87" s="110"/>
      <c r="PX87" s="110"/>
      <c r="PY87" s="110"/>
      <c r="PZ87" s="110"/>
      <c r="QA87" s="110"/>
      <c r="QB87" s="110"/>
      <c r="QC87" s="110"/>
      <c r="QD87" s="110"/>
      <c r="QE87" s="110"/>
      <c r="QF87" s="110"/>
      <c r="QG87" s="110"/>
      <c r="QH87" s="110"/>
      <c r="QI87" s="110"/>
      <c r="QJ87" s="110"/>
      <c r="QK87" s="110"/>
      <c r="QL87" s="110"/>
      <c r="QM87" s="110"/>
      <c r="QN87" s="110"/>
      <c r="QO87" s="110"/>
      <c r="QP87" s="110"/>
      <c r="QQ87" s="110"/>
      <c r="QR87" s="110"/>
      <c r="QS87" s="110"/>
      <c r="QT87" s="110"/>
      <c r="QU87" s="110"/>
      <c r="QV87" s="110"/>
      <c r="QW87" s="110"/>
      <c r="QX87" s="110"/>
      <c r="QY87" s="110"/>
      <c r="QZ87" s="110"/>
      <c r="RA87" s="110"/>
      <c r="RB87" s="110"/>
      <c r="RC87" s="110"/>
      <c r="RD87" s="110"/>
      <c r="RE87" s="110"/>
      <c r="RF87" s="110"/>
      <c r="RG87" s="110"/>
      <c r="RH87" s="110"/>
      <c r="RI87" s="110"/>
      <c r="RJ87" s="110"/>
      <c r="RK87" s="110"/>
      <c r="RL87" s="110"/>
      <c r="RM87" s="110"/>
      <c r="RN87" s="110"/>
      <c r="RO87" s="110"/>
      <c r="RP87" s="110"/>
      <c r="RQ87" s="110"/>
      <c r="RR87" s="110"/>
      <c r="RS87" s="110"/>
      <c r="RT87" s="110"/>
      <c r="RU87" s="110"/>
      <c r="RV87" s="110"/>
      <c r="RW87" s="110"/>
      <c r="RX87" s="110"/>
      <c r="RY87" s="110"/>
      <c r="RZ87" s="110"/>
      <c r="SA87" s="110"/>
      <c r="SB87" s="110"/>
      <c r="SC87" s="110"/>
      <c r="SD87" s="110"/>
      <c r="SE87" s="110"/>
      <c r="SF87" s="110"/>
      <c r="SG87" s="110"/>
      <c r="SH87" s="110"/>
      <c r="SI87" s="110"/>
      <c r="SJ87" s="110"/>
      <c r="SK87" s="110"/>
      <c r="SL87" s="110"/>
      <c r="SM87" s="110"/>
      <c r="SN87" s="110"/>
      <c r="SO87" s="110"/>
      <c r="SP87" s="110"/>
      <c r="SQ87" s="110"/>
      <c r="SR87" s="110"/>
      <c r="SS87" s="110"/>
      <c r="ST87" s="110"/>
      <c r="SU87" s="110"/>
      <c r="SV87" s="110"/>
      <c r="SW87" s="110"/>
      <c r="SX87" s="110"/>
      <c r="SY87" s="110"/>
      <c r="SZ87" s="110"/>
      <c r="TA87" s="110"/>
      <c r="TB87" s="110"/>
      <c r="TC87" s="110"/>
      <c r="TD87" s="110"/>
      <c r="TE87" s="110"/>
      <c r="TF87" s="110"/>
      <c r="TG87" s="110"/>
      <c r="TH87" s="110"/>
      <c r="TI87" s="110"/>
      <c r="TJ87" s="110"/>
      <c r="TK87" s="110"/>
      <c r="TL87" s="110"/>
      <c r="TM87" s="110"/>
      <c r="TN87" s="110"/>
      <c r="TO87" s="110"/>
      <c r="TP87" s="110"/>
      <c r="TQ87" s="110"/>
      <c r="TR87" s="110"/>
      <c r="TS87" s="110"/>
      <c r="TT87" s="110"/>
      <c r="TU87" s="110"/>
      <c r="TV87" s="110"/>
      <c r="TW87" s="110"/>
      <c r="TX87" s="110"/>
      <c r="TY87" s="110"/>
      <c r="TZ87" s="110"/>
      <c r="UA87" s="110"/>
      <c r="UB87" s="110"/>
      <c r="UC87" s="110"/>
      <c r="UD87" s="110"/>
      <c r="UE87" s="110"/>
      <c r="UF87" s="110"/>
      <c r="UG87" s="110"/>
      <c r="UH87" s="110"/>
      <c r="UI87" s="110"/>
      <c r="UJ87" s="110"/>
      <c r="UK87" s="110"/>
      <c r="UL87" s="110"/>
      <c r="UM87" s="110"/>
      <c r="UN87" s="110"/>
      <c r="UO87" s="110"/>
      <c r="UP87" s="110"/>
      <c r="UQ87" s="110"/>
      <c r="UR87" s="110"/>
      <c r="US87" s="110"/>
      <c r="UT87" s="110"/>
      <c r="UU87" s="110"/>
      <c r="UV87" s="110"/>
      <c r="UW87" s="110"/>
      <c r="UX87" s="110"/>
      <c r="UY87" s="110"/>
      <c r="UZ87" s="110"/>
      <c r="VA87" s="110"/>
      <c r="VB87" s="110"/>
      <c r="VC87" s="110"/>
      <c r="VD87" s="110"/>
      <c r="VE87" s="110"/>
      <c r="VF87" s="110"/>
      <c r="VG87" s="110"/>
      <c r="VH87" s="110"/>
      <c r="VI87" s="110"/>
      <c r="VJ87" s="110"/>
      <c r="VK87" s="110"/>
      <c r="VL87" s="110"/>
      <c r="VM87" s="110"/>
      <c r="VN87" s="110"/>
      <c r="VO87" s="110"/>
      <c r="VP87" s="110"/>
      <c r="VQ87" s="110"/>
      <c r="VR87" s="110"/>
      <c r="VS87" s="110"/>
      <c r="VT87" s="110"/>
      <c r="VU87" s="110"/>
      <c r="VV87" s="110"/>
      <c r="VW87" s="110"/>
      <c r="VX87" s="110"/>
      <c r="VY87" s="110"/>
      <c r="VZ87" s="110"/>
      <c r="WA87" s="110"/>
      <c r="WB87" s="110"/>
      <c r="WC87" s="110"/>
      <c r="WD87" s="110"/>
      <c r="WE87" s="110"/>
      <c r="WF87" s="110"/>
      <c r="WG87" s="110"/>
      <c r="WH87" s="110"/>
      <c r="WI87" s="110"/>
      <c r="WJ87" s="110"/>
      <c r="WK87" s="110"/>
      <c r="WL87" s="110"/>
      <c r="WM87" s="110"/>
      <c r="WN87" s="110"/>
      <c r="WO87" s="110"/>
      <c r="WP87" s="110"/>
      <c r="WQ87" s="110"/>
      <c r="WR87" s="110"/>
      <c r="WS87" s="110"/>
      <c r="WT87" s="110"/>
      <c r="WU87" s="110"/>
      <c r="WV87" s="110"/>
      <c r="WW87" s="110"/>
      <c r="WX87" s="110"/>
      <c r="WY87" s="110"/>
      <c r="WZ87" s="110"/>
      <c r="XA87" s="110"/>
      <c r="XB87" s="110"/>
      <c r="XC87" s="110"/>
      <c r="XD87" s="110"/>
      <c r="XE87" s="110"/>
      <c r="XF87" s="110"/>
      <c r="XG87" s="110"/>
      <c r="XH87" s="110"/>
      <c r="XI87" s="110"/>
      <c r="XJ87" s="110"/>
      <c r="XK87" s="110"/>
      <c r="XL87" s="110"/>
      <c r="XM87" s="110"/>
      <c r="XN87" s="110"/>
      <c r="XO87" s="110"/>
      <c r="XP87" s="110"/>
      <c r="XQ87" s="110"/>
      <c r="XR87" s="110"/>
      <c r="XS87" s="110"/>
      <c r="XT87" s="110"/>
      <c r="XU87" s="110"/>
      <c r="XV87" s="110"/>
      <c r="XW87" s="110"/>
      <c r="XX87" s="110"/>
      <c r="XY87" s="110"/>
      <c r="XZ87" s="110"/>
      <c r="YA87" s="110"/>
      <c r="YB87" s="110"/>
      <c r="YC87" s="110"/>
      <c r="YD87" s="110"/>
      <c r="YE87" s="110"/>
      <c r="YF87" s="110"/>
      <c r="YG87" s="110"/>
      <c r="YH87" s="110"/>
      <c r="YI87" s="110"/>
      <c r="YJ87" s="110"/>
      <c r="YK87" s="110"/>
      <c r="YL87" s="110"/>
      <c r="YM87" s="110"/>
      <c r="YN87" s="110"/>
      <c r="YO87" s="110"/>
      <c r="YP87" s="110"/>
      <c r="YQ87" s="110"/>
      <c r="YR87" s="110"/>
      <c r="YS87" s="110"/>
      <c r="YT87" s="110"/>
      <c r="YU87" s="110"/>
      <c r="YV87" s="110"/>
      <c r="YW87" s="110"/>
      <c r="YX87" s="110"/>
      <c r="YY87" s="110"/>
      <c r="YZ87" s="110"/>
      <c r="ZA87" s="110"/>
      <c r="ZB87" s="110"/>
      <c r="ZC87" s="110"/>
      <c r="ZD87" s="110"/>
      <c r="ZE87" s="110"/>
      <c r="ZF87" s="110"/>
      <c r="ZG87" s="110"/>
      <c r="ZH87" s="110"/>
      <c r="ZI87" s="110"/>
      <c r="ZJ87" s="110"/>
      <c r="ZK87" s="110"/>
      <c r="ZL87" s="110"/>
      <c r="ZM87" s="110"/>
      <c r="ZN87" s="110"/>
      <c r="ZO87" s="110"/>
      <c r="ZP87" s="110"/>
      <c r="ZQ87" s="110"/>
      <c r="ZR87" s="110"/>
      <c r="ZS87" s="110"/>
      <c r="ZT87" s="110"/>
      <c r="ZU87" s="110"/>
      <c r="ZV87" s="110"/>
      <c r="ZW87" s="110"/>
      <c r="ZX87" s="110"/>
      <c r="ZY87" s="110"/>
      <c r="ZZ87" s="110"/>
      <c r="AAA87" s="110"/>
      <c r="AAB87" s="110"/>
      <c r="AAC87" s="110"/>
      <c r="AAD87" s="110"/>
      <c r="AAE87" s="110"/>
      <c r="AAF87" s="110"/>
      <c r="AAG87" s="110"/>
      <c r="AAH87" s="110"/>
      <c r="AAI87" s="110"/>
      <c r="AAJ87" s="110"/>
      <c r="AAK87" s="110"/>
      <c r="AAL87" s="110"/>
      <c r="AAM87" s="110"/>
      <c r="AAN87" s="110"/>
      <c r="AAO87" s="110"/>
      <c r="AAP87" s="110"/>
      <c r="AAQ87" s="110"/>
      <c r="AAR87" s="110"/>
      <c r="AAS87" s="110"/>
      <c r="AAT87" s="110"/>
      <c r="AAU87" s="110"/>
      <c r="AAV87" s="110"/>
      <c r="AAW87" s="110"/>
      <c r="AAX87" s="110"/>
      <c r="AAY87" s="110"/>
      <c r="AAZ87" s="110"/>
      <c r="ABA87" s="110"/>
      <c r="ABB87" s="110"/>
      <c r="ABC87" s="110"/>
      <c r="ABD87" s="110"/>
      <c r="ABE87" s="110"/>
      <c r="ABF87" s="110"/>
      <c r="ABG87" s="110"/>
      <c r="ABH87" s="110"/>
      <c r="ABI87" s="110"/>
      <c r="ABJ87" s="110"/>
      <c r="ABK87" s="110"/>
      <c r="ABL87" s="110"/>
      <c r="ABM87" s="110"/>
      <c r="ABN87" s="110"/>
      <c r="ABO87" s="110"/>
      <c r="ABP87" s="110"/>
      <c r="ABQ87" s="110"/>
      <c r="ABR87" s="110"/>
      <c r="ABS87" s="110"/>
      <c r="ABT87" s="110"/>
      <c r="ABU87" s="110"/>
      <c r="ABV87" s="110"/>
      <c r="ABW87" s="110"/>
      <c r="ABX87" s="110"/>
      <c r="ABY87" s="110"/>
      <c r="ABZ87" s="110"/>
      <c r="ACA87" s="110"/>
      <c r="ACB87" s="110"/>
      <c r="ACC87" s="110"/>
      <c r="ACD87" s="110"/>
      <c r="ACE87" s="110"/>
      <c r="ACF87" s="110"/>
      <c r="ACG87" s="110"/>
      <c r="ACH87" s="110"/>
      <c r="ACI87" s="110"/>
      <c r="ACJ87" s="110"/>
      <c r="ACK87" s="110"/>
      <c r="ACL87" s="110"/>
      <c r="ACM87" s="110"/>
      <c r="ACN87" s="110"/>
      <c r="ACO87" s="110"/>
      <c r="ACP87" s="110"/>
      <c r="ACQ87" s="110"/>
      <c r="ACR87" s="110"/>
      <c r="ACS87" s="110"/>
      <c r="ACT87" s="110"/>
      <c r="ACU87" s="110"/>
      <c r="ACV87" s="110"/>
      <c r="ACW87" s="110"/>
      <c r="ACX87" s="110"/>
      <c r="ACY87" s="110"/>
      <c r="ACZ87" s="110"/>
      <c r="ADA87" s="110"/>
      <c r="ADB87" s="110"/>
      <c r="ADC87" s="110"/>
      <c r="ADD87" s="110"/>
      <c r="ADE87" s="110"/>
      <c r="ADF87" s="110"/>
      <c r="ADG87" s="110"/>
      <c r="ADH87" s="110"/>
      <c r="ADI87" s="110"/>
      <c r="ADJ87" s="110"/>
      <c r="ADK87" s="110"/>
      <c r="ADL87" s="110"/>
      <c r="ADM87" s="110"/>
      <c r="ADN87" s="110"/>
      <c r="ADO87" s="110"/>
      <c r="ADP87" s="110"/>
      <c r="ADQ87" s="110"/>
      <c r="ADR87" s="110"/>
      <c r="ADS87" s="110"/>
      <c r="ADT87" s="110"/>
      <c r="ADU87" s="110"/>
      <c r="ADV87" s="110"/>
      <c r="ADW87" s="110"/>
      <c r="ADX87" s="110"/>
      <c r="ADY87" s="110"/>
      <c r="ADZ87" s="110"/>
      <c r="AEA87" s="110"/>
      <c r="AEB87" s="110"/>
      <c r="AEC87" s="110"/>
      <c r="AED87" s="110"/>
      <c r="AEE87" s="110"/>
      <c r="AEF87" s="110"/>
      <c r="AEG87" s="110"/>
      <c r="AEH87" s="110"/>
      <c r="AEI87" s="110"/>
      <c r="AEJ87" s="110"/>
      <c r="AEK87" s="110"/>
      <c r="AEL87" s="110"/>
      <c r="AEM87" s="110"/>
      <c r="AEN87" s="110"/>
      <c r="AEO87" s="110"/>
      <c r="AEP87" s="110"/>
      <c r="AEQ87" s="110"/>
      <c r="AER87" s="110"/>
      <c r="AES87" s="110"/>
      <c r="AET87" s="110"/>
      <c r="AEU87" s="110"/>
      <c r="AEV87" s="110"/>
      <c r="AEW87" s="110"/>
      <c r="AEX87" s="110"/>
      <c r="AEY87" s="110"/>
      <c r="AEZ87" s="110"/>
      <c r="AFA87" s="110"/>
      <c r="AFB87" s="110"/>
      <c r="AFC87" s="110"/>
      <c r="AFD87" s="110"/>
      <c r="AFE87" s="110"/>
      <c r="AFF87" s="110"/>
      <c r="AFG87" s="110"/>
      <c r="AFH87" s="110"/>
      <c r="AFI87" s="110"/>
      <c r="AFJ87" s="110"/>
      <c r="AFK87" s="110"/>
      <c r="AFL87" s="110"/>
      <c r="AFM87" s="110"/>
      <c r="AFN87" s="110"/>
      <c r="AFO87" s="110"/>
      <c r="AFP87" s="110"/>
      <c r="AFQ87" s="110"/>
      <c r="AFR87" s="110"/>
      <c r="AFS87" s="110"/>
      <c r="AFT87" s="110"/>
      <c r="AFU87" s="110"/>
      <c r="AFV87" s="110"/>
      <c r="AFW87" s="110"/>
      <c r="AFX87" s="110"/>
      <c r="AFY87" s="110"/>
      <c r="AFZ87" s="110"/>
      <c r="AGA87" s="110"/>
      <c r="AGB87" s="110"/>
      <c r="AGC87" s="110"/>
      <c r="AGD87" s="110"/>
      <c r="AGE87" s="110"/>
      <c r="AGF87" s="110"/>
      <c r="AGG87" s="110"/>
      <c r="AGH87" s="110"/>
      <c r="AGI87" s="110"/>
      <c r="AGJ87" s="110"/>
      <c r="AGK87" s="110"/>
      <c r="AGL87" s="110"/>
      <c r="AGM87" s="110"/>
      <c r="AGN87" s="110"/>
      <c r="AGO87" s="110"/>
      <c r="AGP87" s="110"/>
      <c r="AGQ87" s="110"/>
      <c r="AGR87" s="110"/>
      <c r="AGS87" s="110"/>
      <c r="AGT87" s="110"/>
      <c r="AGU87" s="110"/>
      <c r="AGV87" s="110"/>
      <c r="AGW87" s="110"/>
      <c r="AGX87" s="110"/>
      <c r="AGY87" s="110"/>
      <c r="AGZ87" s="110"/>
      <c r="AHA87" s="110"/>
      <c r="AHB87" s="110"/>
      <c r="AHC87" s="110"/>
      <c r="AHD87" s="110"/>
      <c r="AHE87" s="110"/>
      <c r="AHF87" s="110"/>
      <c r="AHG87" s="110"/>
      <c r="AHH87" s="110"/>
      <c r="AHI87" s="110"/>
      <c r="AHJ87" s="110"/>
      <c r="AHK87" s="110"/>
      <c r="AHL87" s="110"/>
      <c r="AHM87" s="110"/>
      <c r="AHN87" s="110"/>
      <c r="AHO87" s="110"/>
      <c r="AHP87" s="110"/>
      <c r="AHQ87" s="110"/>
      <c r="AHR87" s="110"/>
      <c r="AHS87" s="110"/>
      <c r="AHT87" s="110"/>
      <c r="AHU87" s="110"/>
      <c r="AHV87" s="110"/>
      <c r="AHW87" s="110"/>
      <c r="AHX87" s="110"/>
      <c r="AHY87" s="110"/>
      <c r="AHZ87" s="110"/>
      <c r="AIA87" s="110"/>
      <c r="AIB87" s="110"/>
      <c r="AIC87" s="110"/>
      <c r="AID87" s="110"/>
      <c r="AIE87" s="110"/>
      <c r="AIF87" s="110"/>
      <c r="AIG87" s="110"/>
      <c r="AIH87" s="110"/>
      <c r="AII87" s="110"/>
      <c r="AIJ87" s="110"/>
      <c r="AIK87" s="110"/>
      <c r="AIL87" s="110"/>
      <c r="AIM87" s="110"/>
      <c r="AIN87" s="110"/>
      <c r="AIO87" s="110"/>
      <c r="AIP87" s="110"/>
      <c r="AIQ87" s="110"/>
      <c r="AIR87" s="110"/>
      <c r="AIS87" s="110"/>
      <c r="AIT87" s="110"/>
      <c r="AIU87" s="110"/>
      <c r="AIV87" s="110"/>
      <c r="AIW87" s="110"/>
      <c r="AIX87" s="110"/>
      <c r="AIY87" s="110"/>
      <c r="AIZ87" s="110"/>
      <c r="AJA87" s="110"/>
      <c r="AJB87" s="110"/>
      <c r="AJC87" s="110"/>
      <c r="AJD87" s="110"/>
      <c r="AJE87" s="110"/>
    </row>
    <row r="88" spans="1:942" ht="21.75" customHeight="1" x14ac:dyDescent="0.25">
      <c r="A88" s="121" t="s">
        <v>148</v>
      </c>
      <c r="B88" s="116" t="s">
        <v>26</v>
      </c>
      <c r="C88" s="117">
        <v>1</v>
      </c>
      <c r="D88" s="42" t="s">
        <v>149</v>
      </c>
      <c r="E88" s="117" t="s">
        <v>31</v>
      </c>
      <c r="F88" s="162">
        <v>0.05</v>
      </c>
      <c r="G88" s="153">
        <v>24.686</v>
      </c>
      <c r="H88" s="163">
        <f t="shared" ref="H88" si="0">F88*G88</f>
        <v>1.2343000000000002</v>
      </c>
      <c r="I88" s="164"/>
      <c r="J88" s="165"/>
      <c r="K88" s="166"/>
      <c r="L88" s="167"/>
      <c r="M88" s="168"/>
      <c r="N88" s="169"/>
      <c r="O88" s="169"/>
      <c r="P88" s="123"/>
      <c r="Q88" s="123"/>
      <c r="R88" s="123"/>
      <c r="S88" s="123"/>
      <c r="T88" s="123"/>
      <c r="U88" s="123"/>
      <c r="V88" s="123"/>
      <c r="W88" s="123"/>
      <c r="X88" s="123"/>
      <c r="Y88" s="123"/>
      <c r="Z88" s="123"/>
      <c r="AA88" s="123"/>
      <c r="AB88" s="123"/>
      <c r="AC88" s="123"/>
      <c r="AD88" s="123"/>
      <c r="AE88" s="123"/>
      <c r="AF88" s="123"/>
      <c r="AG88" s="123"/>
      <c r="AH88" s="123"/>
      <c r="AI88" s="123"/>
      <c r="AJ88" s="123"/>
      <c r="AK88" s="123"/>
      <c r="AL88" s="123"/>
      <c r="AM88" s="123"/>
      <c r="AN88" s="123"/>
      <c r="AO88" s="123"/>
      <c r="AP88" s="123"/>
      <c r="AQ88" s="123"/>
      <c r="AR88" s="123"/>
      <c r="AS88" s="123"/>
      <c r="AT88" s="123"/>
      <c r="AU88" s="123"/>
      <c r="AV88" s="110"/>
      <c r="AW88" s="110"/>
      <c r="AX88" s="110"/>
      <c r="AY88" s="110"/>
      <c r="AZ88" s="110"/>
      <c r="BA88" s="110"/>
      <c r="BB88" s="110"/>
      <c r="BC88" s="110"/>
      <c r="BD88" s="110"/>
      <c r="BE88" s="110"/>
      <c r="BF88" s="110"/>
      <c r="BG88" s="110"/>
      <c r="BH88" s="110"/>
      <c r="BI88" s="110"/>
      <c r="BJ88" s="110"/>
      <c r="BK88" s="110"/>
      <c r="BL88" s="110"/>
      <c r="BM88" s="110"/>
      <c r="BN88" s="110"/>
      <c r="BO88" s="110"/>
      <c r="BP88" s="110"/>
      <c r="BQ88" s="110"/>
      <c r="BR88" s="110"/>
      <c r="BS88" s="110"/>
      <c r="BT88" s="110"/>
      <c r="BU88" s="110"/>
      <c r="BV88" s="110"/>
      <c r="BW88" s="110"/>
      <c r="BX88" s="110"/>
      <c r="BY88" s="110"/>
      <c r="BZ88" s="110"/>
      <c r="CA88" s="110"/>
      <c r="CB88" s="110"/>
      <c r="CC88" s="110"/>
      <c r="CD88" s="110"/>
      <c r="CE88" s="110"/>
      <c r="CF88" s="110"/>
      <c r="CG88" s="110"/>
      <c r="CH88" s="110"/>
      <c r="CI88" s="110"/>
      <c r="CJ88" s="110"/>
      <c r="CK88" s="110"/>
      <c r="CL88" s="110"/>
      <c r="CM88" s="110"/>
      <c r="CN88" s="110"/>
      <c r="CO88" s="110"/>
      <c r="CP88" s="110"/>
      <c r="CQ88" s="110"/>
      <c r="CR88" s="110"/>
      <c r="CS88" s="110"/>
      <c r="CT88" s="110"/>
      <c r="CU88" s="110"/>
      <c r="CV88" s="110"/>
      <c r="CW88" s="110"/>
      <c r="CX88" s="110"/>
      <c r="CY88" s="110"/>
      <c r="CZ88" s="110"/>
      <c r="DA88" s="110"/>
      <c r="DB88" s="110"/>
      <c r="DC88" s="110"/>
      <c r="DD88" s="110"/>
      <c r="DE88" s="110"/>
      <c r="DF88" s="110"/>
      <c r="DG88" s="110"/>
      <c r="DH88" s="110"/>
      <c r="DI88" s="110"/>
      <c r="DJ88" s="110"/>
      <c r="DK88" s="110"/>
      <c r="DL88" s="110"/>
      <c r="DM88" s="110"/>
      <c r="DN88" s="110"/>
      <c r="DO88" s="110"/>
      <c r="DP88" s="110"/>
      <c r="DQ88" s="110"/>
      <c r="DR88" s="110"/>
      <c r="DS88" s="110"/>
      <c r="DT88" s="110"/>
      <c r="DU88" s="110"/>
      <c r="DV88" s="110"/>
      <c r="DW88" s="110"/>
      <c r="DX88" s="110"/>
      <c r="DY88" s="110"/>
      <c r="DZ88" s="110"/>
      <c r="EA88" s="110"/>
      <c r="EB88" s="110"/>
      <c r="EC88" s="110"/>
      <c r="ED88" s="110"/>
      <c r="EE88" s="110"/>
      <c r="EF88" s="110"/>
      <c r="EG88" s="110"/>
      <c r="EH88" s="110"/>
      <c r="EI88" s="110"/>
      <c r="EJ88" s="110"/>
      <c r="EK88" s="110"/>
      <c r="EL88" s="110"/>
      <c r="EM88" s="110"/>
      <c r="EN88" s="110"/>
      <c r="EO88" s="110"/>
      <c r="EP88" s="110"/>
      <c r="EQ88" s="110"/>
      <c r="ER88" s="110"/>
      <c r="ES88" s="110"/>
      <c r="ET88" s="110"/>
      <c r="EU88" s="110"/>
      <c r="EV88" s="110"/>
      <c r="EW88" s="110"/>
      <c r="EX88" s="110"/>
      <c r="EY88" s="110"/>
      <c r="EZ88" s="110"/>
      <c r="FA88" s="110"/>
      <c r="FB88" s="110"/>
      <c r="FC88" s="110"/>
      <c r="FD88" s="110"/>
      <c r="FE88" s="110"/>
      <c r="FF88" s="110"/>
      <c r="FG88" s="110"/>
      <c r="FH88" s="110"/>
      <c r="FI88" s="110"/>
      <c r="FJ88" s="110"/>
      <c r="FK88" s="110"/>
      <c r="FL88" s="110"/>
      <c r="FM88" s="110"/>
      <c r="FN88" s="110"/>
      <c r="FO88" s="110"/>
      <c r="FP88" s="110"/>
      <c r="FQ88" s="110"/>
      <c r="FR88" s="110"/>
      <c r="FS88" s="110"/>
      <c r="FT88" s="110"/>
      <c r="FU88" s="110"/>
      <c r="FV88" s="110"/>
      <c r="FW88" s="110"/>
      <c r="FX88" s="110"/>
      <c r="FY88" s="110"/>
      <c r="FZ88" s="110"/>
      <c r="GA88" s="110"/>
      <c r="GB88" s="110"/>
      <c r="GC88" s="110"/>
      <c r="GD88" s="110"/>
      <c r="GE88" s="110"/>
      <c r="GF88" s="110"/>
      <c r="GG88" s="110"/>
      <c r="GH88" s="110"/>
      <c r="GI88" s="110"/>
      <c r="GJ88" s="110"/>
      <c r="GK88" s="110"/>
      <c r="GL88" s="110"/>
      <c r="GM88" s="110"/>
      <c r="GN88" s="110"/>
      <c r="GO88" s="110"/>
      <c r="GP88" s="110"/>
      <c r="GQ88" s="110"/>
      <c r="GR88" s="110"/>
      <c r="GS88" s="110"/>
      <c r="GT88" s="110"/>
      <c r="GU88" s="110"/>
      <c r="GV88" s="110"/>
      <c r="GW88" s="110"/>
      <c r="GX88" s="110"/>
      <c r="GY88" s="110"/>
      <c r="GZ88" s="110"/>
      <c r="HA88" s="110"/>
      <c r="HB88" s="110"/>
      <c r="HC88" s="110"/>
      <c r="HD88" s="110"/>
      <c r="HE88" s="110"/>
      <c r="HF88" s="110"/>
      <c r="HG88" s="110"/>
      <c r="HH88" s="110"/>
      <c r="HI88" s="110"/>
      <c r="HJ88" s="110"/>
      <c r="HK88" s="110"/>
      <c r="HL88" s="110"/>
      <c r="HM88" s="110"/>
      <c r="HN88" s="110"/>
      <c r="HO88" s="110"/>
      <c r="HP88" s="110"/>
      <c r="HQ88" s="110"/>
      <c r="HR88" s="110"/>
      <c r="HS88" s="110"/>
      <c r="HT88" s="110"/>
      <c r="HU88" s="110"/>
      <c r="HV88" s="110"/>
      <c r="HW88" s="110"/>
      <c r="HX88" s="110"/>
      <c r="HY88" s="110"/>
      <c r="HZ88" s="110"/>
      <c r="IA88" s="110"/>
      <c r="IB88" s="110"/>
      <c r="IC88" s="110"/>
      <c r="ID88" s="110"/>
      <c r="IE88" s="110"/>
      <c r="IF88" s="110"/>
      <c r="IG88" s="110"/>
      <c r="IH88" s="110"/>
      <c r="II88" s="110"/>
      <c r="IJ88" s="110"/>
      <c r="IK88" s="110"/>
      <c r="IL88" s="110"/>
      <c r="IM88" s="110"/>
      <c r="IN88" s="110"/>
      <c r="IO88" s="110"/>
      <c r="IP88" s="110"/>
      <c r="IQ88" s="110"/>
      <c r="IR88" s="110"/>
      <c r="IS88" s="110"/>
      <c r="IT88" s="110"/>
      <c r="IU88" s="110"/>
      <c r="IV88" s="110"/>
      <c r="IW88" s="110"/>
      <c r="IX88" s="110"/>
      <c r="IY88" s="110"/>
      <c r="IZ88" s="110"/>
      <c r="JA88" s="110"/>
      <c r="JB88" s="110"/>
      <c r="JC88" s="110"/>
      <c r="JD88" s="110"/>
      <c r="JE88" s="110"/>
      <c r="JF88" s="110"/>
      <c r="JG88" s="110"/>
      <c r="JH88" s="110"/>
      <c r="JI88" s="110"/>
      <c r="JJ88" s="110"/>
      <c r="JK88" s="110"/>
      <c r="JL88" s="110"/>
      <c r="JM88" s="110"/>
      <c r="JN88" s="110"/>
      <c r="JO88" s="110"/>
      <c r="JP88" s="110"/>
      <c r="JQ88" s="110"/>
      <c r="JR88" s="110"/>
      <c r="JS88" s="110"/>
      <c r="JT88" s="110"/>
      <c r="JU88" s="110"/>
      <c r="JV88" s="110"/>
      <c r="JW88" s="110"/>
      <c r="JX88" s="110"/>
      <c r="JY88" s="110"/>
      <c r="JZ88" s="110"/>
      <c r="KA88" s="110"/>
      <c r="KB88" s="110"/>
      <c r="KC88" s="110"/>
      <c r="KD88" s="110"/>
      <c r="KE88" s="110"/>
      <c r="KF88" s="110"/>
      <c r="KG88" s="110"/>
      <c r="KH88" s="110"/>
      <c r="KI88" s="110"/>
      <c r="KJ88" s="110"/>
      <c r="KK88" s="110"/>
      <c r="KL88" s="110"/>
      <c r="KM88" s="110"/>
      <c r="KN88" s="110"/>
      <c r="KO88" s="110"/>
      <c r="KP88" s="110"/>
      <c r="KQ88" s="110"/>
      <c r="KR88" s="110"/>
      <c r="KS88" s="110"/>
      <c r="KT88" s="110"/>
      <c r="KU88" s="110"/>
      <c r="KV88" s="110"/>
      <c r="KW88" s="110"/>
      <c r="KX88" s="110"/>
      <c r="KY88" s="110"/>
      <c r="KZ88" s="110"/>
      <c r="LA88" s="110"/>
      <c r="LB88" s="110"/>
      <c r="LC88" s="110"/>
      <c r="LD88" s="110"/>
      <c r="LE88" s="110"/>
      <c r="LF88" s="110"/>
      <c r="LG88" s="110"/>
      <c r="LH88" s="110"/>
      <c r="LI88" s="110"/>
      <c r="LJ88" s="110"/>
      <c r="LK88" s="110"/>
      <c r="LL88" s="110"/>
      <c r="LM88" s="110"/>
      <c r="LN88" s="110"/>
      <c r="LO88" s="110"/>
      <c r="LP88" s="110"/>
      <c r="LQ88" s="110"/>
      <c r="LR88" s="110"/>
      <c r="LS88" s="110"/>
      <c r="LT88" s="110"/>
      <c r="LU88" s="110"/>
      <c r="LV88" s="110"/>
      <c r="LW88" s="110"/>
      <c r="LX88" s="110"/>
      <c r="LY88" s="110"/>
      <c r="LZ88" s="110"/>
      <c r="MA88" s="110"/>
      <c r="MB88" s="110"/>
      <c r="MC88" s="110"/>
      <c r="MD88" s="110"/>
      <c r="ME88" s="110"/>
      <c r="MF88" s="110"/>
      <c r="MG88" s="110"/>
      <c r="MH88" s="110"/>
      <c r="MI88" s="110"/>
      <c r="MJ88" s="110"/>
      <c r="MK88" s="110"/>
      <c r="ML88" s="110"/>
      <c r="MM88" s="110"/>
      <c r="MN88" s="110"/>
      <c r="MO88" s="110"/>
      <c r="MP88" s="110"/>
      <c r="MQ88" s="110"/>
      <c r="MR88" s="110"/>
      <c r="MS88" s="110"/>
      <c r="MT88" s="110"/>
      <c r="MU88" s="110"/>
      <c r="MV88" s="110"/>
      <c r="MW88" s="110"/>
      <c r="MX88" s="110"/>
      <c r="MY88" s="110"/>
      <c r="MZ88" s="110"/>
      <c r="NA88" s="110"/>
      <c r="NB88" s="110"/>
      <c r="NC88" s="110"/>
      <c r="ND88" s="110"/>
      <c r="NE88" s="110"/>
      <c r="NF88" s="110"/>
      <c r="NG88" s="110"/>
      <c r="NH88" s="110"/>
      <c r="NI88" s="110"/>
      <c r="NJ88" s="110"/>
      <c r="NK88" s="110"/>
      <c r="NL88" s="110"/>
      <c r="NM88" s="110"/>
      <c r="NN88" s="110"/>
      <c r="NO88" s="110"/>
      <c r="NP88" s="110"/>
      <c r="NQ88" s="110"/>
      <c r="NR88" s="110"/>
      <c r="NS88" s="110"/>
      <c r="NT88" s="110"/>
      <c r="NU88" s="110"/>
      <c r="NV88" s="110"/>
      <c r="NW88" s="110"/>
      <c r="NX88" s="110"/>
      <c r="NY88" s="110"/>
      <c r="NZ88" s="110"/>
      <c r="OA88" s="110"/>
      <c r="OB88" s="110"/>
      <c r="OC88" s="110"/>
      <c r="OD88" s="110"/>
      <c r="OE88" s="110"/>
      <c r="OF88" s="110"/>
      <c r="OG88" s="110"/>
      <c r="OH88" s="110"/>
      <c r="OI88" s="110"/>
      <c r="OJ88" s="110"/>
      <c r="OK88" s="110"/>
      <c r="OL88" s="110"/>
      <c r="OM88" s="110"/>
      <c r="ON88" s="110"/>
      <c r="OO88" s="110"/>
      <c r="OP88" s="110"/>
      <c r="OQ88" s="110"/>
      <c r="OR88" s="110"/>
      <c r="OS88" s="110"/>
      <c r="OT88" s="110"/>
      <c r="OU88" s="110"/>
      <c r="OV88" s="110"/>
      <c r="OW88" s="110"/>
      <c r="OX88" s="110"/>
      <c r="OY88" s="110"/>
      <c r="OZ88" s="110"/>
      <c r="PA88" s="110"/>
      <c r="PB88" s="110"/>
      <c r="PC88" s="110"/>
      <c r="PD88" s="110"/>
      <c r="PE88" s="110"/>
      <c r="PF88" s="110"/>
      <c r="PG88" s="110"/>
      <c r="PH88" s="110"/>
      <c r="PI88" s="110"/>
      <c r="PJ88" s="110"/>
      <c r="PK88" s="110"/>
      <c r="PL88" s="110"/>
      <c r="PM88" s="110"/>
      <c r="PN88" s="110"/>
      <c r="PO88" s="110"/>
      <c r="PP88" s="110"/>
      <c r="PQ88" s="110"/>
      <c r="PR88" s="110"/>
      <c r="PS88" s="110"/>
      <c r="PT88" s="110"/>
      <c r="PU88" s="110"/>
      <c r="PV88" s="110"/>
      <c r="PW88" s="110"/>
      <c r="PX88" s="110"/>
      <c r="PY88" s="110"/>
      <c r="PZ88" s="110"/>
      <c r="QA88" s="110"/>
      <c r="QB88" s="110"/>
      <c r="QC88" s="110"/>
      <c r="QD88" s="110"/>
      <c r="QE88" s="110"/>
      <c r="QF88" s="110"/>
      <c r="QG88" s="110"/>
      <c r="QH88" s="110"/>
      <c r="QI88" s="110"/>
      <c r="QJ88" s="110"/>
      <c r="QK88" s="110"/>
      <c r="QL88" s="110"/>
      <c r="QM88" s="110"/>
      <c r="QN88" s="110"/>
      <c r="QO88" s="110"/>
      <c r="QP88" s="110"/>
      <c r="QQ88" s="110"/>
      <c r="QR88" s="110"/>
      <c r="QS88" s="110"/>
      <c r="QT88" s="110"/>
      <c r="QU88" s="110"/>
      <c r="QV88" s="110"/>
      <c r="QW88" s="110"/>
      <c r="QX88" s="110"/>
      <c r="QY88" s="110"/>
      <c r="QZ88" s="110"/>
      <c r="RA88" s="110"/>
      <c r="RB88" s="110"/>
      <c r="RC88" s="110"/>
      <c r="RD88" s="110"/>
      <c r="RE88" s="110"/>
      <c r="RF88" s="110"/>
      <c r="RG88" s="110"/>
      <c r="RH88" s="110"/>
      <c r="RI88" s="110"/>
      <c r="RJ88" s="110"/>
      <c r="RK88" s="110"/>
      <c r="RL88" s="110"/>
      <c r="RM88" s="110"/>
      <c r="RN88" s="110"/>
      <c r="RO88" s="110"/>
      <c r="RP88" s="110"/>
      <c r="RQ88" s="110"/>
      <c r="RR88" s="110"/>
      <c r="RS88" s="110"/>
      <c r="RT88" s="110"/>
      <c r="RU88" s="110"/>
      <c r="RV88" s="110"/>
      <c r="RW88" s="110"/>
      <c r="RX88" s="110"/>
      <c r="RY88" s="110"/>
      <c r="RZ88" s="110"/>
      <c r="SA88" s="110"/>
      <c r="SB88" s="110"/>
      <c r="SC88" s="110"/>
      <c r="SD88" s="110"/>
      <c r="SE88" s="110"/>
      <c r="SF88" s="110"/>
      <c r="SG88" s="110"/>
      <c r="SH88" s="110"/>
      <c r="SI88" s="110"/>
      <c r="SJ88" s="110"/>
      <c r="SK88" s="110"/>
      <c r="SL88" s="110"/>
      <c r="SM88" s="110"/>
      <c r="SN88" s="110"/>
      <c r="SO88" s="110"/>
      <c r="SP88" s="110"/>
      <c r="SQ88" s="110"/>
      <c r="SR88" s="110"/>
      <c r="SS88" s="110"/>
      <c r="ST88" s="110"/>
      <c r="SU88" s="110"/>
      <c r="SV88" s="110"/>
      <c r="SW88" s="110"/>
      <c r="SX88" s="110"/>
      <c r="SY88" s="110"/>
      <c r="SZ88" s="110"/>
      <c r="TA88" s="110"/>
      <c r="TB88" s="110"/>
      <c r="TC88" s="110"/>
      <c r="TD88" s="110"/>
      <c r="TE88" s="110"/>
      <c r="TF88" s="110"/>
      <c r="TG88" s="110"/>
      <c r="TH88" s="110"/>
      <c r="TI88" s="110"/>
      <c r="TJ88" s="110"/>
      <c r="TK88" s="110"/>
      <c r="TL88" s="110"/>
      <c r="TM88" s="110"/>
      <c r="TN88" s="110"/>
      <c r="TO88" s="110"/>
      <c r="TP88" s="110"/>
      <c r="TQ88" s="110"/>
      <c r="TR88" s="110"/>
      <c r="TS88" s="110"/>
      <c r="TT88" s="110"/>
      <c r="TU88" s="110"/>
      <c r="TV88" s="110"/>
      <c r="TW88" s="110"/>
      <c r="TX88" s="110"/>
      <c r="TY88" s="110"/>
      <c r="TZ88" s="110"/>
      <c r="UA88" s="110"/>
      <c r="UB88" s="110"/>
      <c r="UC88" s="110"/>
      <c r="UD88" s="110"/>
      <c r="UE88" s="110"/>
      <c r="UF88" s="110"/>
      <c r="UG88" s="110"/>
      <c r="UH88" s="110"/>
      <c r="UI88" s="110"/>
      <c r="UJ88" s="110"/>
      <c r="UK88" s="110"/>
      <c r="UL88" s="110"/>
      <c r="UM88" s="110"/>
      <c r="UN88" s="110"/>
      <c r="UO88" s="110"/>
      <c r="UP88" s="110"/>
      <c r="UQ88" s="110"/>
      <c r="UR88" s="110"/>
      <c r="US88" s="110"/>
      <c r="UT88" s="110"/>
      <c r="UU88" s="110"/>
      <c r="UV88" s="110"/>
      <c r="UW88" s="110"/>
      <c r="UX88" s="110"/>
      <c r="UY88" s="110"/>
      <c r="UZ88" s="110"/>
      <c r="VA88" s="110"/>
      <c r="VB88" s="110"/>
      <c r="VC88" s="110"/>
      <c r="VD88" s="110"/>
      <c r="VE88" s="110"/>
      <c r="VF88" s="110"/>
      <c r="VG88" s="110"/>
      <c r="VH88" s="110"/>
      <c r="VI88" s="110"/>
      <c r="VJ88" s="110"/>
      <c r="VK88" s="110"/>
      <c r="VL88" s="110"/>
      <c r="VM88" s="110"/>
      <c r="VN88" s="110"/>
      <c r="VO88" s="110"/>
      <c r="VP88" s="110"/>
      <c r="VQ88" s="110"/>
      <c r="VR88" s="110"/>
      <c r="VS88" s="110"/>
      <c r="VT88" s="110"/>
      <c r="VU88" s="110"/>
      <c r="VV88" s="110"/>
      <c r="VW88" s="110"/>
      <c r="VX88" s="110"/>
      <c r="VY88" s="110"/>
      <c r="VZ88" s="110"/>
      <c r="WA88" s="110"/>
      <c r="WB88" s="110"/>
      <c r="WC88" s="110"/>
      <c r="WD88" s="110"/>
      <c r="WE88" s="110"/>
      <c r="WF88" s="110"/>
      <c r="WG88" s="110"/>
      <c r="WH88" s="110"/>
      <c r="WI88" s="110"/>
      <c r="WJ88" s="110"/>
      <c r="WK88" s="110"/>
      <c r="WL88" s="110"/>
      <c r="WM88" s="110"/>
      <c r="WN88" s="110"/>
      <c r="WO88" s="110"/>
      <c r="WP88" s="110"/>
      <c r="WQ88" s="110"/>
      <c r="WR88" s="110"/>
      <c r="WS88" s="110"/>
      <c r="WT88" s="110"/>
      <c r="WU88" s="110"/>
      <c r="WV88" s="110"/>
      <c r="WW88" s="110"/>
      <c r="WX88" s="110"/>
      <c r="WY88" s="110"/>
      <c r="WZ88" s="110"/>
      <c r="XA88" s="110"/>
      <c r="XB88" s="110"/>
      <c r="XC88" s="110"/>
      <c r="XD88" s="110"/>
      <c r="XE88" s="110"/>
      <c r="XF88" s="110"/>
      <c r="XG88" s="110"/>
      <c r="XH88" s="110"/>
      <c r="XI88" s="110"/>
      <c r="XJ88" s="110"/>
      <c r="XK88" s="110"/>
      <c r="XL88" s="110"/>
      <c r="XM88" s="110"/>
      <c r="XN88" s="110"/>
      <c r="XO88" s="110"/>
      <c r="XP88" s="110"/>
      <c r="XQ88" s="110"/>
      <c r="XR88" s="110"/>
      <c r="XS88" s="110"/>
      <c r="XT88" s="110"/>
      <c r="XU88" s="110"/>
      <c r="XV88" s="110"/>
      <c r="XW88" s="110"/>
      <c r="XX88" s="110"/>
      <c r="XY88" s="110"/>
      <c r="XZ88" s="110"/>
      <c r="YA88" s="110"/>
      <c r="YB88" s="110"/>
      <c r="YC88" s="110"/>
      <c r="YD88" s="110"/>
      <c r="YE88" s="110"/>
      <c r="YF88" s="110"/>
      <c r="YG88" s="110"/>
      <c r="YH88" s="110"/>
      <c r="YI88" s="110"/>
      <c r="YJ88" s="110"/>
      <c r="YK88" s="110"/>
      <c r="YL88" s="110"/>
      <c r="YM88" s="110"/>
      <c r="YN88" s="110"/>
      <c r="YO88" s="110"/>
      <c r="YP88" s="110"/>
      <c r="YQ88" s="110"/>
      <c r="YR88" s="110"/>
      <c r="YS88" s="110"/>
      <c r="YT88" s="110"/>
      <c r="YU88" s="110"/>
      <c r="YV88" s="110"/>
      <c r="YW88" s="110"/>
      <c r="YX88" s="110"/>
      <c r="YY88" s="110"/>
      <c r="YZ88" s="110"/>
      <c r="ZA88" s="110"/>
      <c r="ZB88" s="110"/>
      <c r="ZC88" s="110"/>
      <c r="ZD88" s="110"/>
      <c r="ZE88" s="110"/>
      <c r="ZF88" s="110"/>
      <c r="ZG88" s="110"/>
      <c r="ZH88" s="110"/>
      <c r="ZI88" s="110"/>
      <c r="ZJ88" s="110"/>
      <c r="ZK88" s="110"/>
      <c r="ZL88" s="110"/>
      <c r="ZM88" s="110"/>
      <c r="ZN88" s="110"/>
      <c r="ZO88" s="110"/>
      <c r="ZP88" s="110"/>
      <c r="ZQ88" s="110"/>
      <c r="ZR88" s="110"/>
      <c r="ZS88" s="110"/>
      <c r="ZT88" s="110"/>
      <c r="ZU88" s="110"/>
      <c r="ZV88" s="110"/>
      <c r="ZW88" s="110"/>
      <c r="ZX88" s="110"/>
      <c r="ZY88" s="110"/>
      <c r="ZZ88" s="110"/>
      <c r="AAA88" s="110"/>
      <c r="AAB88" s="110"/>
      <c r="AAC88" s="110"/>
      <c r="AAD88" s="110"/>
      <c r="AAE88" s="110"/>
      <c r="AAF88" s="110"/>
      <c r="AAG88" s="110"/>
      <c r="AAH88" s="110"/>
      <c r="AAI88" s="110"/>
      <c r="AAJ88" s="110"/>
      <c r="AAK88" s="110"/>
      <c r="AAL88" s="110"/>
      <c r="AAM88" s="110"/>
      <c r="AAN88" s="110"/>
      <c r="AAO88" s="110"/>
      <c r="AAP88" s="110"/>
      <c r="AAQ88" s="110"/>
      <c r="AAR88" s="110"/>
      <c r="AAS88" s="110"/>
      <c r="AAT88" s="110"/>
      <c r="AAU88" s="110"/>
      <c r="AAV88" s="110"/>
      <c r="AAW88" s="110"/>
      <c r="AAX88" s="110"/>
      <c r="AAY88" s="110"/>
      <c r="AAZ88" s="110"/>
      <c r="ABA88" s="110"/>
      <c r="ABB88" s="110"/>
      <c r="ABC88" s="110"/>
      <c r="ABD88" s="110"/>
      <c r="ABE88" s="110"/>
      <c r="ABF88" s="110"/>
      <c r="ABG88" s="110"/>
      <c r="ABH88" s="110"/>
      <c r="ABI88" s="110"/>
      <c r="ABJ88" s="110"/>
      <c r="ABK88" s="110"/>
      <c r="ABL88" s="110"/>
      <c r="ABM88" s="110"/>
      <c r="ABN88" s="110"/>
      <c r="ABO88" s="110"/>
      <c r="ABP88" s="110"/>
      <c r="ABQ88" s="110"/>
      <c r="ABR88" s="110"/>
      <c r="ABS88" s="110"/>
      <c r="ABT88" s="110"/>
      <c r="ABU88" s="110"/>
      <c r="ABV88" s="110"/>
      <c r="ABW88" s="110"/>
      <c r="ABX88" s="110"/>
      <c r="ABY88" s="110"/>
      <c r="ABZ88" s="110"/>
      <c r="ACA88" s="110"/>
      <c r="ACB88" s="110"/>
      <c r="ACC88" s="110"/>
      <c r="ACD88" s="110"/>
      <c r="ACE88" s="110"/>
      <c r="ACF88" s="110"/>
      <c r="ACG88" s="110"/>
      <c r="ACH88" s="110"/>
      <c r="ACI88" s="110"/>
      <c r="ACJ88" s="110"/>
      <c r="ACK88" s="110"/>
      <c r="ACL88" s="110"/>
      <c r="ACM88" s="110"/>
      <c r="ACN88" s="110"/>
      <c r="ACO88" s="110"/>
      <c r="ACP88" s="110"/>
      <c r="ACQ88" s="110"/>
      <c r="ACR88" s="110"/>
      <c r="ACS88" s="110"/>
      <c r="ACT88" s="110"/>
      <c r="ACU88" s="110"/>
      <c r="ACV88" s="110"/>
      <c r="ACW88" s="110"/>
      <c r="ACX88" s="110"/>
      <c r="ACY88" s="110"/>
      <c r="ACZ88" s="110"/>
      <c r="ADA88" s="110"/>
      <c r="ADB88" s="110"/>
      <c r="ADC88" s="110"/>
      <c r="ADD88" s="110"/>
      <c r="ADE88" s="110"/>
      <c r="ADF88" s="110"/>
      <c r="ADG88" s="110"/>
      <c r="ADH88" s="110"/>
      <c r="ADI88" s="110"/>
      <c r="ADJ88" s="110"/>
      <c r="ADK88" s="110"/>
      <c r="ADL88" s="110"/>
      <c r="ADM88" s="110"/>
      <c r="ADN88" s="110"/>
      <c r="ADO88" s="110"/>
      <c r="ADP88" s="110"/>
      <c r="ADQ88" s="110"/>
      <c r="ADR88" s="110"/>
      <c r="ADS88" s="110"/>
      <c r="ADT88" s="110"/>
      <c r="ADU88" s="110"/>
      <c r="ADV88" s="110"/>
      <c r="ADW88" s="110"/>
      <c r="ADX88" s="110"/>
      <c r="ADY88" s="110"/>
      <c r="ADZ88" s="110"/>
      <c r="AEA88" s="110"/>
      <c r="AEB88" s="110"/>
      <c r="AEC88" s="110"/>
      <c r="AED88" s="110"/>
      <c r="AEE88" s="110"/>
      <c r="AEF88" s="110"/>
      <c r="AEG88" s="110"/>
      <c r="AEH88" s="110"/>
      <c r="AEI88" s="110"/>
      <c r="AEJ88" s="110"/>
      <c r="AEK88" s="110"/>
      <c r="AEL88" s="110"/>
      <c r="AEM88" s="110"/>
      <c r="AEN88" s="110"/>
      <c r="AEO88" s="110"/>
      <c r="AEP88" s="110"/>
      <c r="AEQ88" s="110"/>
      <c r="AER88" s="110"/>
      <c r="AES88" s="110"/>
      <c r="AET88" s="110"/>
      <c r="AEU88" s="110"/>
      <c r="AEV88" s="110"/>
      <c r="AEW88" s="110"/>
      <c r="AEX88" s="110"/>
      <c r="AEY88" s="110"/>
      <c r="AEZ88" s="110"/>
      <c r="AFA88" s="110"/>
      <c r="AFB88" s="110"/>
      <c r="AFC88" s="110"/>
      <c r="AFD88" s="110"/>
      <c r="AFE88" s="110"/>
      <c r="AFF88" s="110"/>
      <c r="AFG88" s="110"/>
      <c r="AFH88" s="110"/>
      <c r="AFI88" s="110"/>
      <c r="AFJ88" s="110"/>
      <c r="AFK88" s="110"/>
      <c r="AFL88" s="110"/>
      <c r="AFM88" s="110"/>
      <c r="AFN88" s="110"/>
      <c r="AFO88" s="110"/>
      <c r="AFP88" s="110"/>
      <c r="AFQ88" s="110"/>
      <c r="AFR88" s="110"/>
      <c r="AFS88" s="110"/>
      <c r="AFT88" s="110"/>
      <c r="AFU88" s="110"/>
      <c r="AFV88" s="110"/>
      <c r="AFW88" s="110"/>
      <c r="AFX88" s="110"/>
      <c r="AFY88" s="110"/>
      <c r="AFZ88" s="110"/>
      <c r="AGA88" s="110"/>
      <c r="AGB88" s="110"/>
      <c r="AGC88" s="110"/>
      <c r="AGD88" s="110"/>
      <c r="AGE88" s="110"/>
      <c r="AGF88" s="110"/>
      <c r="AGG88" s="110"/>
      <c r="AGH88" s="110"/>
      <c r="AGI88" s="110"/>
      <c r="AGJ88" s="110"/>
      <c r="AGK88" s="110"/>
      <c r="AGL88" s="110"/>
      <c r="AGM88" s="110"/>
      <c r="AGN88" s="110"/>
      <c r="AGO88" s="110"/>
      <c r="AGP88" s="110"/>
      <c r="AGQ88" s="110"/>
      <c r="AGR88" s="110"/>
      <c r="AGS88" s="110"/>
      <c r="AGT88" s="110"/>
      <c r="AGU88" s="110"/>
      <c r="AGV88" s="110"/>
      <c r="AGW88" s="110"/>
      <c r="AGX88" s="110"/>
      <c r="AGY88" s="110"/>
      <c r="AGZ88" s="110"/>
      <c r="AHA88" s="110"/>
      <c r="AHB88" s="110"/>
      <c r="AHC88" s="110"/>
      <c r="AHD88" s="110"/>
      <c r="AHE88" s="110"/>
      <c r="AHF88" s="110"/>
      <c r="AHG88" s="110"/>
      <c r="AHH88" s="110"/>
      <c r="AHI88" s="110"/>
      <c r="AHJ88" s="110"/>
      <c r="AHK88" s="110"/>
      <c r="AHL88" s="110"/>
      <c r="AHM88" s="110"/>
      <c r="AHN88" s="110"/>
      <c r="AHO88" s="110"/>
      <c r="AHP88" s="110"/>
      <c r="AHQ88" s="110"/>
      <c r="AHR88" s="110"/>
      <c r="AHS88" s="110"/>
      <c r="AHT88" s="110"/>
      <c r="AHU88" s="110"/>
      <c r="AHV88" s="110"/>
      <c r="AHW88" s="110"/>
      <c r="AHX88" s="110"/>
      <c r="AHY88" s="110"/>
      <c r="AHZ88" s="110"/>
      <c r="AIA88" s="110"/>
      <c r="AIB88" s="110"/>
      <c r="AIC88" s="110"/>
      <c r="AID88" s="110"/>
      <c r="AIE88" s="110"/>
      <c r="AIF88" s="110"/>
      <c r="AIG88" s="110"/>
      <c r="AIH88" s="110"/>
      <c r="AII88" s="110"/>
      <c r="AIJ88" s="110"/>
      <c r="AIK88" s="110"/>
      <c r="AIL88" s="110"/>
      <c r="AIM88" s="110"/>
      <c r="AIN88" s="110"/>
      <c r="AIO88" s="110"/>
      <c r="AIP88" s="110"/>
      <c r="AIQ88" s="110"/>
      <c r="AIR88" s="110"/>
      <c r="AIS88" s="110"/>
      <c r="AIT88" s="110"/>
      <c r="AIU88" s="110"/>
      <c r="AIV88" s="110"/>
      <c r="AIW88" s="110"/>
      <c r="AIX88" s="110"/>
      <c r="AIY88" s="110"/>
      <c r="AIZ88" s="110"/>
      <c r="AJA88" s="110"/>
      <c r="AJB88" s="110"/>
      <c r="AJC88" s="110"/>
      <c r="AJD88" s="110"/>
      <c r="AJE88" s="110"/>
      <c r="AJF88" s="250"/>
    </row>
    <row r="89" spans="1:942" ht="21.75" customHeight="1" x14ac:dyDescent="0.25">
      <c r="A89" s="121" t="s">
        <v>20</v>
      </c>
      <c r="B89" s="116" t="s">
        <v>22</v>
      </c>
      <c r="C89" s="117">
        <v>88310</v>
      </c>
      <c r="D89" s="42" t="s">
        <v>30</v>
      </c>
      <c r="E89" s="117" t="s">
        <v>24</v>
      </c>
      <c r="F89" s="162" t="s">
        <v>87</v>
      </c>
      <c r="G89" s="153">
        <v>26.47</v>
      </c>
      <c r="H89" s="163"/>
      <c r="I89" s="164">
        <f>F89*G89</f>
        <v>7.9039419999999989</v>
      </c>
      <c r="J89" s="165"/>
      <c r="K89" s="166"/>
      <c r="L89" s="167"/>
      <c r="M89" s="168"/>
      <c r="N89" s="169"/>
      <c r="O89" s="169"/>
      <c r="P89" s="123"/>
      <c r="Q89" s="123"/>
      <c r="R89" s="123"/>
      <c r="S89" s="123"/>
      <c r="T89" s="123"/>
      <c r="U89" s="123"/>
      <c r="V89" s="123"/>
      <c r="W89" s="123"/>
      <c r="X89" s="123"/>
      <c r="Y89" s="123"/>
      <c r="Z89" s="123"/>
      <c r="AA89" s="123"/>
      <c r="AB89" s="123"/>
      <c r="AC89" s="123"/>
      <c r="AD89" s="123"/>
      <c r="AE89" s="123"/>
      <c r="AF89" s="123"/>
      <c r="AG89" s="123"/>
      <c r="AH89" s="123"/>
      <c r="AI89" s="123"/>
      <c r="AJ89" s="123"/>
      <c r="AK89" s="123"/>
      <c r="AL89" s="123"/>
      <c r="AM89" s="123"/>
      <c r="AN89" s="123"/>
      <c r="AO89" s="123"/>
      <c r="AP89" s="123"/>
      <c r="AQ89" s="123"/>
      <c r="AR89" s="123"/>
      <c r="AS89" s="123"/>
      <c r="AT89" s="123"/>
      <c r="AU89" s="123"/>
      <c r="AV89" s="110"/>
      <c r="AW89" s="110"/>
      <c r="AX89" s="110"/>
      <c r="AY89" s="110"/>
      <c r="AZ89" s="110"/>
      <c r="BA89" s="110"/>
      <c r="BB89" s="110"/>
      <c r="BC89" s="110"/>
      <c r="BD89" s="110"/>
      <c r="BE89" s="110"/>
      <c r="BF89" s="110"/>
      <c r="BG89" s="110"/>
      <c r="BH89" s="110"/>
      <c r="BI89" s="110"/>
      <c r="BJ89" s="110"/>
      <c r="BK89" s="110"/>
      <c r="BL89" s="110"/>
      <c r="BM89" s="110"/>
      <c r="BN89" s="110"/>
      <c r="BO89" s="110"/>
      <c r="BP89" s="110"/>
      <c r="BQ89" s="110"/>
      <c r="BR89" s="110"/>
      <c r="BS89" s="110"/>
      <c r="BT89" s="110"/>
      <c r="BU89" s="110"/>
      <c r="BV89" s="110"/>
      <c r="BW89" s="110"/>
      <c r="BX89" s="110"/>
      <c r="BY89" s="110"/>
      <c r="BZ89" s="110"/>
      <c r="CA89" s="110"/>
      <c r="CB89" s="110"/>
      <c r="CC89" s="110"/>
      <c r="CD89" s="110"/>
      <c r="CE89" s="110"/>
      <c r="CF89" s="110"/>
      <c r="CG89" s="110"/>
      <c r="CH89" s="110"/>
      <c r="CI89" s="110"/>
      <c r="CJ89" s="110"/>
      <c r="CK89" s="110"/>
      <c r="CL89" s="110"/>
      <c r="CM89" s="110"/>
      <c r="CN89" s="110"/>
      <c r="CO89" s="110"/>
      <c r="CP89" s="110"/>
      <c r="CQ89" s="110"/>
      <c r="CR89" s="110"/>
      <c r="CS89" s="110"/>
      <c r="CT89" s="110"/>
      <c r="CU89" s="110"/>
      <c r="CV89" s="110"/>
      <c r="CW89" s="110"/>
      <c r="CX89" s="110"/>
      <c r="CY89" s="110"/>
      <c r="CZ89" s="110"/>
      <c r="DA89" s="110"/>
      <c r="DB89" s="110"/>
      <c r="DC89" s="110"/>
      <c r="DD89" s="110"/>
      <c r="DE89" s="110"/>
      <c r="DF89" s="110"/>
      <c r="DG89" s="110"/>
      <c r="DH89" s="110"/>
      <c r="DI89" s="110"/>
      <c r="DJ89" s="110"/>
      <c r="DK89" s="110"/>
      <c r="DL89" s="110"/>
      <c r="DM89" s="110"/>
      <c r="DN89" s="110"/>
      <c r="DO89" s="110"/>
      <c r="DP89" s="110"/>
      <c r="DQ89" s="110"/>
      <c r="DR89" s="110"/>
      <c r="DS89" s="110"/>
      <c r="DT89" s="110"/>
      <c r="DU89" s="110"/>
      <c r="DV89" s="110"/>
      <c r="DW89" s="110"/>
      <c r="DX89" s="110"/>
      <c r="DY89" s="110"/>
      <c r="DZ89" s="110"/>
      <c r="EA89" s="110"/>
      <c r="EB89" s="110"/>
      <c r="EC89" s="110"/>
      <c r="ED89" s="110"/>
      <c r="EE89" s="110"/>
      <c r="EF89" s="110"/>
      <c r="EG89" s="110"/>
      <c r="EH89" s="110"/>
      <c r="EI89" s="110"/>
      <c r="EJ89" s="110"/>
      <c r="EK89" s="110"/>
      <c r="EL89" s="110"/>
      <c r="EM89" s="110"/>
      <c r="EN89" s="110"/>
      <c r="EO89" s="110"/>
      <c r="EP89" s="110"/>
      <c r="EQ89" s="110"/>
      <c r="ER89" s="110"/>
      <c r="ES89" s="110"/>
      <c r="ET89" s="110"/>
      <c r="EU89" s="110"/>
      <c r="EV89" s="110"/>
      <c r="EW89" s="110"/>
      <c r="EX89" s="110"/>
      <c r="EY89" s="110"/>
      <c r="EZ89" s="110"/>
      <c r="FA89" s="110"/>
      <c r="FB89" s="110"/>
      <c r="FC89" s="110"/>
      <c r="FD89" s="110"/>
      <c r="FE89" s="110"/>
      <c r="FF89" s="110"/>
      <c r="FG89" s="110"/>
      <c r="FH89" s="110"/>
      <c r="FI89" s="110"/>
      <c r="FJ89" s="110"/>
      <c r="FK89" s="110"/>
      <c r="FL89" s="110"/>
      <c r="FM89" s="110"/>
      <c r="FN89" s="110"/>
      <c r="FO89" s="110"/>
      <c r="FP89" s="110"/>
      <c r="FQ89" s="110"/>
      <c r="FR89" s="110"/>
      <c r="FS89" s="110"/>
      <c r="FT89" s="110"/>
      <c r="FU89" s="110"/>
      <c r="FV89" s="110"/>
      <c r="FW89" s="110"/>
      <c r="FX89" s="110"/>
      <c r="FY89" s="110"/>
      <c r="FZ89" s="110"/>
      <c r="GA89" s="110"/>
      <c r="GB89" s="110"/>
      <c r="GC89" s="110"/>
      <c r="GD89" s="110"/>
      <c r="GE89" s="110"/>
      <c r="GF89" s="110"/>
      <c r="GG89" s="110"/>
      <c r="GH89" s="110"/>
      <c r="GI89" s="110"/>
      <c r="GJ89" s="110"/>
      <c r="GK89" s="110"/>
      <c r="GL89" s="110"/>
      <c r="GM89" s="110"/>
      <c r="GN89" s="110"/>
      <c r="GO89" s="110"/>
      <c r="GP89" s="110"/>
      <c r="GQ89" s="110"/>
      <c r="GR89" s="110"/>
      <c r="GS89" s="110"/>
      <c r="GT89" s="110"/>
      <c r="GU89" s="110"/>
      <c r="GV89" s="110"/>
      <c r="GW89" s="110"/>
      <c r="GX89" s="110"/>
      <c r="GY89" s="110"/>
      <c r="GZ89" s="110"/>
      <c r="HA89" s="110"/>
      <c r="HB89" s="110"/>
      <c r="HC89" s="110"/>
      <c r="HD89" s="110"/>
      <c r="HE89" s="110"/>
      <c r="HF89" s="110"/>
      <c r="HG89" s="110"/>
      <c r="HH89" s="110"/>
      <c r="HI89" s="110"/>
      <c r="HJ89" s="110"/>
      <c r="HK89" s="110"/>
      <c r="HL89" s="110"/>
      <c r="HM89" s="110"/>
      <c r="HN89" s="110"/>
      <c r="HO89" s="110"/>
      <c r="HP89" s="110"/>
      <c r="HQ89" s="110"/>
      <c r="HR89" s="110"/>
      <c r="HS89" s="110"/>
      <c r="HT89" s="110"/>
      <c r="HU89" s="110"/>
      <c r="HV89" s="110"/>
      <c r="HW89" s="110"/>
      <c r="HX89" s="110"/>
      <c r="HY89" s="110"/>
      <c r="HZ89" s="110"/>
      <c r="IA89" s="110"/>
      <c r="IB89" s="110"/>
      <c r="IC89" s="110"/>
      <c r="ID89" s="110"/>
      <c r="IE89" s="110"/>
      <c r="IF89" s="110"/>
      <c r="IG89" s="110"/>
      <c r="IH89" s="110"/>
      <c r="II89" s="110"/>
      <c r="IJ89" s="110"/>
      <c r="IK89" s="110"/>
      <c r="IL89" s="110"/>
      <c r="IM89" s="110"/>
      <c r="IN89" s="110"/>
      <c r="IO89" s="110"/>
      <c r="IP89" s="110"/>
      <c r="IQ89" s="110"/>
      <c r="IR89" s="110"/>
      <c r="IS89" s="110"/>
      <c r="IT89" s="110"/>
      <c r="IU89" s="110"/>
      <c r="IV89" s="110"/>
      <c r="IW89" s="110"/>
      <c r="IX89" s="110"/>
      <c r="IY89" s="110"/>
      <c r="IZ89" s="110"/>
      <c r="JA89" s="110"/>
      <c r="JB89" s="110"/>
      <c r="JC89" s="110"/>
      <c r="JD89" s="110"/>
      <c r="JE89" s="110"/>
      <c r="JF89" s="110"/>
      <c r="JG89" s="110"/>
      <c r="JH89" s="110"/>
      <c r="JI89" s="110"/>
      <c r="JJ89" s="110"/>
      <c r="JK89" s="110"/>
      <c r="JL89" s="110"/>
      <c r="JM89" s="110"/>
      <c r="JN89" s="110"/>
      <c r="JO89" s="110"/>
      <c r="JP89" s="110"/>
      <c r="JQ89" s="110"/>
      <c r="JR89" s="110"/>
      <c r="JS89" s="110"/>
      <c r="JT89" s="110"/>
      <c r="JU89" s="110"/>
      <c r="JV89" s="110"/>
      <c r="JW89" s="110"/>
      <c r="JX89" s="110"/>
      <c r="JY89" s="110"/>
      <c r="JZ89" s="110"/>
      <c r="KA89" s="110"/>
      <c r="KB89" s="110"/>
      <c r="KC89" s="110"/>
      <c r="KD89" s="110"/>
      <c r="KE89" s="110"/>
      <c r="KF89" s="110"/>
      <c r="KG89" s="110"/>
      <c r="KH89" s="110"/>
      <c r="KI89" s="110"/>
      <c r="KJ89" s="110"/>
      <c r="KK89" s="110"/>
      <c r="KL89" s="110"/>
      <c r="KM89" s="110"/>
      <c r="KN89" s="110"/>
      <c r="KO89" s="110"/>
      <c r="KP89" s="110"/>
      <c r="KQ89" s="110"/>
      <c r="KR89" s="110"/>
      <c r="KS89" s="110"/>
      <c r="KT89" s="110"/>
      <c r="KU89" s="110"/>
      <c r="KV89" s="110"/>
      <c r="KW89" s="110"/>
      <c r="KX89" s="110"/>
      <c r="KY89" s="110"/>
      <c r="KZ89" s="110"/>
      <c r="LA89" s="110"/>
      <c r="LB89" s="110"/>
      <c r="LC89" s="110"/>
      <c r="LD89" s="110"/>
      <c r="LE89" s="110"/>
      <c r="LF89" s="110"/>
      <c r="LG89" s="110"/>
      <c r="LH89" s="110"/>
      <c r="LI89" s="110"/>
      <c r="LJ89" s="110"/>
      <c r="LK89" s="110"/>
      <c r="LL89" s="110"/>
      <c r="LM89" s="110"/>
      <c r="LN89" s="110"/>
      <c r="LO89" s="110"/>
      <c r="LP89" s="110"/>
      <c r="LQ89" s="110"/>
      <c r="LR89" s="110"/>
      <c r="LS89" s="110"/>
      <c r="LT89" s="110"/>
      <c r="LU89" s="110"/>
      <c r="LV89" s="110"/>
      <c r="LW89" s="110"/>
      <c r="LX89" s="110"/>
      <c r="LY89" s="110"/>
      <c r="LZ89" s="110"/>
      <c r="MA89" s="110"/>
      <c r="MB89" s="110"/>
      <c r="MC89" s="110"/>
      <c r="MD89" s="110"/>
      <c r="ME89" s="110"/>
      <c r="MF89" s="110"/>
      <c r="MG89" s="110"/>
      <c r="MH89" s="110"/>
      <c r="MI89" s="110"/>
      <c r="MJ89" s="110"/>
      <c r="MK89" s="110"/>
      <c r="ML89" s="110"/>
      <c r="MM89" s="110"/>
      <c r="MN89" s="110"/>
      <c r="MO89" s="110"/>
      <c r="MP89" s="110"/>
      <c r="MQ89" s="110"/>
      <c r="MR89" s="110"/>
      <c r="MS89" s="110"/>
      <c r="MT89" s="110"/>
      <c r="MU89" s="110"/>
      <c r="MV89" s="110"/>
      <c r="MW89" s="110"/>
      <c r="MX89" s="110"/>
      <c r="MY89" s="110"/>
      <c r="MZ89" s="110"/>
      <c r="NA89" s="110"/>
      <c r="NB89" s="110"/>
      <c r="NC89" s="110"/>
      <c r="ND89" s="110"/>
      <c r="NE89" s="110"/>
      <c r="NF89" s="110"/>
      <c r="NG89" s="110"/>
      <c r="NH89" s="110"/>
      <c r="NI89" s="110"/>
      <c r="NJ89" s="110"/>
      <c r="NK89" s="110"/>
      <c r="NL89" s="110"/>
      <c r="NM89" s="110"/>
      <c r="NN89" s="110"/>
      <c r="NO89" s="110"/>
      <c r="NP89" s="110"/>
      <c r="NQ89" s="110"/>
      <c r="NR89" s="110"/>
      <c r="NS89" s="110"/>
      <c r="NT89" s="110"/>
      <c r="NU89" s="110"/>
      <c r="NV89" s="110"/>
      <c r="NW89" s="110"/>
      <c r="NX89" s="110"/>
      <c r="NY89" s="110"/>
      <c r="NZ89" s="110"/>
      <c r="OA89" s="110"/>
      <c r="OB89" s="110"/>
      <c r="OC89" s="110"/>
      <c r="OD89" s="110"/>
      <c r="OE89" s="110"/>
      <c r="OF89" s="110"/>
      <c r="OG89" s="110"/>
      <c r="OH89" s="110"/>
      <c r="OI89" s="110"/>
      <c r="OJ89" s="110"/>
      <c r="OK89" s="110"/>
      <c r="OL89" s="110"/>
      <c r="OM89" s="110"/>
      <c r="ON89" s="110"/>
      <c r="OO89" s="110"/>
      <c r="OP89" s="110"/>
      <c r="OQ89" s="110"/>
      <c r="OR89" s="110"/>
      <c r="OS89" s="110"/>
      <c r="OT89" s="110"/>
      <c r="OU89" s="110"/>
      <c r="OV89" s="110"/>
      <c r="OW89" s="110"/>
      <c r="OX89" s="110"/>
      <c r="OY89" s="110"/>
      <c r="OZ89" s="110"/>
      <c r="PA89" s="110"/>
      <c r="PB89" s="110"/>
      <c r="PC89" s="110"/>
      <c r="PD89" s="110"/>
      <c r="PE89" s="110"/>
      <c r="PF89" s="110"/>
      <c r="PG89" s="110"/>
      <c r="PH89" s="110"/>
      <c r="PI89" s="110"/>
      <c r="PJ89" s="110"/>
      <c r="PK89" s="110"/>
      <c r="PL89" s="110"/>
      <c r="PM89" s="110"/>
      <c r="PN89" s="110"/>
      <c r="PO89" s="110"/>
      <c r="PP89" s="110"/>
      <c r="PQ89" s="110"/>
      <c r="PR89" s="110"/>
      <c r="PS89" s="110"/>
      <c r="PT89" s="110"/>
      <c r="PU89" s="110"/>
      <c r="PV89" s="110"/>
      <c r="PW89" s="110"/>
      <c r="PX89" s="110"/>
      <c r="PY89" s="110"/>
      <c r="PZ89" s="110"/>
      <c r="QA89" s="110"/>
      <c r="QB89" s="110"/>
      <c r="QC89" s="110"/>
      <c r="QD89" s="110"/>
      <c r="QE89" s="110"/>
      <c r="QF89" s="110"/>
      <c r="QG89" s="110"/>
      <c r="QH89" s="110"/>
      <c r="QI89" s="110"/>
      <c r="QJ89" s="110"/>
      <c r="QK89" s="110"/>
      <c r="QL89" s="110"/>
      <c r="QM89" s="110"/>
      <c r="QN89" s="110"/>
      <c r="QO89" s="110"/>
      <c r="QP89" s="110"/>
      <c r="QQ89" s="110"/>
      <c r="QR89" s="110"/>
      <c r="QS89" s="110"/>
      <c r="QT89" s="110"/>
      <c r="QU89" s="110"/>
      <c r="QV89" s="110"/>
      <c r="QW89" s="110"/>
      <c r="QX89" s="110"/>
      <c r="QY89" s="110"/>
      <c r="QZ89" s="110"/>
      <c r="RA89" s="110"/>
      <c r="RB89" s="110"/>
      <c r="RC89" s="110"/>
      <c r="RD89" s="110"/>
      <c r="RE89" s="110"/>
      <c r="RF89" s="110"/>
      <c r="RG89" s="110"/>
      <c r="RH89" s="110"/>
      <c r="RI89" s="110"/>
      <c r="RJ89" s="110"/>
      <c r="RK89" s="110"/>
      <c r="RL89" s="110"/>
      <c r="RM89" s="110"/>
      <c r="RN89" s="110"/>
      <c r="RO89" s="110"/>
      <c r="RP89" s="110"/>
      <c r="RQ89" s="110"/>
      <c r="RR89" s="110"/>
      <c r="RS89" s="110"/>
      <c r="RT89" s="110"/>
      <c r="RU89" s="110"/>
      <c r="RV89" s="110"/>
      <c r="RW89" s="110"/>
      <c r="RX89" s="110"/>
      <c r="RY89" s="110"/>
      <c r="RZ89" s="110"/>
      <c r="SA89" s="110"/>
      <c r="SB89" s="110"/>
      <c r="SC89" s="110"/>
      <c r="SD89" s="110"/>
      <c r="SE89" s="110"/>
      <c r="SF89" s="110"/>
      <c r="SG89" s="110"/>
      <c r="SH89" s="110"/>
      <c r="SI89" s="110"/>
      <c r="SJ89" s="110"/>
      <c r="SK89" s="110"/>
      <c r="SL89" s="110"/>
      <c r="SM89" s="110"/>
      <c r="SN89" s="110"/>
      <c r="SO89" s="110"/>
      <c r="SP89" s="110"/>
      <c r="SQ89" s="110"/>
      <c r="SR89" s="110"/>
      <c r="SS89" s="110"/>
      <c r="ST89" s="110"/>
      <c r="SU89" s="110"/>
      <c r="SV89" s="110"/>
      <c r="SW89" s="110"/>
      <c r="SX89" s="110"/>
      <c r="SY89" s="110"/>
      <c r="SZ89" s="110"/>
      <c r="TA89" s="110"/>
      <c r="TB89" s="110"/>
      <c r="TC89" s="110"/>
      <c r="TD89" s="110"/>
      <c r="TE89" s="110"/>
      <c r="TF89" s="110"/>
      <c r="TG89" s="110"/>
      <c r="TH89" s="110"/>
      <c r="TI89" s="110"/>
      <c r="TJ89" s="110"/>
      <c r="TK89" s="110"/>
      <c r="TL89" s="110"/>
      <c r="TM89" s="110"/>
      <c r="TN89" s="110"/>
      <c r="TO89" s="110"/>
      <c r="TP89" s="110"/>
      <c r="TQ89" s="110"/>
      <c r="TR89" s="110"/>
      <c r="TS89" s="110"/>
      <c r="TT89" s="110"/>
      <c r="TU89" s="110"/>
      <c r="TV89" s="110"/>
      <c r="TW89" s="110"/>
      <c r="TX89" s="110"/>
      <c r="TY89" s="110"/>
      <c r="TZ89" s="110"/>
      <c r="UA89" s="110"/>
      <c r="UB89" s="110"/>
      <c r="UC89" s="110"/>
      <c r="UD89" s="110"/>
      <c r="UE89" s="110"/>
      <c r="UF89" s="110"/>
      <c r="UG89" s="110"/>
      <c r="UH89" s="110"/>
      <c r="UI89" s="110"/>
      <c r="UJ89" s="110"/>
      <c r="UK89" s="110"/>
      <c r="UL89" s="110"/>
      <c r="UM89" s="110"/>
      <c r="UN89" s="110"/>
      <c r="UO89" s="110"/>
      <c r="UP89" s="110"/>
      <c r="UQ89" s="110"/>
      <c r="UR89" s="110"/>
      <c r="US89" s="110"/>
      <c r="UT89" s="110"/>
      <c r="UU89" s="110"/>
      <c r="UV89" s="110"/>
      <c r="UW89" s="110"/>
      <c r="UX89" s="110"/>
      <c r="UY89" s="110"/>
      <c r="UZ89" s="110"/>
      <c r="VA89" s="110"/>
      <c r="VB89" s="110"/>
      <c r="VC89" s="110"/>
      <c r="VD89" s="110"/>
      <c r="VE89" s="110"/>
      <c r="VF89" s="110"/>
      <c r="VG89" s="110"/>
      <c r="VH89" s="110"/>
      <c r="VI89" s="110"/>
      <c r="VJ89" s="110"/>
      <c r="VK89" s="110"/>
      <c r="VL89" s="110"/>
      <c r="VM89" s="110"/>
      <c r="VN89" s="110"/>
      <c r="VO89" s="110"/>
      <c r="VP89" s="110"/>
      <c r="VQ89" s="110"/>
      <c r="VR89" s="110"/>
      <c r="VS89" s="110"/>
      <c r="VT89" s="110"/>
      <c r="VU89" s="110"/>
      <c r="VV89" s="110"/>
      <c r="VW89" s="110"/>
      <c r="VX89" s="110"/>
      <c r="VY89" s="110"/>
      <c r="VZ89" s="110"/>
      <c r="WA89" s="110"/>
      <c r="WB89" s="110"/>
      <c r="WC89" s="110"/>
      <c r="WD89" s="110"/>
      <c r="WE89" s="110"/>
      <c r="WF89" s="110"/>
      <c r="WG89" s="110"/>
      <c r="WH89" s="110"/>
      <c r="WI89" s="110"/>
      <c r="WJ89" s="110"/>
      <c r="WK89" s="110"/>
      <c r="WL89" s="110"/>
      <c r="WM89" s="110"/>
      <c r="WN89" s="110"/>
      <c r="WO89" s="110"/>
      <c r="WP89" s="110"/>
      <c r="WQ89" s="110"/>
      <c r="WR89" s="110"/>
      <c r="WS89" s="110"/>
      <c r="WT89" s="110"/>
      <c r="WU89" s="110"/>
      <c r="WV89" s="110"/>
      <c r="WW89" s="110"/>
      <c r="WX89" s="110"/>
      <c r="WY89" s="110"/>
      <c r="WZ89" s="110"/>
      <c r="XA89" s="110"/>
      <c r="XB89" s="110"/>
      <c r="XC89" s="110"/>
      <c r="XD89" s="110"/>
      <c r="XE89" s="110"/>
      <c r="XF89" s="110"/>
      <c r="XG89" s="110"/>
      <c r="XH89" s="110"/>
      <c r="XI89" s="110"/>
      <c r="XJ89" s="110"/>
      <c r="XK89" s="110"/>
      <c r="XL89" s="110"/>
      <c r="XM89" s="110"/>
      <c r="XN89" s="110"/>
      <c r="XO89" s="110"/>
      <c r="XP89" s="110"/>
      <c r="XQ89" s="110"/>
      <c r="XR89" s="110"/>
      <c r="XS89" s="110"/>
      <c r="XT89" s="110"/>
      <c r="XU89" s="110"/>
      <c r="XV89" s="110"/>
      <c r="XW89" s="110"/>
      <c r="XX89" s="110"/>
      <c r="XY89" s="110"/>
      <c r="XZ89" s="110"/>
      <c r="YA89" s="110"/>
      <c r="YB89" s="110"/>
      <c r="YC89" s="110"/>
      <c r="YD89" s="110"/>
      <c r="YE89" s="110"/>
      <c r="YF89" s="110"/>
      <c r="YG89" s="110"/>
      <c r="YH89" s="110"/>
      <c r="YI89" s="110"/>
      <c r="YJ89" s="110"/>
      <c r="YK89" s="110"/>
      <c r="YL89" s="110"/>
      <c r="YM89" s="110"/>
      <c r="YN89" s="110"/>
      <c r="YO89" s="110"/>
      <c r="YP89" s="110"/>
      <c r="YQ89" s="110"/>
      <c r="YR89" s="110"/>
      <c r="YS89" s="110"/>
      <c r="YT89" s="110"/>
      <c r="YU89" s="110"/>
      <c r="YV89" s="110"/>
      <c r="YW89" s="110"/>
      <c r="YX89" s="110"/>
      <c r="YY89" s="110"/>
      <c r="YZ89" s="110"/>
      <c r="ZA89" s="110"/>
      <c r="ZB89" s="110"/>
      <c r="ZC89" s="110"/>
      <c r="ZD89" s="110"/>
      <c r="ZE89" s="110"/>
      <c r="ZF89" s="110"/>
      <c r="ZG89" s="110"/>
      <c r="ZH89" s="110"/>
      <c r="ZI89" s="110"/>
      <c r="ZJ89" s="110"/>
      <c r="ZK89" s="110"/>
      <c r="ZL89" s="110"/>
      <c r="ZM89" s="110"/>
      <c r="ZN89" s="110"/>
      <c r="ZO89" s="110"/>
      <c r="ZP89" s="110"/>
      <c r="ZQ89" s="110"/>
      <c r="ZR89" s="110"/>
      <c r="ZS89" s="110"/>
      <c r="ZT89" s="110"/>
      <c r="ZU89" s="110"/>
      <c r="ZV89" s="110"/>
      <c r="ZW89" s="110"/>
      <c r="ZX89" s="110"/>
      <c r="ZY89" s="110"/>
      <c r="ZZ89" s="110"/>
      <c r="AAA89" s="110"/>
      <c r="AAB89" s="110"/>
      <c r="AAC89" s="110"/>
      <c r="AAD89" s="110"/>
      <c r="AAE89" s="110"/>
      <c r="AAF89" s="110"/>
      <c r="AAG89" s="110"/>
      <c r="AAH89" s="110"/>
      <c r="AAI89" s="110"/>
      <c r="AAJ89" s="110"/>
      <c r="AAK89" s="110"/>
      <c r="AAL89" s="110"/>
      <c r="AAM89" s="110"/>
      <c r="AAN89" s="110"/>
      <c r="AAO89" s="110"/>
      <c r="AAP89" s="110"/>
      <c r="AAQ89" s="110"/>
      <c r="AAR89" s="110"/>
      <c r="AAS89" s="110"/>
      <c r="AAT89" s="110"/>
      <c r="AAU89" s="110"/>
      <c r="AAV89" s="110"/>
      <c r="AAW89" s="110"/>
      <c r="AAX89" s="110"/>
      <c r="AAY89" s="110"/>
      <c r="AAZ89" s="110"/>
      <c r="ABA89" s="110"/>
      <c r="ABB89" s="110"/>
      <c r="ABC89" s="110"/>
      <c r="ABD89" s="110"/>
      <c r="ABE89" s="110"/>
      <c r="ABF89" s="110"/>
      <c r="ABG89" s="110"/>
      <c r="ABH89" s="110"/>
      <c r="ABI89" s="110"/>
      <c r="ABJ89" s="110"/>
      <c r="ABK89" s="110"/>
      <c r="ABL89" s="110"/>
      <c r="ABM89" s="110"/>
      <c r="ABN89" s="110"/>
      <c r="ABO89" s="110"/>
      <c r="ABP89" s="110"/>
      <c r="ABQ89" s="110"/>
      <c r="ABR89" s="110"/>
      <c r="ABS89" s="110"/>
      <c r="ABT89" s="110"/>
      <c r="ABU89" s="110"/>
      <c r="ABV89" s="110"/>
      <c r="ABW89" s="110"/>
      <c r="ABX89" s="110"/>
      <c r="ABY89" s="110"/>
      <c r="ABZ89" s="110"/>
      <c r="ACA89" s="110"/>
      <c r="ACB89" s="110"/>
      <c r="ACC89" s="110"/>
      <c r="ACD89" s="110"/>
      <c r="ACE89" s="110"/>
      <c r="ACF89" s="110"/>
      <c r="ACG89" s="110"/>
      <c r="ACH89" s="110"/>
      <c r="ACI89" s="110"/>
      <c r="ACJ89" s="110"/>
      <c r="ACK89" s="110"/>
      <c r="ACL89" s="110"/>
      <c r="ACM89" s="110"/>
      <c r="ACN89" s="110"/>
      <c r="ACO89" s="110"/>
      <c r="ACP89" s="110"/>
      <c r="ACQ89" s="110"/>
      <c r="ACR89" s="110"/>
      <c r="ACS89" s="110"/>
      <c r="ACT89" s="110"/>
      <c r="ACU89" s="110"/>
      <c r="ACV89" s="110"/>
      <c r="ACW89" s="110"/>
      <c r="ACX89" s="110"/>
      <c r="ACY89" s="110"/>
      <c r="ACZ89" s="110"/>
      <c r="ADA89" s="110"/>
      <c r="ADB89" s="110"/>
      <c r="ADC89" s="110"/>
      <c r="ADD89" s="110"/>
      <c r="ADE89" s="110"/>
      <c r="ADF89" s="110"/>
      <c r="ADG89" s="110"/>
      <c r="ADH89" s="110"/>
      <c r="ADI89" s="110"/>
      <c r="ADJ89" s="110"/>
      <c r="ADK89" s="110"/>
      <c r="ADL89" s="110"/>
      <c r="ADM89" s="110"/>
      <c r="ADN89" s="110"/>
      <c r="ADO89" s="110"/>
      <c r="ADP89" s="110"/>
      <c r="ADQ89" s="110"/>
      <c r="ADR89" s="110"/>
      <c r="ADS89" s="110"/>
      <c r="ADT89" s="110"/>
      <c r="ADU89" s="110"/>
      <c r="ADV89" s="110"/>
      <c r="ADW89" s="110"/>
      <c r="ADX89" s="110"/>
      <c r="ADY89" s="110"/>
      <c r="ADZ89" s="110"/>
      <c r="AEA89" s="110"/>
      <c r="AEB89" s="110"/>
      <c r="AEC89" s="110"/>
      <c r="AED89" s="110"/>
      <c r="AEE89" s="110"/>
      <c r="AEF89" s="110"/>
      <c r="AEG89" s="110"/>
      <c r="AEH89" s="110"/>
      <c r="AEI89" s="110"/>
      <c r="AEJ89" s="110"/>
      <c r="AEK89" s="110"/>
      <c r="AEL89" s="110"/>
      <c r="AEM89" s="110"/>
      <c r="AEN89" s="110"/>
      <c r="AEO89" s="110"/>
      <c r="AEP89" s="110"/>
      <c r="AEQ89" s="110"/>
      <c r="AER89" s="110"/>
      <c r="AES89" s="110"/>
      <c r="AET89" s="110"/>
      <c r="AEU89" s="110"/>
      <c r="AEV89" s="110"/>
      <c r="AEW89" s="110"/>
      <c r="AEX89" s="110"/>
      <c r="AEY89" s="110"/>
      <c r="AEZ89" s="110"/>
      <c r="AFA89" s="110"/>
      <c r="AFB89" s="110"/>
      <c r="AFC89" s="110"/>
      <c r="AFD89" s="110"/>
      <c r="AFE89" s="110"/>
      <c r="AFF89" s="110"/>
      <c r="AFG89" s="110"/>
      <c r="AFH89" s="110"/>
      <c r="AFI89" s="110"/>
      <c r="AFJ89" s="110"/>
      <c r="AFK89" s="110"/>
      <c r="AFL89" s="110"/>
      <c r="AFM89" s="110"/>
      <c r="AFN89" s="110"/>
      <c r="AFO89" s="110"/>
      <c r="AFP89" s="110"/>
      <c r="AFQ89" s="110"/>
      <c r="AFR89" s="110"/>
      <c r="AFS89" s="110"/>
      <c r="AFT89" s="110"/>
      <c r="AFU89" s="110"/>
      <c r="AFV89" s="110"/>
      <c r="AFW89" s="110"/>
      <c r="AFX89" s="110"/>
      <c r="AFY89" s="110"/>
      <c r="AFZ89" s="110"/>
      <c r="AGA89" s="110"/>
      <c r="AGB89" s="110"/>
      <c r="AGC89" s="110"/>
      <c r="AGD89" s="110"/>
      <c r="AGE89" s="110"/>
      <c r="AGF89" s="110"/>
      <c r="AGG89" s="110"/>
      <c r="AGH89" s="110"/>
      <c r="AGI89" s="110"/>
      <c r="AGJ89" s="110"/>
      <c r="AGK89" s="110"/>
      <c r="AGL89" s="110"/>
      <c r="AGM89" s="110"/>
      <c r="AGN89" s="110"/>
      <c r="AGO89" s="110"/>
      <c r="AGP89" s="110"/>
      <c r="AGQ89" s="110"/>
      <c r="AGR89" s="110"/>
      <c r="AGS89" s="110"/>
      <c r="AGT89" s="110"/>
      <c r="AGU89" s="110"/>
      <c r="AGV89" s="110"/>
      <c r="AGW89" s="110"/>
      <c r="AGX89" s="110"/>
      <c r="AGY89" s="110"/>
      <c r="AGZ89" s="110"/>
      <c r="AHA89" s="110"/>
      <c r="AHB89" s="110"/>
      <c r="AHC89" s="110"/>
      <c r="AHD89" s="110"/>
      <c r="AHE89" s="110"/>
      <c r="AHF89" s="110"/>
      <c r="AHG89" s="110"/>
      <c r="AHH89" s="110"/>
      <c r="AHI89" s="110"/>
      <c r="AHJ89" s="110"/>
      <c r="AHK89" s="110"/>
      <c r="AHL89" s="110"/>
      <c r="AHM89" s="110"/>
      <c r="AHN89" s="110"/>
      <c r="AHO89" s="110"/>
      <c r="AHP89" s="110"/>
      <c r="AHQ89" s="110"/>
      <c r="AHR89" s="110"/>
      <c r="AHS89" s="110"/>
      <c r="AHT89" s="110"/>
      <c r="AHU89" s="110"/>
      <c r="AHV89" s="110"/>
      <c r="AHW89" s="110"/>
      <c r="AHX89" s="110"/>
      <c r="AHY89" s="110"/>
      <c r="AHZ89" s="110"/>
      <c r="AIA89" s="110"/>
      <c r="AIB89" s="110"/>
      <c r="AIC89" s="110"/>
      <c r="AID89" s="110"/>
      <c r="AIE89" s="110"/>
      <c r="AIF89" s="110"/>
      <c r="AIG89" s="110"/>
      <c r="AIH89" s="110"/>
      <c r="AII89" s="110"/>
      <c r="AIJ89" s="110"/>
      <c r="AIK89" s="110"/>
      <c r="AIL89" s="110"/>
      <c r="AIM89" s="110"/>
      <c r="AIN89" s="110"/>
      <c r="AIO89" s="110"/>
      <c r="AIP89" s="110"/>
      <c r="AIQ89" s="110"/>
      <c r="AIR89" s="110"/>
      <c r="AIS89" s="110"/>
      <c r="AIT89" s="110"/>
      <c r="AIU89" s="110"/>
      <c r="AIV89" s="110"/>
      <c r="AIW89" s="110"/>
      <c r="AIX89" s="110"/>
      <c r="AIY89" s="110"/>
      <c r="AIZ89" s="110"/>
      <c r="AJA89" s="110"/>
      <c r="AJB89" s="110"/>
      <c r="AJC89" s="110"/>
      <c r="AJD89" s="110"/>
      <c r="AJE89" s="110"/>
    </row>
    <row r="90" spans="1:942" ht="21.75" customHeight="1" x14ac:dyDescent="0.25">
      <c r="A90" s="121"/>
      <c r="B90" s="116"/>
      <c r="C90" s="117"/>
      <c r="D90" s="42"/>
      <c r="E90" s="117"/>
      <c r="F90" s="162"/>
      <c r="G90" s="153"/>
      <c r="H90" s="163"/>
      <c r="I90" s="164"/>
      <c r="J90" s="165"/>
      <c r="K90" s="166"/>
      <c r="L90" s="167"/>
      <c r="M90" s="168"/>
      <c r="N90" s="169"/>
      <c r="O90" s="169"/>
      <c r="P90" s="123"/>
      <c r="Q90" s="123"/>
      <c r="R90" s="123"/>
      <c r="S90" s="123"/>
      <c r="T90" s="123"/>
      <c r="U90" s="123"/>
      <c r="V90" s="123"/>
      <c r="W90" s="123"/>
      <c r="X90" s="123"/>
      <c r="Y90" s="123"/>
      <c r="Z90" s="123"/>
      <c r="AA90" s="123"/>
      <c r="AB90" s="123"/>
      <c r="AC90" s="123"/>
      <c r="AD90" s="123"/>
      <c r="AE90" s="123"/>
      <c r="AF90" s="123"/>
      <c r="AG90" s="123"/>
      <c r="AH90" s="123"/>
      <c r="AI90" s="123"/>
      <c r="AJ90" s="123"/>
      <c r="AK90" s="123"/>
      <c r="AL90" s="123"/>
      <c r="AM90" s="123"/>
      <c r="AN90" s="123"/>
      <c r="AO90" s="123"/>
      <c r="AP90" s="123"/>
      <c r="AQ90" s="123"/>
      <c r="AR90" s="123"/>
      <c r="AS90" s="123"/>
      <c r="AT90" s="123"/>
      <c r="AU90" s="123"/>
      <c r="AV90" s="110"/>
      <c r="AW90" s="110"/>
      <c r="AX90" s="110"/>
      <c r="AY90" s="110"/>
      <c r="AZ90" s="110"/>
      <c r="BA90" s="110"/>
      <c r="BB90" s="110"/>
      <c r="BC90" s="110"/>
      <c r="BD90" s="110"/>
      <c r="BE90" s="110"/>
      <c r="BF90" s="110"/>
      <c r="BG90" s="110"/>
      <c r="BH90" s="110"/>
      <c r="BI90" s="110"/>
      <c r="BJ90" s="110"/>
      <c r="BK90" s="110"/>
      <c r="BL90" s="110"/>
      <c r="BM90" s="110"/>
      <c r="BN90" s="110"/>
      <c r="BO90" s="110"/>
      <c r="BP90" s="110"/>
      <c r="BQ90" s="110"/>
      <c r="BR90" s="110"/>
      <c r="BS90" s="110"/>
      <c r="BT90" s="110"/>
      <c r="BU90" s="110"/>
      <c r="BV90" s="110"/>
      <c r="BW90" s="110"/>
      <c r="BX90" s="110"/>
      <c r="BY90" s="110"/>
      <c r="BZ90" s="110"/>
      <c r="CA90" s="110"/>
      <c r="CB90" s="110"/>
      <c r="CC90" s="110"/>
      <c r="CD90" s="110"/>
      <c r="CE90" s="110"/>
      <c r="CF90" s="110"/>
      <c r="CG90" s="110"/>
      <c r="CH90" s="110"/>
      <c r="CI90" s="110"/>
      <c r="CJ90" s="110"/>
      <c r="CK90" s="110"/>
      <c r="CL90" s="110"/>
      <c r="CM90" s="110"/>
      <c r="CN90" s="110"/>
      <c r="CO90" s="110"/>
      <c r="CP90" s="110"/>
      <c r="CQ90" s="110"/>
      <c r="CR90" s="110"/>
      <c r="CS90" s="110"/>
      <c r="CT90" s="110"/>
      <c r="CU90" s="110"/>
      <c r="CV90" s="110"/>
      <c r="CW90" s="110"/>
      <c r="CX90" s="110"/>
      <c r="CY90" s="110"/>
      <c r="CZ90" s="110"/>
      <c r="DA90" s="110"/>
      <c r="DB90" s="110"/>
      <c r="DC90" s="110"/>
      <c r="DD90" s="110"/>
      <c r="DE90" s="110"/>
      <c r="DF90" s="110"/>
      <c r="DG90" s="110"/>
      <c r="DH90" s="110"/>
      <c r="DI90" s="110"/>
      <c r="DJ90" s="110"/>
      <c r="DK90" s="110"/>
      <c r="DL90" s="110"/>
      <c r="DM90" s="110"/>
      <c r="DN90" s="110"/>
      <c r="DO90" s="110"/>
      <c r="DP90" s="110"/>
      <c r="DQ90" s="110"/>
      <c r="DR90" s="110"/>
      <c r="DS90" s="110"/>
      <c r="DT90" s="110"/>
      <c r="DU90" s="110"/>
      <c r="DV90" s="110"/>
      <c r="DW90" s="110"/>
      <c r="DX90" s="110"/>
      <c r="DY90" s="110"/>
      <c r="DZ90" s="110"/>
      <c r="EA90" s="110"/>
      <c r="EB90" s="110"/>
      <c r="EC90" s="110"/>
      <c r="ED90" s="110"/>
      <c r="EE90" s="110"/>
      <c r="EF90" s="110"/>
      <c r="EG90" s="110"/>
      <c r="EH90" s="110"/>
      <c r="EI90" s="110"/>
      <c r="EJ90" s="110"/>
      <c r="EK90" s="110"/>
      <c r="EL90" s="110"/>
      <c r="EM90" s="110"/>
      <c r="EN90" s="110"/>
      <c r="EO90" s="110"/>
      <c r="EP90" s="110"/>
      <c r="EQ90" s="110"/>
      <c r="ER90" s="110"/>
      <c r="ES90" s="110"/>
      <c r="ET90" s="110"/>
      <c r="EU90" s="110"/>
      <c r="EV90" s="110"/>
      <c r="EW90" s="110"/>
      <c r="EX90" s="110"/>
      <c r="EY90" s="110"/>
      <c r="EZ90" s="110"/>
      <c r="FA90" s="110"/>
      <c r="FB90" s="110"/>
      <c r="FC90" s="110"/>
      <c r="FD90" s="110"/>
      <c r="FE90" s="110"/>
      <c r="FF90" s="110"/>
      <c r="FG90" s="110"/>
      <c r="FH90" s="110"/>
      <c r="FI90" s="110"/>
      <c r="FJ90" s="110"/>
      <c r="FK90" s="110"/>
      <c r="FL90" s="110"/>
      <c r="FM90" s="110"/>
      <c r="FN90" s="110"/>
      <c r="FO90" s="110"/>
      <c r="FP90" s="110"/>
      <c r="FQ90" s="110"/>
      <c r="FR90" s="110"/>
      <c r="FS90" s="110"/>
      <c r="FT90" s="110"/>
      <c r="FU90" s="110"/>
      <c r="FV90" s="110"/>
      <c r="FW90" s="110"/>
      <c r="FX90" s="110"/>
      <c r="FY90" s="110"/>
      <c r="FZ90" s="110"/>
      <c r="GA90" s="110"/>
      <c r="GB90" s="110"/>
      <c r="GC90" s="110"/>
      <c r="GD90" s="110"/>
      <c r="GE90" s="110"/>
      <c r="GF90" s="110"/>
      <c r="GG90" s="110"/>
      <c r="GH90" s="110"/>
      <c r="GI90" s="110"/>
      <c r="GJ90" s="110"/>
      <c r="GK90" s="110"/>
      <c r="GL90" s="110"/>
      <c r="GM90" s="110"/>
      <c r="GN90" s="110"/>
      <c r="GO90" s="110"/>
      <c r="GP90" s="110"/>
      <c r="GQ90" s="110"/>
      <c r="GR90" s="110"/>
      <c r="GS90" s="110"/>
      <c r="GT90" s="110"/>
      <c r="GU90" s="110"/>
      <c r="GV90" s="110"/>
      <c r="GW90" s="110"/>
      <c r="GX90" s="110"/>
      <c r="GY90" s="110"/>
      <c r="GZ90" s="110"/>
      <c r="HA90" s="110"/>
      <c r="HB90" s="110"/>
      <c r="HC90" s="110"/>
      <c r="HD90" s="110"/>
      <c r="HE90" s="110"/>
      <c r="HF90" s="110"/>
      <c r="HG90" s="110"/>
      <c r="HH90" s="110"/>
      <c r="HI90" s="110"/>
      <c r="HJ90" s="110"/>
      <c r="HK90" s="110"/>
      <c r="HL90" s="110"/>
      <c r="HM90" s="110"/>
      <c r="HN90" s="110"/>
      <c r="HO90" s="110"/>
      <c r="HP90" s="110"/>
      <c r="HQ90" s="110"/>
      <c r="HR90" s="110"/>
      <c r="HS90" s="110"/>
      <c r="HT90" s="110"/>
      <c r="HU90" s="110"/>
      <c r="HV90" s="110"/>
      <c r="HW90" s="110"/>
      <c r="HX90" s="110"/>
      <c r="HY90" s="110"/>
      <c r="HZ90" s="110"/>
      <c r="IA90" s="110"/>
      <c r="IB90" s="110"/>
      <c r="IC90" s="110"/>
      <c r="ID90" s="110"/>
      <c r="IE90" s="110"/>
      <c r="IF90" s="110"/>
      <c r="IG90" s="110"/>
      <c r="IH90" s="110"/>
      <c r="II90" s="110"/>
      <c r="IJ90" s="110"/>
      <c r="IK90" s="110"/>
      <c r="IL90" s="110"/>
      <c r="IM90" s="110"/>
      <c r="IN90" s="110"/>
      <c r="IO90" s="110"/>
      <c r="IP90" s="110"/>
      <c r="IQ90" s="110"/>
      <c r="IR90" s="110"/>
      <c r="IS90" s="110"/>
      <c r="IT90" s="110"/>
      <c r="IU90" s="110"/>
      <c r="IV90" s="110"/>
      <c r="IW90" s="110"/>
      <c r="IX90" s="110"/>
      <c r="IY90" s="110"/>
      <c r="IZ90" s="110"/>
      <c r="JA90" s="110"/>
      <c r="JB90" s="110"/>
      <c r="JC90" s="110"/>
      <c r="JD90" s="110"/>
      <c r="JE90" s="110"/>
      <c r="JF90" s="110"/>
      <c r="JG90" s="110"/>
      <c r="JH90" s="110"/>
      <c r="JI90" s="110"/>
      <c r="JJ90" s="110"/>
      <c r="JK90" s="110"/>
      <c r="JL90" s="110"/>
      <c r="JM90" s="110"/>
      <c r="JN90" s="110"/>
      <c r="JO90" s="110"/>
      <c r="JP90" s="110"/>
      <c r="JQ90" s="110"/>
      <c r="JR90" s="110"/>
      <c r="JS90" s="110"/>
      <c r="JT90" s="110"/>
      <c r="JU90" s="110"/>
      <c r="JV90" s="110"/>
      <c r="JW90" s="110"/>
      <c r="JX90" s="110"/>
      <c r="JY90" s="110"/>
      <c r="JZ90" s="110"/>
      <c r="KA90" s="110"/>
      <c r="KB90" s="110"/>
      <c r="KC90" s="110"/>
      <c r="KD90" s="110"/>
      <c r="KE90" s="110"/>
      <c r="KF90" s="110"/>
      <c r="KG90" s="110"/>
      <c r="KH90" s="110"/>
      <c r="KI90" s="110"/>
      <c r="KJ90" s="110"/>
      <c r="KK90" s="110"/>
      <c r="KL90" s="110"/>
      <c r="KM90" s="110"/>
      <c r="KN90" s="110"/>
      <c r="KO90" s="110"/>
      <c r="KP90" s="110"/>
      <c r="KQ90" s="110"/>
      <c r="KR90" s="110"/>
      <c r="KS90" s="110"/>
      <c r="KT90" s="110"/>
      <c r="KU90" s="110"/>
      <c r="KV90" s="110"/>
      <c r="KW90" s="110"/>
      <c r="KX90" s="110"/>
      <c r="KY90" s="110"/>
      <c r="KZ90" s="110"/>
      <c r="LA90" s="110"/>
      <c r="LB90" s="110"/>
      <c r="LC90" s="110"/>
      <c r="LD90" s="110"/>
      <c r="LE90" s="110"/>
      <c r="LF90" s="110"/>
      <c r="LG90" s="110"/>
      <c r="LH90" s="110"/>
      <c r="LI90" s="110"/>
      <c r="LJ90" s="110"/>
      <c r="LK90" s="110"/>
      <c r="LL90" s="110"/>
      <c r="LM90" s="110"/>
      <c r="LN90" s="110"/>
      <c r="LO90" s="110"/>
      <c r="LP90" s="110"/>
      <c r="LQ90" s="110"/>
      <c r="LR90" s="110"/>
      <c r="LS90" s="110"/>
      <c r="LT90" s="110"/>
      <c r="LU90" s="110"/>
      <c r="LV90" s="110"/>
      <c r="LW90" s="110"/>
      <c r="LX90" s="110"/>
      <c r="LY90" s="110"/>
      <c r="LZ90" s="110"/>
      <c r="MA90" s="110"/>
      <c r="MB90" s="110"/>
      <c r="MC90" s="110"/>
      <c r="MD90" s="110"/>
      <c r="ME90" s="110"/>
      <c r="MF90" s="110"/>
      <c r="MG90" s="110"/>
      <c r="MH90" s="110"/>
      <c r="MI90" s="110"/>
      <c r="MJ90" s="110"/>
      <c r="MK90" s="110"/>
      <c r="ML90" s="110"/>
      <c r="MM90" s="110"/>
      <c r="MN90" s="110"/>
      <c r="MO90" s="110"/>
      <c r="MP90" s="110"/>
      <c r="MQ90" s="110"/>
      <c r="MR90" s="110"/>
      <c r="MS90" s="110"/>
      <c r="MT90" s="110"/>
      <c r="MU90" s="110"/>
      <c r="MV90" s="110"/>
      <c r="MW90" s="110"/>
      <c r="MX90" s="110"/>
      <c r="MY90" s="110"/>
      <c r="MZ90" s="110"/>
      <c r="NA90" s="110"/>
      <c r="NB90" s="110"/>
      <c r="NC90" s="110"/>
      <c r="ND90" s="110"/>
      <c r="NE90" s="110"/>
      <c r="NF90" s="110"/>
      <c r="NG90" s="110"/>
      <c r="NH90" s="110"/>
      <c r="NI90" s="110"/>
      <c r="NJ90" s="110"/>
      <c r="NK90" s="110"/>
      <c r="NL90" s="110"/>
      <c r="NM90" s="110"/>
      <c r="NN90" s="110"/>
      <c r="NO90" s="110"/>
      <c r="NP90" s="110"/>
      <c r="NQ90" s="110"/>
      <c r="NR90" s="110"/>
      <c r="NS90" s="110"/>
      <c r="NT90" s="110"/>
      <c r="NU90" s="110"/>
      <c r="NV90" s="110"/>
      <c r="NW90" s="110"/>
      <c r="NX90" s="110"/>
      <c r="NY90" s="110"/>
      <c r="NZ90" s="110"/>
      <c r="OA90" s="110"/>
      <c r="OB90" s="110"/>
      <c r="OC90" s="110"/>
      <c r="OD90" s="110"/>
      <c r="OE90" s="110"/>
      <c r="OF90" s="110"/>
      <c r="OG90" s="110"/>
      <c r="OH90" s="110"/>
      <c r="OI90" s="110"/>
      <c r="OJ90" s="110"/>
      <c r="OK90" s="110"/>
      <c r="OL90" s="110"/>
      <c r="OM90" s="110"/>
      <c r="ON90" s="110"/>
      <c r="OO90" s="110"/>
      <c r="OP90" s="110"/>
      <c r="OQ90" s="110"/>
      <c r="OR90" s="110"/>
      <c r="OS90" s="110"/>
      <c r="OT90" s="110"/>
      <c r="OU90" s="110"/>
      <c r="OV90" s="110"/>
      <c r="OW90" s="110"/>
      <c r="OX90" s="110"/>
      <c r="OY90" s="110"/>
      <c r="OZ90" s="110"/>
      <c r="PA90" s="110"/>
      <c r="PB90" s="110"/>
      <c r="PC90" s="110"/>
      <c r="PD90" s="110"/>
      <c r="PE90" s="110"/>
      <c r="PF90" s="110"/>
      <c r="PG90" s="110"/>
      <c r="PH90" s="110"/>
      <c r="PI90" s="110"/>
      <c r="PJ90" s="110"/>
      <c r="PK90" s="110"/>
      <c r="PL90" s="110"/>
      <c r="PM90" s="110"/>
      <c r="PN90" s="110"/>
      <c r="PO90" s="110"/>
      <c r="PP90" s="110"/>
      <c r="PQ90" s="110"/>
      <c r="PR90" s="110"/>
      <c r="PS90" s="110"/>
      <c r="PT90" s="110"/>
      <c r="PU90" s="110"/>
      <c r="PV90" s="110"/>
      <c r="PW90" s="110"/>
      <c r="PX90" s="110"/>
      <c r="PY90" s="110"/>
      <c r="PZ90" s="110"/>
      <c r="QA90" s="110"/>
      <c r="QB90" s="110"/>
      <c r="QC90" s="110"/>
      <c r="QD90" s="110"/>
      <c r="QE90" s="110"/>
      <c r="QF90" s="110"/>
      <c r="QG90" s="110"/>
      <c r="QH90" s="110"/>
      <c r="QI90" s="110"/>
      <c r="QJ90" s="110"/>
      <c r="QK90" s="110"/>
      <c r="QL90" s="110"/>
      <c r="QM90" s="110"/>
      <c r="QN90" s="110"/>
      <c r="QO90" s="110"/>
      <c r="QP90" s="110"/>
      <c r="QQ90" s="110"/>
      <c r="QR90" s="110"/>
      <c r="QS90" s="110"/>
      <c r="QT90" s="110"/>
      <c r="QU90" s="110"/>
      <c r="QV90" s="110"/>
      <c r="QW90" s="110"/>
      <c r="QX90" s="110"/>
      <c r="QY90" s="110"/>
      <c r="QZ90" s="110"/>
      <c r="RA90" s="110"/>
      <c r="RB90" s="110"/>
      <c r="RC90" s="110"/>
      <c r="RD90" s="110"/>
      <c r="RE90" s="110"/>
      <c r="RF90" s="110"/>
      <c r="RG90" s="110"/>
      <c r="RH90" s="110"/>
      <c r="RI90" s="110"/>
      <c r="RJ90" s="110"/>
      <c r="RK90" s="110"/>
      <c r="RL90" s="110"/>
      <c r="RM90" s="110"/>
      <c r="RN90" s="110"/>
      <c r="RO90" s="110"/>
      <c r="RP90" s="110"/>
      <c r="RQ90" s="110"/>
      <c r="RR90" s="110"/>
      <c r="RS90" s="110"/>
      <c r="RT90" s="110"/>
      <c r="RU90" s="110"/>
      <c r="RV90" s="110"/>
      <c r="RW90" s="110"/>
      <c r="RX90" s="110"/>
      <c r="RY90" s="110"/>
      <c r="RZ90" s="110"/>
      <c r="SA90" s="110"/>
      <c r="SB90" s="110"/>
      <c r="SC90" s="110"/>
      <c r="SD90" s="110"/>
      <c r="SE90" s="110"/>
      <c r="SF90" s="110"/>
      <c r="SG90" s="110"/>
      <c r="SH90" s="110"/>
      <c r="SI90" s="110"/>
      <c r="SJ90" s="110"/>
      <c r="SK90" s="110"/>
      <c r="SL90" s="110"/>
      <c r="SM90" s="110"/>
      <c r="SN90" s="110"/>
      <c r="SO90" s="110"/>
      <c r="SP90" s="110"/>
      <c r="SQ90" s="110"/>
      <c r="SR90" s="110"/>
      <c r="SS90" s="110"/>
      <c r="ST90" s="110"/>
      <c r="SU90" s="110"/>
      <c r="SV90" s="110"/>
      <c r="SW90" s="110"/>
      <c r="SX90" s="110"/>
      <c r="SY90" s="110"/>
      <c r="SZ90" s="110"/>
      <c r="TA90" s="110"/>
      <c r="TB90" s="110"/>
      <c r="TC90" s="110"/>
      <c r="TD90" s="110"/>
      <c r="TE90" s="110"/>
      <c r="TF90" s="110"/>
      <c r="TG90" s="110"/>
      <c r="TH90" s="110"/>
      <c r="TI90" s="110"/>
      <c r="TJ90" s="110"/>
      <c r="TK90" s="110"/>
      <c r="TL90" s="110"/>
      <c r="TM90" s="110"/>
      <c r="TN90" s="110"/>
      <c r="TO90" s="110"/>
      <c r="TP90" s="110"/>
      <c r="TQ90" s="110"/>
      <c r="TR90" s="110"/>
      <c r="TS90" s="110"/>
      <c r="TT90" s="110"/>
      <c r="TU90" s="110"/>
      <c r="TV90" s="110"/>
      <c r="TW90" s="110"/>
      <c r="TX90" s="110"/>
      <c r="TY90" s="110"/>
      <c r="TZ90" s="110"/>
      <c r="UA90" s="110"/>
      <c r="UB90" s="110"/>
      <c r="UC90" s="110"/>
      <c r="UD90" s="110"/>
      <c r="UE90" s="110"/>
      <c r="UF90" s="110"/>
      <c r="UG90" s="110"/>
      <c r="UH90" s="110"/>
      <c r="UI90" s="110"/>
      <c r="UJ90" s="110"/>
      <c r="UK90" s="110"/>
      <c r="UL90" s="110"/>
      <c r="UM90" s="110"/>
      <c r="UN90" s="110"/>
      <c r="UO90" s="110"/>
      <c r="UP90" s="110"/>
      <c r="UQ90" s="110"/>
      <c r="UR90" s="110"/>
      <c r="US90" s="110"/>
      <c r="UT90" s="110"/>
      <c r="UU90" s="110"/>
      <c r="UV90" s="110"/>
      <c r="UW90" s="110"/>
      <c r="UX90" s="110"/>
      <c r="UY90" s="110"/>
      <c r="UZ90" s="110"/>
      <c r="VA90" s="110"/>
      <c r="VB90" s="110"/>
      <c r="VC90" s="110"/>
      <c r="VD90" s="110"/>
      <c r="VE90" s="110"/>
      <c r="VF90" s="110"/>
      <c r="VG90" s="110"/>
      <c r="VH90" s="110"/>
      <c r="VI90" s="110"/>
      <c r="VJ90" s="110"/>
      <c r="VK90" s="110"/>
      <c r="VL90" s="110"/>
      <c r="VM90" s="110"/>
      <c r="VN90" s="110"/>
      <c r="VO90" s="110"/>
      <c r="VP90" s="110"/>
      <c r="VQ90" s="110"/>
      <c r="VR90" s="110"/>
      <c r="VS90" s="110"/>
      <c r="VT90" s="110"/>
      <c r="VU90" s="110"/>
      <c r="VV90" s="110"/>
      <c r="VW90" s="110"/>
      <c r="VX90" s="110"/>
      <c r="VY90" s="110"/>
      <c r="VZ90" s="110"/>
      <c r="WA90" s="110"/>
      <c r="WB90" s="110"/>
      <c r="WC90" s="110"/>
      <c r="WD90" s="110"/>
      <c r="WE90" s="110"/>
      <c r="WF90" s="110"/>
      <c r="WG90" s="110"/>
      <c r="WH90" s="110"/>
      <c r="WI90" s="110"/>
      <c r="WJ90" s="110"/>
      <c r="WK90" s="110"/>
      <c r="WL90" s="110"/>
      <c r="WM90" s="110"/>
      <c r="WN90" s="110"/>
      <c r="WO90" s="110"/>
      <c r="WP90" s="110"/>
      <c r="WQ90" s="110"/>
      <c r="WR90" s="110"/>
      <c r="WS90" s="110"/>
      <c r="WT90" s="110"/>
      <c r="WU90" s="110"/>
      <c r="WV90" s="110"/>
      <c r="WW90" s="110"/>
      <c r="WX90" s="110"/>
      <c r="WY90" s="110"/>
      <c r="WZ90" s="110"/>
      <c r="XA90" s="110"/>
      <c r="XB90" s="110"/>
      <c r="XC90" s="110"/>
      <c r="XD90" s="110"/>
      <c r="XE90" s="110"/>
      <c r="XF90" s="110"/>
      <c r="XG90" s="110"/>
      <c r="XH90" s="110"/>
      <c r="XI90" s="110"/>
      <c r="XJ90" s="110"/>
      <c r="XK90" s="110"/>
      <c r="XL90" s="110"/>
      <c r="XM90" s="110"/>
      <c r="XN90" s="110"/>
      <c r="XO90" s="110"/>
      <c r="XP90" s="110"/>
      <c r="XQ90" s="110"/>
      <c r="XR90" s="110"/>
      <c r="XS90" s="110"/>
      <c r="XT90" s="110"/>
      <c r="XU90" s="110"/>
      <c r="XV90" s="110"/>
      <c r="XW90" s="110"/>
      <c r="XX90" s="110"/>
      <c r="XY90" s="110"/>
      <c r="XZ90" s="110"/>
      <c r="YA90" s="110"/>
      <c r="YB90" s="110"/>
      <c r="YC90" s="110"/>
      <c r="YD90" s="110"/>
      <c r="YE90" s="110"/>
      <c r="YF90" s="110"/>
      <c r="YG90" s="110"/>
      <c r="YH90" s="110"/>
      <c r="YI90" s="110"/>
      <c r="YJ90" s="110"/>
      <c r="YK90" s="110"/>
      <c r="YL90" s="110"/>
      <c r="YM90" s="110"/>
      <c r="YN90" s="110"/>
      <c r="YO90" s="110"/>
      <c r="YP90" s="110"/>
      <c r="YQ90" s="110"/>
      <c r="YR90" s="110"/>
      <c r="YS90" s="110"/>
      <c r="YT90" s="110"/>
      <c r="YU90" s="110"/>
      <c r="YV90" s="110"/>
      <c r="YW90" s="110"/>
      <c r="YX90" s="110"/>
      <c r="YY90" s="110"/>
      <c r="YZ90" s="110"/>
      <c r="ZA90" s="110"/>
      <c r="ZB90" s="110"/>
      <c r="ZC90" s="110"/>
      <c r="ZD90" s="110"/>
      <c r="ZE90" s="110"/>
      <c r="ZF90" s="110"/>
      <c r="ZG90" s="110"/>
      <c r="ZH90" s="110"/>
      <c r="ZI90" s="110"/>
      <c r="ZJ90" s="110"/>
      <c r="ZK90" s="110"/>
      <c r="ZL90" s="110"/>
      <c r="ZM90" s="110"/>
      <c r="ZN90" s="110"/>
      <c r="ZO90" s="110"/>
      <c r="ZP90" s="110"/>
      <c r="ZQ90" s="110"/>
      <c r="ZR90" s="110"/>
      <c r="ZS90" s="110"/>
      <c r="ZT90" s="110"/>
      <c r="ZU90" s="110"/>
      <c r="ZV90" s="110"/>
      <c r="ZW90" s="110"/>
      <c r="ZX90" s="110"/>
      <c r="ZY90" s="110"/>
      <c r="ZZ90" s="110"/>
      <c r="AAA90" s="110"/>
      <c r="AAB90" s="110"/>
      <c r="AAC90" s="110"/>
      <c r="AAD90" s="110"/>
      <c r="AAE90" s="110"/>
      <c r="AAF90" s="110"/>
      <c r="AAG90" s="110"/>
      <c r="AAH90" s="110"/>
      <c r="AAI90" s="110"/>
      <c r="AAJ90" s="110"/>
      <c r="AAK90" s="110"/>
      <c r="AAL90" s="110"/>
      <c r="AAM90" s="110"/>
      <c r="AAN90" s="110"/>
      <c r="AAO90" s="110"/>
      <c r="AAP90" s="110"/>
      <c r="AAQ90" s="110"/>
      <c r="AAR90" s="110"/>
      <c r="AAS90" s="110"/>
      <c r="AAT90" s="110"/>
      <c r="AAU90" s="110"/>
      <c r="AAV90" s="110"/>
      <c r="AAW90" s="110"/>
      <c r="AAX90" s="110"/>
      <c r="AAY90" s="110"/>
      <c r="AAZ90" s="110"/>
      <c r="ABA90" s="110"/>
      <c r="ABB90" s="110"/>
      <c r="ABC90" s="110"/>
      <c r="ABD90" s="110"/>
      <c r="ABE90" s="110"/>
      <c r="ABF90" s="110"/>
      <c r="ABG90" s="110"/>
      <c r="ABH90" s="110"/>
      <c r="ABI90" s="110"/>
      <c r="ABJ90" s="110"/>
      <c r="ABK90" s="110"/>
      <c r="ABL90" s="110"/>
      <c r="ABM90" s="110"/>
      <c r="ABN90" s="110"/>
      <c r="ABO90" s="110"/>
      <c r="ABP90" s="110"/>
      <c r="ABQ90" s="110"/>
      <c r="ABR90" s="110"/>
      <c r="ABS90" s="110"/>
      <c r="ABT90" s="110"/>
      <c r="ABU90" s="110"/>
      <c r="ABV90" s="110"/>
      <c r="ABW90" s="110"/>
      <c r="ABX90" s="110"/>
      <c r="ABY90" s="110"/>
      <c r="ABZ90" s="110"/>
      <c r="ACA90" s="110"/>
      <c r="ACB90" s="110"/>
      <c r="ACC90" s="110"/>
      <c r="ACD90" s="110"/>
      <c r="ACE90" s="110"/>
      <c r="ACF90" s="110"/>
      <c r="ACG90" s="110"/>
      <c r="ACH90" s="110"/>
      <c r="ACI90" s="110"/>
      <c r="ACJ90" s="110"/>
      <c r="ACK90" s="110"/>
      <c r="ACL90" s="110"/>
      <c r="ACM90" s="110"/>
      <c r="ACN90" s="110"/>
      <c r="ACO90" s="110"/>
      <c r="ACP90" s="110"/>
      <c r="ACQ90" s="110"/>
      <c r="ACR90" s="110"/>
      <c r="ACS90" s="110"/>
      <c r="ACT90" s="110"/>
      <c r="ACU90" s="110"/>
      <c r="ACV90" s="110"/>
      <c r="ACW90" s="110"/>
      <c r="ACX90" s="110"/>
      <c r="ACY90" s="110"/>
      <c r="ACZ90" s="110"/>
      <c r="ADA90" s="110"/>
      <c r="ADB90" s="110"/>
      <c r="ADC90" s="110"/>
      <c r="ADD90" s="110"/>
      <c r="ADE90" s="110"/>
      <c r="ADF90" s="110"/>
      <c r="ADG90" s="110"/>
      <c r="ADH90" s="110"/>
      <c r="ADI90" s="110"/>
      <c r="ADJ90" s="110"/>
      <c r="ADK90" s="110"/>
      <c r="ADL90" s="110"/>
      <c r="ADM90" s="110"/>
      <c r="ADN90" s="110"/>
      <c r="ADO90" s="110"/>
      <c r="ADP90" s="110"/>
      <c r="ADQ90" s="110"/>
      <c r="ADR90" s="110"/>
      <c r="ADS90" s="110"/>
      <c r="ADT90" s="110"/>
      <c r="ADU90" s="110"/>
      <c r="ADV90" s="110"/>
      <c r="ADW90" s="110"/>
      <c r="ADX90" s="110"/>
      <c r="ADY90" s="110"/>
      <c r="ADZ90" s="110"/>
      <c r="AEA90" s="110"/>
      <c r="AEB90" s="110"/>
      <c r="AEC90" s="110"/>
      <c r="AED90" s="110"/>
      <c r="AEE90" s="110"/>
      <c r="AEF90" s="110"/>
      <c r="AEG90" s="110"/>
      <c r="AEH90" s="110"/>
      <c r="AEI90" s="110"/>
      <c r="AEJ90" s="110"/>
      <c r="AEK90" s="110"/>
      <c r="AEL90" s="110"/>
      <c r="AEM90" s="110"/>
      <c r="AEN90" s="110"/>
      <c r="AEO90" s="110"/>
      <c r="AEP90" s="110"/>
      <c r="AEQ90" s="110"/>
      <c r="AER90" s="110"/>
      <c r="AES90" s="110"/>
      <c r="AET90" s="110"/>
      <c r="AEU90" s="110"/>
      <c r="AEV90" s="110"/>
      <c r="AEW90" s="110"/>
      <c r="AEX90" s="110"/>
      <c r="AEY90" s="110"/>
      <c r="AEZ90" s="110"/>
      <c r="AFA90" s="110"/>
      <c r="AFB90" s="110"/>
      <c r="AFC90" s="110"/>
      <c r="AFD90" s="110"/>
      <c r="AFE90" s="110"/>
      <c r="AFF90" s="110"/>
      <c r="AFG90" s="110"/>
      <c r="AFH90" s="110"/>
      <c r="AFI90" s="110"/>
      <c r="AFJ90" s="110"/>
      <c r="AFK90" s="110"/>
      <c r="AFL90" s="110"/>
      <c r="AFM90" s="110"/>
      <c r="AFN90" s="110"/>
      <c r="AFO90" s="110"/>
      <c r="AFP90" s="110"/>
      <c r="AFQ90" s="110"/>
      <c r="AFR90" s="110"/>
      <c r="AFS90" s="110"/>
      <c r="AFT90" s="110"/>
      <c r="AFU90" s="110"/>
      <c r="AFV90" s="110"/>
      <c r="AFW90" s="110"/>
      <c r="AFX90" s="110"/>
      <c r="AFY90" s="110"/>
      <c r="AFZ90" s="110"/>
      <c r="AGA90" s="110"/>
      <c r="AGB90" s="110"/>
      <c r="AGC90" s="110"/>
      <c r="AGD90" s="110"/>
      <c r="AGE90" s="110"/>
      <c r="AGF90" s="110"/>
      <c r="AGG90" s="110"/>
      <c r="AGH90" s="110"/>
      <c r="AGI90" s="110"/>
      <c r="AGJ90" s="110"/>
      <c r="AGK90" s="110"/>
      <c r="AGL90" s="110"/>
      <c r="AGM90" s="110"/>
      <c r="AGN90" s="110"/>
      <c r="AGO90" s="110"/>
      <c r="AGP90" s="110"/>
      <c r="AGQ90" s="110"/>
      <c r="AGR90" s="110"/>
      <c r="AGS90" s="110"/>
      <c r="AGT90" s="110"/>
      <c r="AGU90" s="110"/>
      <c r="AGV90" s="110"/>
      <c r="AGW90" s="110"/>
      <c r="AGX90" s="110"/>
      <c r="AGY90" s="110"/>
      <c r="AGZ90" s="110"/>
      <c r="AHA90" s="110"/>
      <c r="AHB90" s="110"/>
      <c r="AHC90" s="110"/>
      <c r="AHD90" s="110"/>
      <c r="AHE90" s="110"/>
      <c r="AHF90" s="110"/>
      <c r="AHG90" s="110"/>
      <c r="AHH90" s="110"/>
      <c r="AHI90" s="110"/>
      <c r="AHJ90" s="110"/>
      <c r="AHK90" s="110"/>
      <c r="AHL90" s="110"/>
      <c r="AHM90" s="110"/>
      <c r="AHN90" s="110"/>
      <c r="AHO90" s="110"/>
      <c r="AHP90" s="110"/>
      <c r="AHQ90" s="110"/>
      <c r="AHR90" s="110"/>
      <c r="AHS90" s="110"/>
      <c r="AHT90" s="110"/>
      <c r="AHU90" s="110"/>
      <c r="AHV90" s="110"/>
      <c r="AHW90" s="110"/>
      <c r="AHX90" s="110"/>
      <c r="AHY90" s="110"/>
      <c r="AHZ90" s="110"/>
      <c r="AIA90" s="110"/>
      <c r="AIB90" s="110"/>
      <c r="AIC90" s="110"/>
      <c r="AID90" s="110"/>
      <c r="AIE90" s="110"/>
      <c r="AIF90" s="110"/>
      <c r="AIG90" s="110"/>
      <c r="AIH90" s="110"/>
      <c r="AII90" s="110"/>
      <c r="AIJ90" s="110"/>
      <c r="AIK90" s="110"/>
      <c r="AIL90" s="110"/>
      <c r="AIM90" s="110"/>
      <c r="AIN90" s="110"/>
      <c r="AIO90" s="110"/>
      <c r="AIP90" s="110"/>
      <c r="AIQ90" s="110"/>
      <c r="AIR90" s="110"/>
      <c r="AIS90" s="110"/>
      <c r="AIT90" s="110"/>
      <c r="AIU90" s="110"/>
      <c r="AIV90" s="110"/>
      <c r="AIW90" s="110"/>
      <c r="AIX90" s="110"/>
      <c r="AIY90" s="110"/>
      <c r="AIZ90" s="110"/>
      <c r="AJA90" s="110"/>
      <c r="AJB90" s="110"/>
      <c r="AJC90" s="110"/>
      <c r="AJD90" s="110"/>
      <c r="AJE90" s="110"/>
    </row>
    <row r="91" spans="1:942" s="115" customFormat="1" ht="40.15" customHeight="1" x14ac:dyDescent="0.25">
      <c r="A91" s="113" t="s">
        <v>20</v>
      </c>
      <c r="B91" s="35" t="s">
        <v>88</v>
      </c>
      <c r="C91" s="114" t="s">
        <v>121</v>
      </c>
      <c r="D91" s="120" t="s">
        <v>96</v>
      </c>
      <c r="E91" s="114" t="s">
        <v>21</v>
      </c>
      <c r="F91" s="154">
        <v>316.32</v>
      </c>
      <c r="G91" s="155"/>
      <c r="H91" s="156">
        <f>ROUND(SUM(H92:H94),2)</f>
        <v>7.5</v>
      </c>
      <c r="I91" s="156">
        <f>ROUND(SUM(I92:I94),2)</f>
        <v>13.94</v>
      </c>
      <c r="J91" s="157">
        <f>H91+I91</f>
        <v>21.439999999999998</v>
      </c>
      <c r="K91" s="158">
        <f>ROUND(F91*H91,2)</f>
        <v>2372.4</v>
      </c>
      <c r="L91" s="159">
        <f>ROUND(F91*I91,2)</f>
        <v>4409.5</v>
      </c>
      <c r="M91" s="160">
        <f>ROUND(K91+L91,2)</f>
        <v>6781.9</v>
      </c>
      <c r="N91" s="161">
        <f>ROUND(M91*$N$5,2)</f>
        <v>2013.69</v>
      </c>
      <c r="O91" s="161">
        <f>ROUND(M91+N91,2)</f>
        <v>8795.59</v>
      </c>
      <c r="P91" s="124"/>
      <c r="Q91" s="124"/>
      <c r="R91" s="124"/>
      <c r="S91" s="124"/>
      <c r="T91" s="124"/>
      <c r="U91" s="124"/>
      <c r="V91" s="124"/>
      <c r="W91" s="124"/>
      <c r="X91" s="124"/>
      <c r="Y91" s="124"/>
      <c r="Z91" s="124"/>
      <c r="AA91" s="124"/>
      <c r="AB91" s="124"/>
      <c r="AC91" s="124"/>
      <c r="AD91" s="124"/>
      <c r="AE91" s="124"/>
      <c r="AF91" s="124"/>
      <c r="AG91" s="124"/>
      <c r="AH91" s="124"/>
      <c r="AI91" s="124"/>
      <c r="AJ91" s="124"/>
      <c r="AK91" s="124"/>
      <c r="AL91" s="124"/>
      <c r="AM91" s="124"/>
      <c r="AN91" s="124"/>
      <c r="AO91" s="124"/>
      <c r="AP91" s="124"/>
      <c r="AQ91" s="124"/>
      <c r="AR91" s="124"/>
      <c r="AS91" s="124"/>
      <c r="AT91" s="124"/>
      <c r="AU91" s="124"/>
    </row>
    <row r="92" spans="1:942" ht="21.75" customHeight="1" x14ac:dyDescent="0.25">
      <c r="A92" s="121" t="s">
        <v>20</v>
      </c>
      <c r="B92" s="116" t="s">
        <v>26</v>
      </c>
      <c r="C92" s="117">
        <v>5318</v>
      </c>
      <c r="D92" s="42" t="s">
        <v>68</v>
      </c>
      <c r="E92" s="117" t="s">
        <v>31</v>
      </c>
      <c r="F92" s="162" t="s">
        <v>89</v>
      </c>
      <c r="G92" s="153">
        <v>15.7</v>
      </c>
      <c r="H92" s="163">
        <f>F92*G92</f>
        <v>0.97339999999999993</v>
      </c>
      <c r="I92" s="164"/>
      <c r="J92" s="165"/>
      <c r="K92" s="166"/>
      <c r="L92" s="167"/>
      <c r="M92" s="168"/>
      <c r="N92" s="169"/>
      <c r="O92" s="169"/>
      <c r="P92" s="123"/>
      <c r="Q92" s="123"/>
      <c r="R92" s="123"/>
      <c r="S92" s="123"/>
      <c r="T92" s="123"/>
      <c r="U92" s="123"/>
      <c r="V92" s="123"/>
      <c r="W92" s="123"/>
      <c r="X92" s="123"/>
      <c r="Y92" s="123"/>
      <c r="Z92" s="123"/>
      <c r="AA92" s="123"/>
      <c r="AB92" s="123"/>
      <c r="AC92" s="123"/>
      <c r="AD92" s="123"/>
      <c r="AE92" s="123"/>
      <c r="AF92" s="123"/>
      <c r="AG92" s="123"/>
      <c r="AH92" s="123"/>
      <c r="AI92" s="123"/>
      <c r="AJ92" s="123"/>
      <c r="AK92" s="123"/>
      <c r="AL92" s="123"/>
      <c r="AM92" s="123"/>
      <c r="AN92" s="123"/>
      <c r="AO92" s="123"/>
      <c r="AP92" s="123"/>
      <c r="AQ92" s="123"/>
      <c r="AR92" s="123"/>
      <c r="AS92" s="123"/>
      <c r="AT92" s="123"/>
      <c r="AU92" s="123"/>
      <c r="AV92" s="110"/>
      <c r="AW92" s="110"/>
      <c r="AX92" s="110"/>
      <c r="AY92" s="110"/>
      <c r="AZ92" s="110"/>
      <c r="BA92" s="110"/>
      <c r="BB92" s="110"/>
      <c r="BC92" s="110"/>
      <c r="BD92" s="110"/>
      <c r="BE92" s="110"/>
      <c r="BF92" s="110"/>
      <c r="BG92" s="110"/>
      <c r="BH92" s="110"/>
      <c r="BI92" s="110"/>
      <c r="BJ92" s="110"/>
      <c r="BK92" s="110"/>
      <c r="BL92" s="110"/>
      <c r="BM92" s="110"/>
      <c r="BN92" s="110"/>
      <c r="BO92" s="110"/>
      <c r="BP92" s="110"/>
      <c r="BQ92" s="110"/>
      <c r="BR92" s="110"/>
      <c r="BS92" s="110"/>
      <c r="BT92" s="110"/>
      <c r="BU92" s="110"/>
      <c r="BV92" s="110"/>
      <c r="BW92" s="110"/>
      <c r="BX92" s="110"/>
      <c r="BY92" s="110"/>
      <c r="BZ92" s="110"/>
      <c r="CA92" s="110"/>
      <c r="CB92" s="110"/>
      <c r="CC92" s="110"/>
      <c r="CD92" s="110"/>
      <c r="CE92" s="110"/>
      <c r="CF92" s="110"/>
      <c r="CG92" s="110"/>
      <c r="CH92" s="110"/>
      <c r="CI92" s="110"/>
      <c r="CJ92" s="110"/>
      <c r="CK92" s="110"/>
      <c r="CL92" s="110"/>
      <c r="CM92" s="110"/>
      <c r="CN92" s="110"/>
      <c r="CO92" s="110"/>
      <c r="CP92" s="110"/>
      <c r="CQ92" s="110"/>
      <c r="CR92" s="110"/>
      <c r="CS92" s="110"/>
      <c r="CT92" s="110"/>
      <c r="CU92" s="110"/>
      <c r="CV92" s="110"/>
      <c r="CW92" s="110"/>
      <c r="CX92" s="110"/>
      <c r="CY92" s="110"/>
      <c r="CZ92" s="110"/>
      <c r="DA92" s="110"/>
      <c r="DB92" s="110"/>
      <c r="DC92" s="110"/>
      <c r="DD92" s="110"/>
      <c r="DE92" s="110"/>
      <c r="DF92" s="110"/>
      <c r="DG92" s="110"/>
      <c r="DH92" s="110"/>
      <c r="DI92" s="110"/>
      <c r="DJ92" s="110"/>
      <c r="DK92" s="110"/>
      <c r="DL92" s="110"/>
      <c r="DM92" s="110"/>
      <c r="DN92" s="110"/>
      <c r="DO92" s="110"/>
      <c r="DP92" s="110"/>
      <c r="DQ92" s="110"/>
      <c r="DR92" s="110"/>
      <c r="DS92" s="110"/>
      <c r="DT92" s="110"/>
      <c r="DU92" s="110"/>
      <c r="DV92" s="110"/>
      <c r="DW92" s="110"/>
      <c r="DX92" s="110"/>
      <c r="DY92" s="110"/>
      <c r="DZ92" s="110"/>
      <c r="EA92" s="110"/>
      <c r="EB92" s="110"/>
      <c r="EC92" s="110"/>
      <c r="ED92" s="110"/>
      <c r="EE92" s="110"/>
      <c r="EF92" s="110"/>
      <c r="EG92" s="110"/>
      <c r="EH92" s="110"/>
      <c r="EI92" s="110"/>
      <c r="EJ92" s="110"/>
      <c r="EK92" s="110"/>
      <c r="EL92" s="110"/>
      <c r="EM92" s="110"/>
      <c r="EN92" s="110"/>
      <c r="EO92" s="110"/>
      <c r="EP92" s="110"/>
      <c r="EQ92" s="110"/>
      <c r="ER92" s="110"/>
      <c r="ES92" s="110"/>
      <c r="ET92" s="110"/>
      <c r="EU92" s="110"/>
      <c r="EV92" s="110"/>
      <c r="EW92" s="110"/>
      <c r="EX92" s="110"/>
      <c r="EY92" s="110"/>
      <c r="EZ92" s="110"/>
      <c r="FA92" s="110"/>
      <c r="FB92" s="110"/>
      <c r="FC92" s="110"/>
      <c r="FD92" s="110"/>
      <c r="FE92" s="110"/>
      <c r="FF92" s="110"/>
      <c r="FG92" s="110"/>
      <c r="FH92" s="110"/>
      <c r="FI92" s="110"/>
      <c r="FJ92" s="110"/>
      <c r="FK92" s="110"/>
      <c r="FL92" s="110"/>
      <c r="FM92" s="110"/>
      <c r="FN92" s="110"/>
      <c r="FO92" s="110"/>
      <c r="FP92" s="110"/>
      <c r="FQ92" s="110"/>
      <c r="FR92" s="110"/>
      <c r="FS92" s="110"/>
      <c r="FT92" s="110"/>
      <c r="FU92" s="110"/>
      <c r="FV92" s="110"/>
      <c r="FW92" s="110"/>
      <c r="FX92" s="110"/>
      <c r="FY92" s="110"/>
      <c r="FZ92" s="110"/>
      <c r="GA92" s="110"/>
      <c r="GB92" s="110"/>
      <c r="GC92" s="110"/>
      <c r="GD92" s="110"/>
      <c r="GE92" s="110"/>
      <c r="GF92" s="110"/>
      <c r="GG92" s="110"/>
      <c r="GH92" s="110"/>
      <c r="GI92" s="110"/>
      <c r="GJ92" s="110"/>
      <c r="GK92" s="110"/>
      <c r="GL92" s="110"/>
      <c r="GM92" s="110"/>
      <c r="GN92" s="110"/>
      <c r="GO92" s="110"/>
      <c r="GP92" s="110"/>
      <c r="GQ92" s="110"/>
      <c r="GR92" s="110"/>
      <c r="GS92" s="110"/>
      <c r="GT92" s="110"/>
      <c r="GU92" s="110"/>
      <c r="GV92" s="110"/>
      <c r="GW92" s="110"/>
      <c r="GX92" s="110"/>
      <c r="GY92" s="110"/>
      <c r="GZ92" s="110"/>
      <c r="HA92" s="110"/>
      <c r="HB92" s="110"/>
      <c r="HC92" s="110"/>
      <c r="HD92" s="110"/>
      <c r="HE92" s="110"/>
      <c r="HF92" s="110"/>
      <c r="HG92" s="110"/>
      <c r="HH92" s="110"/>
      <c r="HI92" s="110"/>
      <c r="HJ92" s="110"/>
      <c r="HK92" s="110"/>
      <c r="HL92" s="110"/>
      <c r="HM92" s="110"/>
      <c r="HN92" s="110"/>
      <c r="HO92" s="110"/>
      <c r="HP92" s="110"/>
      <c r="HQ92" s="110"/>
      <c r="HR92" s="110"/>
      <c r="HS92" s="110"/>
      <c r="HT92" s="110"/>
      <c r="HU92" s="110"/>
      <c r="HV92" s="110"/>
      <c r="HW92" s="110"/>
      <c r="HX92" s="110"/>
      <c r="HY92" s="110"/>
      <c r="HZ92" s="110"/>
      <c r="IA92" s="110"/>
      <c r="IB92" s="110"/>
      <c r="IC92" s="110"/>
      <c r="ID92" s="110"/>
      <c r="IE92" s="110"/>
      <c r="IF92" s="110"/>
      <c r="IG92" s="110"/>
      <c r="IH92" s="110"/>
      <c r="II92" s="110"/>
      <c r="IJ92" s="110"/>
      <c r="IK92" s="110"/>
      <c r="IL92" s="110"/>
      <c r="IM92" s="110"/>
      <c r="IN92" s="110"/>
      <c r="IO92" s="110"/>
      <c r="IP92" s="110"/>
      <c r="IQ92" s="110"/>
      <c r="IR92" s="110"/>
      <c r="IS92" s="110"/>
      <c r="IT92" s="110"/>
      <c r="IU92" s="110"/>
      <c r="IV92" s="110"/>
      <c r="IW92" s="110"/>
      <c r="IX92" s="110"/>
      <c r="IY92" s="110"/>
      <c r="IZ92" s="110"/>
      <c r="JA92" s="110"/>
      <c r="JB92" s="110"/>
      <c r="JC92" s="110"/>
      <c r="JD92" s="110"/>
      <c r="JE92" s="110"/>
      <c r="JF92" s="110"/>
      <c r="JG92" s="110"/>
      <c r="JH92" s="110"/>
      <c r="JI92" s="110"/>
      <c r="JJ92" s="110"/>
      <c r="JK92" s="110"/>
      <c r="JL92" s="110"/>
      <c r="JM92" s="110"/>
      <c r="JN92" s="110"/>
      <c r="JO92" s="110"/>
      <c r="JP92" s="110"/>
      <c r="JQ92" s="110"/>
      <c r="JR92" s="110"/>
      <c r="JS92" s="110"/>
      <c r="JT92" s="110"/>
      <c r="JU92" s="110"/>
      <c r="JV92" s="110"/>
      <c r="JW92" s="110"/>
      <c r="JX92" s="110"/>
      <c r="JY92" s="110"/>
      <c r="JZ92" s="110"/>
      <c r="KA92" s="110"/>
      <c r="KB92" s="110"/>
      <c r="KC92" s="110"/>
      <c r="KD92" s="110"/>
      <c r="KE92" s="110"/>
      <c r="KF92" s="110"/>
      <c r="KG92" s="110"/>
      <c r="KH92" s="110"/>
      <c r="KI92" s="110"/>
      <c r="KJ92" s="110"/>
      <c r="KK92" s="110"/>
      <c r="KL92" s="110"/>
      <c r="KM92" s="110"/>
      <c r="KN92" s="110"/>
      <c r="KO92" s="110"/>
      <c r="KP92" s="110"/>
      <c r="KQ92" s="110"/>
      <c r="KR92" s="110"/>
      <c r="KS92" s="110"/>
      <c r="KT92" s="110"/>
      <c r="KU92" s="110"/>
      <c r="KV92" s="110"/>
      <c r="KW92" s="110"/>
      <c r="KX92" s="110"/>
      <c r="KY92" s="110"/>
      <c r="KZ92" s="110"/>
      <c r="LA92" s="110"/>
      <c r="LB92" s="110"/>
      <c r="LC92" s="110"/>
      <c r="LD92" s="110"/>
      <c r="LE92" s="110"/>
      <c r="LF92" s="110"/>
      <c r="LG92" s="110"/>
      <c r="LH92" s="110"/>
      <c r="LI92" s="110"/>
      <c r="LJ92" s="110"/>
      <c r="LK92" s="110"/>
      <c r="LL92" s="110"/>
      <c r="LM92" s="110"/>
      <c r="LN92" s="110"/>
      <c r="LO92" s="110"/>
      <c r="LP92" s="110"/>
      <c r="LQ92" s="110"/>
      <c r="LR92" s="110"/>
      <c r="LS92" s="110"/>
      <c r="LT92" s="110"/>
      <c r="LU92" s="110"/>
      <c r="LV92" s="110"/>
      <c r="LW92" s="110"/>
      <c r="LX92" s="110"/>
      <c r="LY92" s="110"/>
      <c r="LZ92" s="110"/>
      <c r="MA92" s="110"/>
      <c r="MB92" s="110"/>
      <c r="MC92" s="110"/>
      <c r="MD92" s="110"/>
      <c r="ME92" s="110"/>
      <c r="MF92" s="110"/>
      <c r="MG92" s="110"/>
      <c r="MH92" s="110"/>
      <c r="MI92" s="110"/>
      <c r="MJ92" s="110"/>
      <c r="MK92" s="110"/>
      <c r="ML92" s="110"/>
      <c r="MM92" s="110"/>
      <c r="MN92" s="110"/>
      <c r="MO92" s="110"/>
      <c r="MP92" s="110"/>
      <c r="MQ92" s="110"/>
      <c r="MR92" s="110"/>
      <c r="MS92" s="110"/>
      <c r="MT92" s="110"/>
      <c r="MU92" s="110"/>
      <c r="MV92" s="110"/>
      <c r="MW92" s="110"/>
      <c r="MX92" s="110"/>
      <c r="MY92" s="110"/>
      <c r="MZ92" s="110"/>
      <c r="NA92" s="110"/>
      <c r="NB92" s="110"/>
      <c r="NC92" s="110"/>
      <c r="ND92" s="110"/>
      <c r="NE92" s="110"/>
      <c r="NF92" s="110"/>
      <c r="NG92" s="110"/>
      <c r="NH92" s="110"/>
      <c r="NI92" s="110"/>
      <c r="NJ92" s="110"/>
      <c r="NK92" s="110"/>
      <c r="NL92" s="110"/>
      <c r="NM92" s="110"/>
      <c r="NN92" s="110"/>
      <c r="NO92" s="110"/>
      <c r="NP92" s="110"/>
      <c r="NQ92" s="110"/>
      <c r="NR92" s="110"/>
      <c r="NS92" s="110"/>
      <c r="NT92" s="110"/>
      <c r="NU92" s="110"/>
      <c r="NV92" s="110"/>
      <c r="NW92" s="110"/>
      <c r="NX92" s="110"/>
      <c r="NY92" s="110"/>
      <c r="NZ92" s="110"/>
      <c r="OA92" s="110"/>
      <c r="OB92" s="110"/>
      <c r="OC92" s="110"/>
      <c r="OD92" s="110"/>
      <c r="OE92" s="110"/>
      <c r="OF92" s="110"/>
      <c r="OG92" s="110"/>
      <c r="OH92" s="110"/>
      <c r="OI92" s="110"/>
      <c r="OJ92" s="110"/>
      <c r="OK92" s="110"/>
      <c r="OL92" s="110"/>
      <c r="OM92" s="110"/>
      <c r="ON92" s="110"/>
      <c r="OO92" s="110"/>
      <c r="OP92" s="110"/>
      <c r="OQ92" s="110"/>
      <c r="OR92" s="110"/>
      <c r="OS92" s="110"/>
      <c r="OT92" s="110"/>
      <c r="OU92" s="110"/>
      <c r="OV92" s="110"/>
      <c r="OW92" s="110"/>
      <c r="OX92" s="110"/>
      <c r="OY92" s="110"/>
      <c r="OZ92" s="110"/>
      <c r="PA92" s="110"/>
      <c r="PB92" s="110"/>
      <c r="PC92" s="110"/>
      <c r="PD92" s="110"/>
      <c r="PE92" s="110"/>
      <c r="PF92" s="110"/>
      <c r="PG92" s="110"/>
      <c r="PH92" s="110"/>
      <c r="PI92" s="110"/>
      <c r="PJ92" s="110"/>
      <c r="PK92" s="110"/>
      <c r="PL92" s="110"/>
      <c r="PM92" s="110"/>
      <c r="PN92" s="110"/>
      <c r="PO92" s="110"/>
      <c r="PP92" s="110"/>
      <c r="PQ92" s="110"/>
      <c r="PR92" s="110"/>
      <c r="PS92" s="110"/>
      <c r="PT92" s="110"/>
      <c r="PU92" s="110"/>
      <c r="PV92" s="110"/>
      <c r="PW92" s="110"/>
      <c r="PX92" s="110"/>
      <c r="PY92" s="110"/>
      <c r="PZ92" s="110"/>
      <c r="QA92" s="110"/>
      <c r="QB92" s="110"/>
      <c r="QC92" s="110"/>
      <c r="QD92" s="110"/>
      <c r="QE92" s="110"/>
      <c r="QF92" s="110"/>
      <c r="QG92" s="110"/>
      <c r="QH92" s="110"/>
      <c r="QI92" s="110"/>
      <c r="QJ92" s="110"/>
      <c r="QK92" s="110"/>
      <c r="QL92" s="110"/>
      <c r="QM92" s="110"/>
      <c r="QN92" s="110"/>
      <c r="QO92" s="110"/>
      <c r="QP92" s="110"/>
      <c r="QQ92" s="110"/>
      <c r="QR92" s="110"/>
      <c r="QS92" s="110"/>
      <c r="QT92" s="110"/>
      <c r="QU92" s="110"/>
      <c r="QV92" s="110"/>
      <c r="QW92" s="110"/>
      <c r="QX92" s="110"/>
      <c r="QY92" s="110"/>
      <c r="QZ92" s="110"/>
      <c r="RA92" s="110"/>
      <c r="RB92" s="110"/>
      <c r="RC92" s="110"/>
      <c r="RD92" s="110"/>
      <c r="RE92" s="110"/>
      <c r="RF92" s="110"/>
      <c r="RG92" s="110"/>
      <c r="RH92" s="110"/>
      <c r="RI92" s="110"/>
      <c r="RJ92" s="110"/>
      <c r="RK92" s="110"/>
      <c r="RL92" s="110"/>
      <c r="RM92" s="110"/>
      <c r="RN92" s="110"/>
      <c r="RO92" s="110"/>
      <c r="RP92" s="110"/>
      <c r="RQ92" s="110"/>
      <c r="RR92" s="110"/>
      <c r="RS92" s="110"/>
      <c r="RT92" s="110"/>
      <c r="RU92" s="110"/>
      <c r="RV92" s="110"/>
      <c r="RW92" s="110"/>
      <c r="RX92" s="110"/>
      <c r="RY92" s="110"/>
      <c r="RZ92" s="110"/>
      <c r="SA92" s="110"/>
      <c r="SB92" s="110"/>
      <c r="SC92" s="110"/>
      <c r="SD92" s="110"/>
      <c r="SE92" s="110"/>
      <c r="SF92" s="110"/>
      <c r="SG92" s="110"/>
      <c r="SH92" s="110"/>
      <c r="SI92" s="110"/>
      <c r="SJ92" s="110"/>
      <c r="SK92" s="110"/>
      <c r="SL92" s="110"/>
      <c r="SM92" s="110"/>
      <c r="SN92" s="110"/>
      <c r="SO92" s="110"/>
      <c r="SP92" s="110"/>
      <c r="SQ92" s="110"/>
      <c r="SR92" s="110"/>
      <c r="SS92" s="110"/>
      <c r="ST92" s="110"/>
      <c r="SU92" s="110"/>
      <c r="SV92" s="110"/>
      <c r="SW92" s="110"/>
      <c r="SX92" s="110"/>
      <c r="SY92" s="110"/>
      <c r="SZ92" s="110"/>
      <c r="TA92" s="110"/>
      <c r="TB92" s="110"/>
      <c r="TC92" s="110"/>
      <c r="TD92" s="110"/>
      <c r="TE92" s="110"/>
      <c r="TF92" s="110"/>
      <c r="TG92" s="110"/>
      <c r="TH92" s="110"/>
      <c r="TI92" s="110"/>
      <c r="TJ92" s="110"/>
      <c r="TK92" s="110"/>
      <c r="TL92" s="110"/>
      <c r="TM92" s="110"/>
      <c r="TN92" s="110"/>
      <c r="TO92" s="110"/>
      <c r="TP92" s="110"/>
      <c r="TQ92" s="110"/>
      <c r="TR92" s="110"/>
      <c r="TS92" s="110"/>
      <c r="TT92" s="110"/>
      <c r="TU92" s="110"/>
      <c r="TV92" s="110"/>
      <c r="TW92" s="110"/>
      <c r="TX92" s="110"/>
      <c r="TY92" s="110"/>
      <c r="TZ92" s="110"/>
      <c r="UA92" s="110"/>
      <c r="UB92" s="110"/>
      <c r="UC92" s="110"/>
      <c r="UD92" s="110"/>
      <c r="UE92" s="110"/>
      <c r="UF92" s="110"/>
      <c r="UG92" s="110"/>
      <c r="UH92" s="110"/>
      <c r="UI92" s="110"/>
      <c r="UJ92" s="110"/>
      <c r="UK92" s="110"/>
      <c r="UL92" s="110"/>
      <c r="UM92" s="110"/>
      <c r="UN92" s="110"/>
      <c r="UO92" s="110"/>
      <c r="UP92" s="110"/>
      <c r="UQ92" s="110"/>
      <c r="UR92" s="110"/>
      <c r="US92" s="110"/>
      <c r="UT92" s="110"/>
      <c r="UU92" s="110"/>
      <c r="UV92" s="110"/>
      <c r="UW92" s="110"/>
      <c r="UX92" s="110"/>
      <c r="UY92" s="110"/>
      <c r="UZ92" s="110"/>
      <c r="VA92" s="110"/>
      <c r="VB92" s="110"/>
      <c r="VC92" s="110"/>
      <c r="VD92" s="110"/>
      <c r="VE92" s="110"/>
      <c r="VF92" s="110"/>
      <c r="VG92" s="110"/>
      <c r="VH92" s="110"/>
      <c r="VI92" s="110"/>
      <c r="VJ92" s="110"/>
      <c r="VK92" s="110"/>
      <c r="VL92" s="110"/>
      <c r="VM92" s="110"/>
      <c r="VN92" s="110"/>
      <c r="VO92" s="110"/>
      <c r="VP92" s="110"/>
      <c r="VQ92" s="110"/>
      <c r="VR92" s="110"/>
      <c r="VS92" s="110"/>
      <c r="VT92" s="110"/>
      <c r="VU92" s="110"/>
      <c r="VV92" s="110"/>
      <c r="VW92" s="110"/>
      <c r="VX92" s="110"/>
      <c r="VY92" s="110"/>
      <c r="VZ92" s="110"/>
      <c r="WA92" s="110"/>
      <c r="WB92" s="110"/>
      <c r="WC92" s="110"/>
      <c r="WD92" s="110"/>
      <c r="WE92" s="110"/>
      <c r="WF92" s="110"/>
      <c r="WG92" s="110"/>
      <c r="WH92" s="110"/>
      <c r="WI92" s="110"/>
      <c r="WJ92" s="110"/>
      <c r="WK92" s="110"/>
      <c r="WL92" s="110"/>
      <c r="WM92" s="110"/>
      <c r="WN92" s="110"/>
      <c r="WO92" s="110"/>
      <c r="WP92" s="110"/>
      <c r="WQ92" s="110"/>
      <c r="WR92" s="110"/>
      <c r="WS92" s="110"/>
      <c r="WT92" s="110"/>
      <c r="WU92" s="110"/>
      <c r="WV92" s="110"/>
      <c r="WW92" s="110"/>
      <c r="WX92" s="110"/>
      <c r="WY92" s="110"/>
      <c r="WZ92" s="110"/>
      <c r="XA92" s="110"/>
      <c r="XB92" s="110"/>
      <c r="XC92" s="110"/>
      <c r="XD92" s="110"/>
      <c r="XE92" s="110"/>
      <c r="XF92" s="110"/>
      <c r="XG92" s="110"/>
      <c r="XH92" s="110"/>
      <c r="XI92" s="110"/>
      <c r="XJ92" s="110"/>
      <c r="XK92" s="110"/>
      <c r="XL92" s="110"/>
      <c r="XM92" s="110"/>
      <c r="XN92" s="110"/>
      <c r="XO92" s="110"/>
      <c r="XP92" s="110"/>
      <c r="XQ92" s="110"/>
      <c r="XR92" s="110"/>
      <c r="XS92" s="110"/>
      <c r="XT92" s="110"/>
      <c r="XU92" s="110"/>
      <c r="XV92" s="110"/>
      <c r="XW92" s="110"/>
      <c r="XX92" s="110"/>
      <c r="XY92" s="110"/>
      <c r="XZ92" s="110"/>
      <c r="YA92" s="110"/>
      <c r="YB92" s="110"/>
      <c r="YC92" s="110"/>
      <c r="YD92" s="110"/>
      <c r="YE92" s="110"/>
      <c r="YF92" s="110"/>
      <c r="YG92" s="110"/>
      <c r="YH92" s="110"/>
      <c r="YI92" s="110"/>
      <c r="YJ92" s="110"/>
      <c r="YK92" s="110"/>
      <c r="YL92" s="110"/>
      <c r="YM92" s="110"/>
      <c r="YN92" s="110"/>
      <c r="YO92" s="110"/>
      <c r="YP92" s="110"/>
      <c r="YQ92" s="110"/>
      <c r="YR92" s="110"/>
      <c r="YS92" s="110"/>
      <c r="YT92" s="110"/>
      <c r="YU92" s="110"/>
      <c r="YV92" s="110"/>
      <c r="YW92" s="110"/>
      <c r="YX92" s="110"/>
      <c r="YY92" s="110"/>
      <c r="YZ92" s="110"/>
      <c r="ZA92" s="110"/>
      <c r="ZB92" s="110"/>
      <c r="ZC92" s="110"/>
      <c r="ZD92" s="110"/>
      <c r="ZE92" s="110"/>
      <c r="ZF92" s="110"/>
      <c r="ZG92" s="110"/>
      <c r="ZH92" s="110"/>
      <c r="ZI92" s="110"/>
      <c r="ZJ92" s="110"/>
      <c r="ZK92" s="110"/>
      <c r="ZL92" s="110"/>
      <c r="ZM92" s="110"/>
      <c r="ZN92" s="110"/>
      <c r="ZO92" s="110"/>
      <c r="ZP92" s="110"/>
      <c r="ZQ92" s="110"/>
      <c r="ZR92" s="110"/>
      <c r="ZS92" s="110"/>
      <c r="ZT92" s="110"/>
      <c r="ZU92" s="110"/>
      <c r="ZV92" s="110"/>
      <c r="ZW92" s="110"/>
      <c r="ZX92" s="110"/>
      <c r="ZY92" s="110"/>
      <c r="ZZ92" s="110"/>
      <c r="AAA92" s="110"/>
      <c r="AAB92" s="110"/>
      <c r="AAC92" s="110"/>
      <c r="AAD92" s="110"/>
      <c r="AAE92" s="110"/>
      <c r="AAF92" s="110"/>
      <c r="AAG92" s="110"/>
      <c r="AAH92" s="110"/>
      <c r="AAI92" s="110"/>
      <c r="AAJ92" s="110"/>
      <c r="AAK92" s="110"/>
      <c r="AAL92" s="110"/>
      <c r="AAM92" s="110"/>
      <c r="AAN92" s="110"/>
      <c r="AAO92" s="110"/>
      <c r="AAP92" s="110"/>
      <c r="AAQ92" s="110"/>
      <c r="AAR92" s="110"/>
      <c r="AAS92" s="110"/>
      <c r="AAT92" s="110"/>
      <c r="AAU92" s="110"/>
      <c r="AAV92" s="110"/>
      <c r="AAW92" s="110"/>
      <c r="AAX92" s="110"/>
      <c r="AAY92" s="110"/>
      <c r="AAZ92" s="110"/>
      <c r="ABA92" s="110"/>
      <c r="ABB92" s="110"/>
      <c r="ABC92" s="110"/>
      <c r="ABD92" s="110"/>
      <c r="ABE92" s="110"/>
      <c r="ABF92" s="110"/>
      <c r="ABG92" s="110"/>
      <c r="ABH92" s="110"/>
      <c r="ABI92" s="110"/>
      <c r="ABJ92" s="110"/>
      <c r="ABK92" s="110"/>
      <c r="ABL92" s="110"/>
      <c r="ABM92" s="110"/>
      <c r="ABN92" s="110"/>
      <c r="ABO92" s="110"/>
      <c r="ABP92" s="110"/>
      <c r="ABQ92" s="110"/>
      <c r="ABR92" s="110"/>
      <c r="ABS92" s="110"/>
      <c r="ABT92" s="110"/>
      <c r="ABU92" s="110"/>
      <c r="ABV92" s="110"/>
      <c r="ABW92" s="110"/>
      <c r="ABX92" s="110"/>
      <c r="ABY92" s="110"/>
      <c r="ABZ92" s="110"/>
      <c r="ACA92" s="110"/>
      <c r="ACB92" s="110"/>
      <c r="ACC92" s="110"/>
      <c r="ACD92" s="110"/>
      <c r="ACE92" s="110"/>
      <c r="ACF92" s="110"/>
      <c r="ACG92" s="110"/>
      <c r="ACH92" s="110"/>
      <c r="ACI92" s="110"/>
      <c r="ACJ92" s="110"/>
      <c r="ACK92" s="110"/>
      <c r="ACL92" s="110"/>
      <c r="ACM92" s="110"/>
      <c r="ACN92" s="110"/>
      <c r="ACO92" s="110"/>
      <c r="ACP92" s="110"/>
      <c r="ACQ92" s="110"/>
      <c r="ACR92" s="110"/>
      <c r="ACS92" s="110"/>
      <c r="ACT92" s="110"/>
      <c r="ACU92" s="110"/>
      <c r="ACV92" s="110"/>
      <c r="ACW92" s="110"/>
      <c r="ACX92" s="110"/>
      <c r="ACY92" s="110"/>
      <c r="ACZ92" s="110"/>
      <c r="ADA92" s="110"/>
      <c r="ADB92" s="110"/>
      <c r="ADC92" s="110"/>
      <c r="ADD92" s="110"/>
      <c r="ADE92" s="110"/>
      <c r="ADF92" s="110"/>
      <c r="ADG92" s="110"/>
      <c r="ADH92" s="110"/>
      <c r="ADI92" s="110"/>
      <c r="ADJ92" s="110"/>
      <c r="ADK92" s="110"/>
      <c r="ADL92" s="110"/>
      <c r="ADM92" s="110"/>
      <c r="ADN92" s="110"/>
      <c r="ADO92" s="110"/>
      <c r="ADP92" s="110"/>
      <c r="ADQ92" s="110"/>
      <c r="ADR92" s="110"/>
      <c r="ADS92" s="110"/>
      <c r="ADT92" s="110"/>
      <c r="ADU92" s="110"/>
      <c r="ADV92" s="110"/>
      <c r="ADW92" s="110"/>
      <c r="ADX92" s="110"/>
      <c r="ADY92" s="110"/>
      <c r="ADZ92" s="110"/>
      <c r="AEA92" s="110"/>
      <c r="AEB92" s="110"/>
      <c r="AEC92" s="110"/>
      <c r="AED92" s="110"/>
      <c r="AEE92" s="110"/>
      <c r="AEF92" s="110"/>
      <c r="AEG92" s="110"/>
      <c r="AEH92" s="110"/>
      <c r="AEI92" s="110"/>
      <c r="AEJ92" s="110"/>
      <c r="AEK92" s="110"/>
      <c r="AEL92" s="110"/>
      <c r="AEM92" s="110"/>
      <c r="AEN92" s="110"/>
      <c r="AEO92" s="110"/>
      <c r="AEP92" s="110"/>
      <c r="AEQ92" s="110"/>
      <c r="AER92" s="110"/>
      <c r="AES92" s="110"/>
      <c r="AET92" s="110"/>
      <c r="AEU92" s="110"/>
      <c r="AEV92" s="110"/>
      <c r="AEW92" s="110"/>
      <c r="AEX92" s="110"/>
      <c r="AEY92" s="110"/>
      <c r="AEZ92" s="110"/>
      <c r="AFA92" s="110"/>
      <c r="AFB92" s="110"/>
      <c r="AFC92" s="110"/>
      <c r="AFD92" s="110"/>
      <c r="AFE92" s="110"/>
      <c r="AFF92" s="110"/>
      <c r="AFG92" s="110"/>
      <c r="AFH92" s="110"/>
      <c r="AFI92" s="110"/>
      <c r="AFJ92" s="110"/>
      <c r="AFK92" s="110"/>
      <c r="AFL92" s="110"/>
      <c r="AFM92" s="110"/>
      <c r="AFN92" s="110"/>
      <c r="AFO92" s="110"/>
      <c r="AFP92" s="110"/>
      <c r="AFQ92" s="110"/>
      <c r="AFR92" s="110"/>
      <c r="AFS92" s="110"/>
      <c r="AFT92" s="110"/>
      <c r="AFU92" s="110"/>
      <c r="AFV92" s="110"/>
      <c r="AFW92" s="110"/>
      <c r="AFX92" s="110"/>
      <c r="AFY92" s="110"/>
      <c r="AFZ92" s="110"/>
      <c r="AGA92" s="110"/>
      <c r="AGB92" s="110"/>
      <c r="AGC92" s="110"/>
      <c r="AGD92" s="110"/>
      <c r="AGE92" s="110"/>
      <c r="AGF92" s="110"/>
      <c r="AGG92" s="110"/>
      <c r="AGH92" s="110"/>
      <c r="AGI92" s="110"/>
      <c r="AGJ92" s="110"/>
      <c r="AGK92" s="110"/>
      <c r="AGL92" s="110"/>
      <c r="AGM92" s="110"/>
      <c r="AGN92" s="110"/>
      <c r="AGO92" s="110"/>
      <c r="AGP92" s="110"/>
      <c r="AGQ92" s="110"/>
      <c r="AGR92" s="110"/>
      <c r="AGS92" s="110"/>
      <c r="AGT92" s="110"/>
      <c r="AGU92" s="110"/>
      <c r="AGV92" s="110"/>
      <c r="AGW92" s="110"/>
      <c r="AGX92" s="110"/>
      <c r="AGY92" s="110"/>
      <c r="AGZ92" s="110"/>
      <c r="AHA92" s="110"/>
      <c r="AHB92" s="110"/>
      <c r="AHC92" s="110"/>
      <c r="AHD92" s="110"/>
      <c r="AHE92" s="110"/>
      <c r="AHF92" s="110"/>
      <c r="AHG92" s="110"/>
      <c r="AHH92" s="110"/>
      <c r="AHI92" s="110"/>
      <c r="AHJ92" s="110"/>
      <c r="AHK92" s="110"/>
      <c r="AHL92" s="110"/>
      <c r="AHM92" s="110"/>
      <c r="AHN92" s="110"/>
      <c r="AHO92" s="110"/>
      <c r="AHP92" s="110"/>
      <c r="AHQ92" s="110"/>
      <c r="AHR92" s="110"/>
      <c r="AHS92" s="110"/>
      <c r="AHT92" s="110"/>
      <c r="AHU92" s="110"/>
      <c r="AHV92" s="110"/>
      <c r="AHW92" s="110"/>
      <c r="AHX92" s="110"/>
      <c r="AHY92" s="110"/>
      <c r="AHZ92" s="110"/>
      <c r="AIA92" s="110"/>
      <c r="AIB92" s="110"/>
      <c r="AIC92" s="110"/>
      <c r="AID92" s="110"/>
      <c r="AIE92" s="110"/>
      <c r="AIF92" s="110"/>
      <c r="AIG92" s="110"/>
      <c r="AIH92" s="110"/>
      <c r="AII92" s="110"/>
      <c r="AIJ92" s="110"/>
      <c r="AIK92" s="110"/>
      <c r="AIL92" s="110"/>
      <c r="AIM92" s="110"/>
      <c r="AIN92" s="110"/>
      <c r="AIO92" s="110"/>
      <c r="AIP92" s="110"/>
      <c r="AIQ92" s="110"/>
      <c r="AIR92" s="110"/>
      <c r="AIS92" s="110"/>
      <c r="AIT92" s="110"/>
      <c r="AIU92" s="110"/>
      <c r="AIV92" s="110"/>
      <c r="AIW92" s="110"/>
      <c r="AIX92" s="110"/>
      <c r="AIY92" s="110"/>
      <c r="AIZ92" s="110"/>
      <c r="AJA92" s="110"/>
      <c r="AJB92" s="110"/>
      <c r="AJC92" s="110"/>
      <c r="AJD92" s="110"/>
      <c r="AJE92" s="110"/>
    </row>
    <row r="93" spans="1:942" ht="21.75" customHeight="1" x14ac:dyDescent="0.25">
      <c r="A93" s="121" t="s">
        <v>20</v>
      </c>
      <c r="B93" s="116" t="s">
        <v>26</v>
      </c>
      <c r="C93" s="117">
        <v>7311</v>
      </c>
      <c r="D93" s="42" t="s">
        <v>70</v>
      </c>
      <c r="E93" s="117" t="s">
        <v>31</v>
      </c>
      <c r="F93" s="162" t="s">
        <v>90</v>
      </c>
      <c r="G93" s="153">
        <v>31.56</v>
      </c>
      <c r="H93" s="163">
        <f>F93*G93</f>
        <v>6.5234519999999998</v>
      </c>
      <c r="I93" s="164"/>
      <c r="J93" s="165"/>
      <c r="K93" s="166"/>
      <c r="L93" s="167"/>
      <c r="M93" s="168"/>
      <c r="N93" s="169"/>
      <c r="O93" s="169"/>
      <c r="P93" s="123"/>
      <c r="Q93" s="123"/>
      <c r="R93" s="123"/>
      <c r="S93" s="123"/>
      <c r="T93" s="123"/>
      <c r="U93" s="123"/>
      <c r="V93" s="123"/>
      <c r="W93" s="123"/>
      <c r="X93" s="123"/>
      <c r="Y93" s="123"/>
      <c r="Z93" s="123"/>
      <c r="AA93" s="123"/>
      <c r="AB93" s="123"/>
      <c r="AC93" s="123"/>
      <c r="AD93" s="123"/>
      <c r="AE93" s="123"/>
      <c r="AF93" s="123"/>
      <c r="AG93" s="123"/>
      <c r="AH93" s="123"/>
      <c r="AI93" s="123"/>
      <c r="AJ93" s="123"/>
      <c r="AK93" s="123"/>
      <c r="AL93" s="123"/>
      <c r="AM93" s="123"/>
      <c r="AN93" s="123"/>
      <c r="AO93" s="123"/>
      <c r="AP93" s="123"/>
      <c r="AQ93" s="123"/>
      <c r="AR93" s="123"/>
      <c r="AS93" s="123"/>
      <c r="AT93" s="123"/>
      <c r="AU93" s="123"/>
      <c r="AV93" s="110"/>
      <c r="AW93" s="110"/>
      <c r="AX93" s="110"/>
      <c r="AY93" s="110"/>
      <c r="AZ93" s="110"/>
      <c r="BA93" s="110"/>
      <c r="BB93" s="110"/>
      <c r="BC93" s="110"/>
      <c r="BD93" s="110"/>
      <c r="BE93" s="110"/>
      <c r="BF93" s="110"/>
      <c r="BG93" s="110"/>
      <c r="BH93" s="110"/>
      <c r="BI93" s="110"/>
      <c r="BJ93" s="110"/>
      <c r="BK93" s="110"/>
      <c r="BL93" s="110"/>
      <c r="BM93" s="110"/>
      <c r="BN93" s="110"/>
      <c r="BO93" s="110"/>
      <c r="BP93" s="110"/>
      <c r="BQ93" s="110"/>
      <c r="BR93" s="110"/>
      <c r="BS93" s="110"/>
      <c r="BT93" s="110"/>
      <c r="BU93" s="110"/>
      <c r="BV93" s="110"/>
      <c r="BW93" s="110"/>
      <c r="BX93" s="110"/>
      <c r="BY93" s="110"/>
      <c r="BZ93" s="110"/>
      <c r="CA93" s="110"/>
      <c r="CB93" s="110"/>
      <c r="CC93" s="110"/>
      <c r="CD93" s="110"/>
      <c r="CE93" s="110"/>
      <c r="CF93" s="110"/>
      <c r="CG93" s="110"/>
      <c r="CH93" s="110"/>
      <c r="CI93" s="110"/>
      <c r="CJ93" s="110"/>
      <c r="CK93" s="110"/>
      <c r="CL93" s="110"/>
      <c r="CM93" s="110"/>
      <c r="CN93" s="110"/>
      <c r="CO93" s="110"/>
      <c r="CP93" s="110"/>
      <c r="CQ93" s="110"/>
      <c r="CR93" s="110"/>
      <c r="CS93" s="110"/>
      <c r="CT93" s="110"/>
      <c r="CU93" s="110"/>
      <c r="CV93" s="110"/>
      <c r="CW93" s="110"/>
      <c r="CX93" s="110"/>
      <c r="CY93" s="110"/>
      <c r="CZ93" s="110"/>
      <c r="DA93" s="110"/>
      <c r="DB93" s="110"/>
      <c r="DC93" s="110"/>
      <c r="DD93" s="110"/>
      <c r="DE93" s="110"/>
      <c r="DF93" s="110"/>
      <c r="DG93" s="110"/>
      <c r="DH93" s="110"/>
      <c r="DI93" s="110"/>
      <c r="DJ93" s="110"/>
      <c r="DK93" s="110"/>
      <c r="DL93" s="110"/>
      <c r="DM93" s="110"/>
      <c r="DN93" s="110"/>
      <c r="DO93" s="110"/>
      <c r="DP93" s="110"/>
      <c r="DQ93" s="110"/>
      <c r="DR93" s="110"/>
      <c r="DS93" s="110"/>
      <c r="DT93" s="110"/>
      <c r="DU93" s="110"/>
      <c r="DV93" s="110"/>
      <c r="DW93" s="110"/>
      <c r="DX93" s="110"/>
      <c r="DY93" s="110"/>
      <c r="DZ93" s="110"/>
      <c r="EA93" s="110"/>
      <c r="EB93" s="110"/>
      <c r="EC93" s="110"/>
      <c r="ED93" s="110"/>
      <c r="EE93" s="110"/>
      <c r="EF93" s="110"/>
      <c r="EG93" s="110"/>
      <c r="EH93" s="110"/>
      <c r="EI93" s="110"/>
      <c r="EJ93" s="110"/>
      <c r="EK93" s="110"/>
      <c r="EL93" s="110"/>
      <c r="EM93" s="110"/>
      <c r="EN93" s="110"/>
      <c r="EO93" s="110"/>
      <c r="EP93" s="110"/>
      <c r="EQ93" s="110"/>
      <c r="ER93" s="110"/>
      <c r="ES93" s="110"/>
      <c r="ET93" s="110"/>
      <c r="EU93" s="110"/>
      <c r="EV93" s="110"/>
      <c r="EW93" s="110"/>
      <c r="EX93" s="110"/>
      <c r="EY93" s="110"/>
      <c r="EZ93" s="110"/>
      <c r="FA93" s="110"/>
      <c r="FB93" s="110"/>
      <c r="FC93" s="110"/>
      <c r="FD93" s="110"/>
      <c r="FE93" s="110"/>
      <c r="FF93" s="110"/>
      <c r="FG93" s="110"/>
      <c r="FH93" s="110"/>
      <c r="FI93" s="110"/>
      <c r="FJ93" s="110"/>
      <c r="FK93" s="110"/>
      <c r="FL93" s="110"/>
      <c r="FM93" s="110"/>
      <c r="FN93" s="110"/>
      <c r="FO93" s="110"/>
      <c r="FP93" s="110"/>
      <c r="FQ93" s="110"/>
      <c r="FR93" s="110"/>
      <c r="FS93" s="110"/>
      <c r="FT93" s="110"/>
      <c r="FU93" s="110"/>
      <c r="FV93" s="110"/>
      <c r="FW93" s="110"/>
      <c r="FX93" s="110"/>
      <c r="FY93" s="110"/>
      <c r="FZ93" s="110"/>
      <c r="GA93" s="110"/>
      <c r="GB93" s="110"/>
      <c r="GC93" s="110"/>
      <c r="GD93" s="110"/>
      <c r="GE93" s="110"/>
      <c r="GF93" s="110"/>
      <c r="GG93" s="110"/>
      <c r="GH93" s="110"/>
      <c r="GI93" s="110"/>
      <c r="GJ93" s="110"/>
      <c r="GK93" s="110"/>
      <c r="GL93" s="110"/>
      <c r="GM93" s="110"/>
      <c r="GN93" s="110"/>
      <c r="GO93" s="110"/>
      <c r="GP93" s="110"/>
      <c r="GQ93" s="110"/>
      <c r="GR93" s="110"/>
      <c r="GS93" s="110"/>
      <c r="GT93" s="110"/>
      <c r="GU93" s="110"/>
      <c r="GV93" s="110"/>
      <c r="GW93" s="110"/>
      <c r="GX93" s="110"/>
      <c r="GY93" s="110"/>
      <c r="GZ93" s="110"/>
      <c r="HA93" s="110"/>
      <c r="HB93" s="110"/>
      <c r="HC93" s="110"/>
      <c r="HD93" s="110"/>
      <c r="HE93" s="110"/>
      <c r="HF93" s="110"/>
      <c r="HG93" s="110"/>
      <c r="HH93" s="110"/>
      <c r="HI93" s="110"/>
      <c r="HJ93" s="110"/>
      <c r="HK93" s="110"/>
      <c r="HL93" s="110"/>
      <c r="HM93" s="110"/>
      <c r="HN93" s="110"/>
      <c r="HO93" s="110"/>
      <c r="HP93" s="110"/>
      <c r="HQ93" s="110"/>
      <c r="HR93" s="110"/>
      <c r="HS93" s="110"/>
      <c r="HT93" s="110"/>
      <c r="HU93" s="110"/>
      <c r="HV93" s="110"/>
      <c r="HW93" s="110"/>
      <c r="HX93" s="110"/>
      <c r="HY93" s="110"/>
      <c r="HZ93" s="110"/>
      <c r="IA93" s="110"/>
      <c r="IB93" s="110"/>
      <c r="IC93" s="110"/>
      <c r="ID93" s="110"/>
      <c r="IE93" s="110"/>
      <c r="IF93" s="110"/>
      <c r="IG93" s="110"/>
      <c r="IH93" s="110"/>
      <c r="II93" s="110"/>
      <c r="IJ93" s="110"/>
      <c r="IK93" s="110"/>
      <c r="IL93" s="110"/>
      <c r="IM93" s="110"/>
      <c r="IN93" s="110"/>
      <c r="IO93" s="110"/>
      <c r="IP93" s="110"/>
      <c r="IQ93" s="110"/>
      <c r="IR93" s="110"/>
      <c r="IS93" s="110"/>
      <c r="IT93" s="110"/>
      <c r="IU93" s="110"/>
      <c r="IV93" s="110"/>
      <c r="IW93" s="110"/>
      <c r="IX93" s="110"/>
      <c r="IY93" s="110"/>
      <c r="IZ93" s="110"/>
      <c r="JA93" s="110"/>
      <c r="JB93" s="110"/>
      <c r="JC93" s="110"/>
      <c r="JD93" s="110"/>
      <c r="JE93" s="110"/>
      <c r="JF93" s="110"/>
      <c r="JG93" s="110"/>
      <c r="JH93" s="110"/>
      <c r="JI93" s="110"/>
      <c r="JJ93" s="110"/>
      <c r="JK93" s="110"/>
      <c r="JL93" s="110"/>
      <c r="JM93" s="110"/>
      <c r="JN93" s="110"/>
      <c r="JO93" s="110"/>
      <c r="JP93" s="110"/>
      <c r="JQ93" s="110"/>
      <c r="JR93" s="110"/>
      <c r="JS93" s="110"/>
      <c r="JT93" s="110"/>
      <c r="JU93" s="110"/>
      <c r="JV93" s="110"/>
      <c r="JW93" s="110"/>
      <c r="JX93" s="110"/>
      <c r="JY93" s="110"/>
      <c r="JZ93" s="110"/>
      <c r="KA93" s="110"/>
      <c r="KB93" s="110"/>
      <c r="KC93" s="110"/>
      <c r="KD93" s="110"/>
      <c r="KE93" s="110"/>
      <c r="KF93" s="110"/>
      <c r="KG93" s="110"/>
      <c r="KH93" s="110"/>
      <c r="KI93" s="110"/>
      <c r="KJ93" s="110"/>
      <c r="KK93" s="110"/>
      <c r="KL93" s="110"/>
      <c r="KM93" s="110"/>
      <c r="KN93" s="110"/>
      <c r="KO93" s="110"/>
      <c r="KP93" s="110"/>
      <c r="KQ93" s="110"/>
      <c r="KR93" s="110"/>
      <c r="KS93" s="110"/>
      <c r="KT93" s="110"/>
      <c r="KU93" s="110"/>
      <c r="KV93" s="110"/>
      <c r="KW93" s="110"/>
      <c r="KX93" s="110"/>
      <c r="KY93" s="110"/>
      <c r="KZ93" s="110"/>
      <c r="LA93" s="110"/>
      <c r="LB93" s="110"/>
      <c r="LC93" s="110"/>
      <c r="LD93" s="110"/>
      <c r="LE93" s="110"/>
      <c r="LF93" s="110"/>
      <c r="LG93" s="110"/>
      <c r="LH93" s="110"/>
      <c r="LI93" s="110"/>
      <c r="LJ93" s="110"/>
      <c r="LK93" s="110"/>
      <c r="LL93" s="110"/>
      <c r="LM93" s="110"/>
      <c r="LN93" s="110"/>
      <c r="LO93" s="110"/>
      <c r="LP93" s="110"/>
      <c r="LQ93" s="110"/>
      <c r="LR93" s="110"/>
      <c r="LS93" s="110"/>
      <c r="LT93" s="110"/>
      <c r="LU93" s="110"/>
      <c r="LV93" s="110"/>
      <c r="LW93" s="110"/>
      <c r="LX93" s="110"/>
      <c r="LY93" s="110"/>
      <c r="LZ93" s="110"/>
      <c r="MA93" s="110"/>
      <c r="MB93" s="110"/>
      <c r="MC93" s="110"/>
      <c r="MD93" s="110"/>
      <c r="ME93" s="110"/>
      <c r="MF93" s="110"/>
      <c r="MG93" s="110"/>
      <c r="MH93" s="110"/>
      <c r="MI93" s="110"/>
      <c r="MJ93" s="110"/>
      <c r="MK93" s="110"/>
      <c r="ML93" s="110"/>
      <c r="MM93" s="110"/>
      <c r="MN93" s="110"/>
      <c r="MO93" s="110"/>
      <c r="MP93" s="110"/>
      <c r="MQ93" s="110"/>
      <c r="MR93" s="110"/>
      <c r="MS93" s="110"/>
      <c r="MT93" s="110"/>
      <c r="MU93" s="110"/>
      <c r="MV93" s="110"/>
      <c r="MW93" s="110"/>
      <c r="MX93" s="110"/>
      <c r="MY93" s="110"/>
      <c r="MZ93" s="110"/>
      <c r="NA93" s="110"/>
      <c r="NB93" s="110"/>
      <c r="NC93" s="110"/>
      <c r="ND93" s="110"/>
      <c r="NE93" s="110"/>
      <c r="NF93" s="110"/>
      <c r="NG93" s="110"/>
      <c r="NH93" s="110"/>
      <c r="NI93" s="110"/>
      <c r="NJ93" s="110"/>
      <c r="NK93" s="110"/>
      <c r="NL93" s="110"/>
      <c r="NM93" s="110"/>
      <c r="NN93" s="110"/>
      <c r="NO93" s="110"/>
      <c r="NP93" s="110"/>
      <c r="NQ93" s="110"/>
      <c r="NR93" s="110"/>
      <c r="NS93" s="110"/>
      <c r="NT93" s="110"/>
      <c r="NU93" s="110"/>
      <c r="NV93" s="110"/>
      <c r="NW93" s="110"/>
      <c r="NX93" s="110"/>
      <c r="NY93" s="110"/>
      <c r="NZ93" s="110"/>
      <c r="OA93" s="110"/>
      <c r="OB93" s="110"/>
      <c r="OC93" s="110"/>
      <c r="OD93" s="110"/>
      <c r="OE93" s="110"/>
      <c r="OF93" s="110"/>
      <c r="OG93" s="110"/>
      <c r="OH93" s="110"/>
      <c r="OI93" s="110"/>
      <c r="OJ93" s="110"/>
      <c r="OK93" s="110"/>
      <c r="OL93" s="110"/>
      <c r="OM93" s="110"/>
      <c r="ON93" s="110"/>
      <c r="OO93" s="110"/>
      <c r="OP93" s="110"/>
      <c r="OQ93" s="110"/>
      <c r="OR93" s="110"/>
      <c r="OS93" s="110"/>
      <c r="OT93" s="110"/>
      <c r="OU93" s="110"/>
      <c r="OV93" s="110"/>
      <c r="OW93" s="110"/>
      <c r="OX93" s="110"/>
      <c r="OY93" s="110"/>
      <c r="OZ93" s="110"/>
      <c r="PA93" s="110"/>
      <c r="PB93" s="110"/>
      <c r="PC93" s="110"/>
      <c r="PD93" s="110"/>
      <c r="PE93" s="110"/>
      <c r="PF93" s="110"/>
      <c r="PG93" s="110"/>
      <c r="PH93" s="110"/>
      <c r="PI93" s="110"/>
      <c r="PJ93" s="110"/>
      <c r="PK93" s="110"/>
      <c r="PL93" s="110"/>
      <c r="PM93" s="110"/>
      <c r="PN93" s="110"/>
      <c r="PO93" s="110"/>
      <c r="PP93" s="110"/>
      <c r="PQ93" s="110"/>
      <c r="PR93" s="110"/>
      <c r="PS93" s="110"/>
      <c r="PT93" s="110"/>
      <c r="PU93" s="110"/>
      <c r="PV93" s="110"/>
      <c r="PW93" s="110"/>
      <c r="PX93" s="110"/>
      <c r="PY93" s="110"/>
      <c r="PZ93" s="110"/>
      <c r="QA93" s="110"/>
      <c r="QB93" s="110"/>
      <c r="QC93" s="110"/>
      <c r="QD93" s="110"/>
      <c r="QE93" s="110"/>
      <c r="QF93" s="110"/>
      <c r="QG93" s="110"/>
      <c r="QH93" s="110"/>
      <c r="QI93" s="110"/>
      <c r="QJ93" s="110"/>
      <c r="QK93" s="110"/>
      <c r="QL93" s="110"/>
      <c r="QM93" s="110"/>
      <c r="QN93" s="110"/>
      <c r="QO93" s="110"/>
      <c r="QP93" s="110"/>
      <c r="QQ93" s="110"/>
      <c r="QR93" s="110"/>
      <c r="QS93" s="110"/>
      <c r="QT93" s="110"/>
      <c r="QU93" s="110"/>
      <c r="QV93" s="110"/>
      <c r="QW93" s="110"/>
      <c r="QX93" s="110"/>
      <c r="QY93" s="110"/>
      <c r="QZ93" s="110"/>
      <c r="RA93" s="110"/>
      <c r="RB93" s="110"/>
      <c r="RC93" s="110"/>
      <c r="RD93" s="110"/>
      <c r="RE93" s="110"/>
      <c r="RF93" s="110"/>
      <c r="RG93" s="110"/>
      <c r="RH93" s="110"/>
      <c r="RI93" s="110"/>
      <c r="RJ93" s="110"/>
      <c r="RK93" s="110"/>
      <c r="RL93" s="110"/>
      <c r="RM93" s="110"/>
      <c r="RN93" s="110"/>
      <c r="RO93" s="110"/>
      <c r="RP93" s="110"/>
      <c r="RQ93" s="110"/>
      <c r="RR93" s="110"/>
      <c r="RS93" s="110"/>
      <c r="RT93" s="110"/>
      <c r="RU93" s="110"/>
      <c r="RV93" s="110"/>
      <c r="RW93" s="110"/>
      <c r="RX93" s="110"/>
      <c r="RY93" s="110"/>
      <c r="RZ93" s="110"/>
      <c r="SA93" s="110"/>
      <c r="SB93" s="110"/>
      <c r="SC93" s="110"/>
      <c r="SD93" s="110"/>
      <c r="SE93" s="110"/>
      <c r="SF93" s="110"/>
      <c r="SG93" s="110"/>
      <c r="SH93" s="110"/>
      <c r="SI93" s="110"/>
      <c r="SJ93" s="110"/>
      <c r="SK93" s="110"/>
      <c r="SL93" s="110"/>
      <c r="SM93" s="110"/>
      <c r="SN93" s="110"/>
      <c r="SO93" s="110"/>
      <c r="SP93" s="110"/>
      <c r="SQ93" s="110"/>
      <c r="SR93" s="110"/>
      <c r="SS93" s="110"/>
      <c r="ST93" s="110"/>
      <c r="SU93" s="110"/>
      <c r="SV93" s="110"/>
      <c r="SW93" s="110"/>
      <c r="SX93" s="110"/>
      <c r="SY93" s="110"/>
      <c r="SZ93" s="110"/>
      <c r="TA93" s="110"/>
      <c r="TB93" s="110"/>
      <c r="TC93" s="110"/>
      <c r="TD93" s="110"/>
      <c r="TE93" s="110"/>
      <c r="TF93" s="110"/>
      <c r="TG93" s="110"/>
      <c r="TH93" s="110"/>
      <c r="TI93" s="110"/>
      <c r="TJ93" s="110"/>
      <c r="TK93" s="110"/>
      <c r="TL93" s="110"/>
      <c r="TM93" s="110"/>
      <c r="TN93" s="110"/>
      <c r="TO93" s="110"/>
      <c r="TP93" s="110"/>
      <c r="TQ93" s="110"/>
      <c r="TR93" s="110"/>
      <c r="TS93" s="110"/>
      <c r="TT93" s="110"/>
      <c r="TU93" s="110"/>
      <c r="TV93" s="110"/>
      <c r="TW93" s="110"/>
      <c r="TX93" s="110"/>
      <c r="TY93" s="110"/>
      <c r="TZ93" s="110"/>
      <c r="UA93" s="110"/>
      <c r="UB93" s="110"/>
      <c r="UC93" s="110"/>
      <c r="UD93" s="110"/>
      <c r="UE93" s="110"/>
      <c r="UF93" s="110"/>
      <c r="UG93" s="110"/>
      <c r="UH93" s="110"/>
      <c r="UI93" s="110"/>
      <c r="UJ93" s="110"/>
      <c r="UK93" s="110"/>
      <c r="UL93" s="110"/>
      <c r="UM93" s="110"/>
      <c r="UN93" s="110"/>
      <c r="UO93" s="110"/>
      <c r="UP93" s="110"/>
      <c r="UQ93" s="110"/>
      <c r="UR93" s="110"/>
      <c r="US93" s="110"/>
      <c r="UT93" s="110"/>
      <c r="UU93" s="110"/>
      <c r="UV93" s="110"/>
      <c r="UW93" s="110"/>
      <c r="UX93" s="110"/>
      <c r="UY93" s="110"/>
      <c r="UZ93" s="110"/>
      <c r="VA93" s="110"/>
      <c r="VB93" s="110"/>
      <c r="VC93" s="110"/>
      <c r="VD93" s="110"/>
      <c r="VE93" s="110"/>
      <c r="VF93" s="110"/>
      <c r="VG93" s="110"/>
      <c r="VH93" s="110"/>
      <c r="VI93" s="110"/>
      <c r="VJ93" s="110"/>
      <c r="VK93" s="110"/>
      <c r="VL93" s="110"/>
      <c r="VM93" s="110"/>
      <c r="VN93" s="110"/>
      <c r="VO93" s="110"/>
      <c r="VP93" s="110"/>
      <c r="VQ93" s="110"/>
      <c r="VR93" s="110"/>
      <c r="VS93" s="110"/>
      <c r="VT93" s="110"/>
      <c r="VU93" s="110"/>
      <c r="VV93" s="110"/>
      <c r="VW93" s="110"/>
      <c r="VX93" s="110"/>
      <c r="VY93" s="110"/>
      <c r="VZ93" s="110"/>
      <c r="WA93" s="110"/>
      <c r="WB93" s="110"/>
      <c r="WC93" s="110"/>
      <c r="WD93" s="110"/>
      <c r="WE93" s="110"/>
      <c r="WF93" s="110"/>
      <c r="WG93" s="110"/>
      <c r="WH93" s="110"/>
      <c r="WI93" s="110"/>
      <c r="WJ93" s="110"/>
      <c r="WK93" s="110"/>
      <c r="WL93" s="110"/>
      <c r="WM93" s="110"/>
      <c r="WN93" s="110"/>
      <c r="WO93" s="110"/>
      <c r="WP93" s="110"/>
      <c r="WQ93" s="110"/>
      <c r="WR93" s="110"/>
      <c r="WS93" s="110"/>
      <c r="WT93" s="110"/>
      <c r="WU93" s="110"/>
      <c r="WV93" s="110"/>
      <c r="WW93" s="110"/>
      <c r="WX93" s="110"/>
      <c r="WY93" s="110"/>
      <c r="WZ93" s="110"/>
      <c r="XA93" s="110"/>
      <c r="XB93" s="110"/>
      <c r="XC93" s="110"/>
      <c r="XD93" s="110"/>
      <c r="XE93" s="110"/>
      <c r="XF93" s="110"/>
      <c r="XG93" s="110"/>
      <c r="XH93" s="110"/>
      <c r="XI93" s="110"/>
      <c r="XJ93" s="110"/>
      <c r="XK93" s="110"/>
      <c r="XL93" s="110"/>
      <c r="XM93" s="110"/>
      <c r="XN93" s="110"/>
      <c r="XO93" s="110"/>
      <c r="XP93" s="110"/>
      <c r="XQ93" s="110"/>
      <c r="XR93" s="110"/>
      <c r="XS93" s="110"/>
      <c r="XT93" s="110"/>
      <c r="XU93" s="110"/>
      <c r="XV93" s="110"/>
      <c r="XW93" s="110"/>
      <c r="XX93" s="110"/>
      <c r="XY93" s="110"/>
      <c r="XZ93" s="110"/>
      <c r="YA93" s="110"/>
      <c r="YB93" s="110"/>
      <c r="YC93" s="110"/>
      <c r="YD93" s="110"/>
      <c r="YE93" s="110"/>
      <c r="YF93" s="110"/>
      <c r="YG93" s="110"/>
      <c r="YH93" s="110"/>
      <c r="YI93" s="110"/>
      <c r="YJ93" s="110"/>
      <c r="YK93" s="110"/>
      <c r="YL93" s="110"/>
      <c r="YM93" s="110"/>
      <c r="YN93" s="110"/>
      <c r="YO93" s="110"/>
      <c r="YP93" s="110"/>
      <c r="YQ93" s="110"/>
      <c r="YR93" s="110"/>
      <c r="YS93" s="110"/>
      <c r="YT93" s="110"/>
      <c r="YU93" s="110"/>
      <c r="YV93" s="110"/>
      <c r="YW93" s="110"/>
      <c r="YX93" s="110"/>
      <c r="YY93" s="110"/>
      <c r="YZ93" s="110"/>
      <c r="ZA93" s="110"/>
      <c r="ZB93" s="110"/>
      <c r="ZC93" s="110"/>
      <c r="ZD93" s="110"/>
      <c r="ZE93" s="110"/>
      <c r="ZF93" s="110"/>
      <c r="ZG93" s="110"/>
      <c r="ZH93" s="110"/>
      <c r="ZI93" s="110"/>
      <c r="ZJ93" s="110"/>
      <c r="ZK93" s="110"/>
      <c r="ZL93" s="110"/>
      <c r="ZM93" s="110"/>
      <c r="ZN93" s="110"/>
      <c r="ZO93" s="110"/>
      <c r="ZP93" s="110"/>
      <c r="ZQ93" s="110"/>
      <c r="ZR93" s="110"/>
      <c r="ZS93" s="110"/>
      <c r="ZT93" s="110"/>
      <c r="ZU93" s="110"/>
      <c r="ZV93" s="110"/>
      <c r="ZW93" s="110"/>
      <c r="ZX93" s="110"/>
      <c r="ZY93" s="110"/>
      <c r="ZZ93" s="110"/>
      <c r="AAA93" s="110"/>
      <c r="AAB93" s="110"/>
      <c r="AAC93" s="110"/>
      <c r="AAD93" s="110"/>
      <c r="AAE93" s="110"/>
      <c r="AAF93" s="110"/>
      <c r="AAG93" s="110"/>
      <c r="AAH93" s="110"/>
      <c r="AAI93" s="110"/>
      <c r="AAJ93" s="110"/>
      <c r="AAK93" s="110"/>
      <c r="AAL93" s="110"/>
      <c r="AAM93" s="110"/>
      <c r="AAN93" s="110"/>
      <c r="AAO93" s="110"/>
      <c r="AAP93" s="110"/>
      <c r="AAQ93" s="110"/>
      <c r="AAR93" s="110"/>
      <c r="AAS93" s="110"/>
      <c r="AAT93" s="110"/>
      <c r="AAU93" s="110"/>
      <c r="AAV93" s="110"/>
      <c r="AAW93" s="110"/>
      <c r="AAX93" s="110"/>
      <c r="AAY93" s="110"/>
      <c r="AAZ93" s="110"/>
      <c r="ABA93" s="110"/>
      <c r="ABB93" s="110"/>
      <c r="ABC93" s="110"/>
      <c r="ABD93" s="110"/>
      <c r="ABE93" s="110"/>
      <c r="ABF93" s="110"/>
      <c r="ABG93" s="110"/>
      <c r="ABH93" s="110"/>
      <c r="ABI93" s="110"/>
      <c r="ABJ93" s="110"/>
      <c r="ABK93" s="110"/>
      <c r="ABL93" s="110"/>
      <c r="ABM93" s="110"/>
      <c r="ABN93" s="110"/>
      <c r="ABO93" s="110"/>
      <c r="ABP93" s="110"/>
      <c r="ABQ93" s="110"/>
      <c r="ABR93" s="110"/>
      <c r="ABS93" s="110"/>
      <c r="ABT93" s="110"/>
      <c r="ABU93" s="110"/>
      <c r="ABV93" s="110"/>
      <c r="ABW93" s="110"/>
      <c r="ABX93" s="110"/>
      <c r="ABY93" s="110"/>
      <c r="ABZ93" s="110"/>
      <c r="ACA93" s="110"/>
      <c r="ACB93" s="110"/>
      <c r="ACC93" s="110"/>
      <c r="ACD93" s="110"/>
      <c r="ACE93" s="110"/>
      <c r="ACF93" s="110"/>
      <c r="ACG93" s="110"/>
      <c r="ACH93" s="110"/>
      <c r="ACI93" s="110"/>
      <c r="ACJ93" s="110"/>
      <c r="ACK93" s="110"/>
      <c r="ACL93" s="110"/>
      <c r="ACM93" s="110"/>
      <c r="ACN93" s="110"/>
      <c r="ACO93" s="110"/>
      <c r="ACP93" s="110"/>
      <c r="ACQ93" s="110"/>
      <c r="ACR93" s="110"/>
      <c r="ACS93" s="110"/>
      <c r="ACT93" s="110"/>
      <c r="ACU93" s="110"/>
      <c r="ACV93" s="110"/>
      <c r="ACW93" s="110"/>
      <c r="ACX93" s="110"/>
      <c r="ACY93" s="110"/>
      <c r="ACZ93" s="110"/>
      <c r="ADA93" s="110"/>
      <c r="ADB93" s="110"/>
      <c r="ADC93" s="110"/>
      <c r="ADD93" s="110"/>
      <c r="ADE93" s="110"/>
      <c r="ADF93" s="110"/>
      <c r="ADG93" s="110"/>
      <c r="ADH93" s="110"/>
      <c r="ADI93" s="110"/>
      <c r="ADJ93" s="110"/>
      <c r="ADK93" s="110"/>
      <c r="ADL93" s="110"/>
      <c r="ADM93" s="110"/>
      <c r="ADN93" s="110"/>
      <c r="ADO93" s="110"/>
      <c r="ADP93" s="110"/>
      <c r="ADQ93" s="110"/>
      <c r="ADR93" s="110"/>
      <c r="ADS93" s="110"/>
      <c r="ADT93" s="110"/>
      <c r="ADU93" s="110"/>
      <c r="ADV93" s="110"/>
      <c r="ADW93" s="110"/>
      <c r="ADX93" s="110"/>
      <c r="ADY93" s="110"/>
      <c r="ADZ93" s="110"/>
      <c r="AEA93" s="110"/>
      <c r="AEB93" s="110"/>
      <c r="AEC93" s="110"/>
      <c r="AED93" s="110"/>
      <c r="AEE93" s="110"/>
      <c r="AEF93" s="110"/>
      <c r="AEG93" s="110"/>
      <c r="AEH93" s="110"/>
      <c r="AEI93" s="110"/>
      <c r="AEJ93" s="110"/>
      <c r="AEK93" s="110"/>
      <c r="AEL93" s="110"/>
      <c r="AEM93" s="110"/>
      <c r="AEN93" s="110"/>
      <c r="AEO93" s="110"/>
      <c r="AEP93" s="110"/>
      <c r="AEQ93" s="110"/>
      <c r="AER93" s="110"/>
      <c r="AES93" s="110"/>
      <c r="AET93" s="110"/>
      <c r="AEU93" s="110"/>
      <c r="AEV93" s="110"/>
      <c r="AEW93" s="110"/>
      <c r="AEX93" s="110"/>
      <c r="AEY93" s="110"/>
      <c r="AEZ93" s="110"/>
      <c r="AFA93" s="110"/>
      <c r="AFB93" s="110"/>
      <c r="AFC93" s="110"/>
      <c r="AFD93" s="110"/>
      <c r="AFE93" s="110"/>
      <c r="AFF93" s="110"/>
      <c r="AFG93" s="110"/>
      <c r="AFH93" s="110"/>
      <c r="AFI93" s="110"/>
      <c r="AFJ93" s="110"/>
      <c r="AFK93" s="110"/>
      <c r="AFL93" s="110"/>
      <c r="AFM93" s="110"/>
      <c r="AFN93" s="110"/>
      <c r="AFO93" s="110"/>
      <c r="AFP93" s="110"/>
      <c r="AFQ93" s="110"/>
      <c r="AFR93" s="110"/>
      <c r="AFS93" s="110"/>
      <c r="AFT93" s="110"/>
      <c r="AFU93" s="110"/>
      <c r="AFV93" s="110"/>
      <c r="AFW93" s="110"/>
      <c r="AFX93" s="110"/>
      <c r="AFY93" s="110"/>
      <c r="AFZ93" s="110"/>
      <c r="AGA93" s="110"/>
      <c r="AGB93" s="110"/>
      <c r="AGC93" s="110"/>
      <c r="AGD93" s="110"/>
      <c r="AGE93" s="110"/>
      <c r="AGF93" s="110"/>
      <c r="AGG93" s="110"/>
      <c r="AGH93" s="110"/>
      <c r="AGI93" s="110"/>
      <c r="AGJ93" s="110"/>
      <c r="AGK93" s="110"/>
      <c r="AGL93" s="110"/>
      <c r="AGM93" s="110"/>
      <c r="AGN93" s="110"/>
      <c r="AGO93" s="110"/>
      <c r="AGP93" s="110"/>
      <c r="AGQ93" s="110"/>
      <c r="AGR93" s="110"/>
      <c r="AGS93" s="110"/>
      <c r="AGT93" s="110"/>
      <c r="AGU93" s="110"/>
      <c r="AGV93" s="110"/>
      <c r="AGW93" s="110"/>
      <c r="AGX93" s="110"/>
      <c r="AGY93" s="110"/>
      <c r="AGZ93" s="110"/>
      <c r="AHA93" s="110"/>
      <c r="AHB93" s="110"/>
      <c r="AHC93" s="110"/>
      <c r="AHD93" s="110"/>
      <c r="AHE93" s="110"/>
      <c r="AHF93" s="110"/>
      <c r="AHG93" s="110"/>
      <c r="AHH93" s="110"/>
      <c r="AHI93" s="110"/>
      <c r="AHJ93" s="110"/>
      <c r="AHK93" s="110"/>
      <c r="AHL93" s="110"/>
      <c r="AHM93" s="110"/>
      <c r="AHN93" s="110"/>
      <c r="AHO93" s="110"/>
      <c r="AHP93" s="110"/>
      <c r="AHQ93" s="110"/>
      <c r="AHR93" s="110"/>
      <c r="AHS93" s="110"/>
      <c r="AHT93" s="110"/>
      <c r="AHU93" s="110"/>
      <c r="AHV93" s="110"/>
      <c r="AHW93" s="110"/>
      <c r="AHX93" s="110"/>
      <c r="AHY93" s="110"/>
      <c r="AHZ93" s="110"/>
      <c r="AIA93" s="110"/>
      <c r="AIB93" s="110"/>
      <c r="AIC93" s="110"/>
      <c r="AID93" s="110"/>
      <c r="AIE93" s="110"/>
      <c r="AIF93" s="110"/>
      <c r="AIG93" s="110"/>
      <c r="AIH93" s="110"/>
      <c r="AII93" s="110"/>
      <c r="AIJ93" s="110"/>
      <c r="AIK93" s="110"/>
      <c r="AIL93" s="110"/>
      <c r="AIM93" s="110"/>
      <c r="AIN93" s="110"/>
      <c r="AIO93" s="110"/>
      <c r="AIP93" s="110"/>
      <c r="AIQ93" s="110"/>
      <c r="AIR93" s="110"/>
      <c r="AIS93" s="110"/>
      <c r="AIT93" s="110"/>
      <c r="AIU93" s="110"/>
      <c r="AIV93" s="110"/>
      <c r="AIW93" s="110"/>
      <c r="AIX93" s="110"/>
      <c r="AIY93" s="110"/>
      <c r="AIZ93" s="110"/>
      <c r="AJA93" s="110"/>
      <c r="AJB93" s="110"/>
      <c r="AJC93" s="110"/>
      <c r="AJD93" s="110"/>
      <c r="AJE93" s="110"/>
    </row>
    <row r="94" spans="1:942" ht="21.75" customHeight="1" x14ac:dyDescent="0.25">
      <c r="A94" s="121"/>
      <c r="B94" s="116" t="s">
        <v>22</v>
      </c>
      <c r="C94" s="117">
        <v>88310</v>
      </c>
      <c r="D94" s="42" t="s">
        <v>30</v>
      </c>
      <c r="E94" s="117" t="s">
        <v>24</v>
      </c>
      <c r="F94" s="162" t="s">
        <v>91</v>
      </c>
      <c r="G94" s="153">
        <v>26.47</v>
      </c>
      <c r="H94" s="163"/>
      <c r="I94" s="164">
        <f>F94*G94</f>
        <v>13.939101999999998</v>
      </c>
      <c r="J94" s="165"/>
      <c r="K94" s="166"/>
      <c r="L94" s="167"/>
      <c r="M94" s="168"/>
      <c r="N94" s="169"/>
      <c r="O94" s="169"/>
      <c r="P94" s="123"/>
      <c r="Q94" s="123"/>
      <c r="R94" s="123"/>
      <c r="S94" s="123"/>
      <c r="T94" s="123"/>
      <c r="U94" s="123"/>
      <c r="V94" s="123"/>
      <c r="W94" s="123"/>
      <c r="X94" s="123"/>
      <c r="Y94" s="123"/>
      <c r="Z94" s="123"/>
      <c r="AA94" s="123"/>
      <c r="AB94" s="123"/>
      <c r="AC94" s="123"/>
      <c r="AD94" s="123"/>
      <c r="AE94" s="123"/>
      <c r="AF94" s="123"/>
      <c r="AG94" s="123"/>
      <c r="AH94" s="123"/>
      <c r="AI94" s="123"/>
      <c r="AJ94" s="123"/>
      <c r="AK94" s="123"/>
      <c r="AL94" s="123"/>
      <c r="AM94" s="123"/>
      <c r="AN94" s="123"/>
      <c r="AO94" s="123"/>
      <c r="AP94" s="123"/>
      <c r="AQ94" s="123"/>
      <c r="AR94" s="123"/>
      <c r="AS94" s="123"/>
      <c r="AT94" s="123"/>
      <c r="AU94" s="123"/>
      <c r="AV94" s="110"/>
      <c r="AW94" s="110"/>
      <c r="AX94" s="110"/>
      <c r="AY94" s="110"/>
      <c r="AZ94" s="110"/>
      <c r="BA94" s="110"/>
      <c r="BB94" s="110"/>
      <c r="BC94" s="110"/>
      <c r="BD94" s="110"/>
      <c r="BE94" s="110"/>
      <c r="BF94" s="110"/>
      <c r="BG94" s="110"/>
      <c r="BH94" s="110"/>
      <c r="BI94" s="110"/>
      <c r="BJ94" s="110"/>
      <c r="BK94" s="110"/>
      <c r="BL94" s="110"/>
      <c r="BM94" s="110"/>
      <c r="BN94" s="110"/>
      <c r="BO94" s="110"/>
      <c r="BP94" s="110"/>
      <c r="BQ94" s="110"/>
      <c r="BR94" s="110"/>
      <c r="BS94" s="110"/>
      <c r="BT94" s="110"/>
      <c r="BU94" s="110"/>
      <c r="BV94" s="110"/>
      <c r="BW94" s="110"/>
      <c r="BX94" s="110"/>
      <c r="BY94" s="110"/>
      <c r="BZ94" s="110"/>
      <c r="CA94" s="110"/>
      <c r="CB94" s="110"/>
      <c r="CC94" s="110"/>
      <c r="CD94" s="110"/>
      <c r="CE94" s="110"/>
      <c r="CF94" s="110"/>
      <c r="CG94" s="110"/>
      <c r="CH94" s="110"/>
      <c r="CI94" s="110"/>
      <c r="CJ94" s="110"/>
      <c r="CK94" s="110"/>
      <c r="CL94" s="110"/>
      <c r="CM94" s="110"/>
      <c r="CN94" s="110"/>
      <c r="CO94" s="110"/>
      <c r="CP94" s="110"/>
      <c r="CQ94" s="110"/>
      <c r="CR94" s="110"/>
      <c r="CS94" s="110"/>
      <c r="CT94" s="110"/>
      <c r="CU94" s="110"/>
      <c r="CV94" s="110"/>
      <c r="CW94" s="110"/>
      <c r="CX94" s="110"/>
      <c r="CY94" s="110"/>
      <c r="CZ94" s="110"/>
      <c r="DA94" s="110"/>
      <c r="DB94" s="110"/>
      <c r="DC94" s="110"/>
      <c r="DD94" s="110"/>
      <c r="DE94" s="110"/>
      <c r="DF94" s="110"/>
      <c r="DG94" s="110"/>
      <c r="DH94" s="110"/>
      <c r="DI94" s="110"/>
      <c r="DJ94" s="110"/>
      <c r="DK94" s="110"/>
      <c r="DL94" s="110"/>
      <c r="DM94" s="110"/>
      <c r="DN94" s="110"/>
      <c r="DO94" s="110"/>
      <c r="DP94" s="110"/>
      <c r="DQ94" s="110"/>
      <c r="DR94" s="110"/>
      <c r="DS94" s="110"/>
      <c r="DT94" s="110"/>
      <c r="DU94" s="110"/>
      <c r="DV94" s="110"/>
      <c r="DW94" s="110"/>
      <c r="DX94" s="110"/>
      <c r="DY94" s="110"/>
      <c r="DZ94" s="110"/>
      <c r="EA94" s="110"/>
      <c r="EB94" s="110"/>
      <c r="EC94" s="110"/>
      <c r="ED94" s="110"/>
      <c r="EE94" s="110"/>
      <c r="EF94" s="110"/>
      <c r="EG94" s="110"/>
      <c r="EH94" s="110"/>
      <c r="EI94" s="110"/>
      <c r="EJ94" s="110"/>
      <c r="EK94" s="110"/>
      <c r="EL94" s="110"/>
      <c r="EM94" s="110"/>
      <c r="EN94" s="110"/>
      <c r="EO94" s="110"/>
      <c r="EP94" s="110"/>
      <c r="EQ94" s="110"/>
      <c r="ER94" s="110"/>
      <c r="ES94" s="110"/>
      <c r="ET94" s="110"/>
      <c r="EU94" s="110"/>
      <c r="EV94" s="110"/>
      <c r="EW94" s="110"/>
      <c r="EX94" s="110"/>
      <c r="EY94" s="110"/>
      <c r="EZ94" s="110"/>
      <c r="FA94" s="110"/>
      <c r="FB94" s="110"/>
      <c r="FC94" s="110"/>
      <c r="FD94" s="110"/>
      <c r="FE94" s="110"/>
      <c r="FF94" s="110"/>
      <c r="FG94" s="110"/>
      <c r="FH94" s="110"/>
      <c r="FI94" s="110"/>
      <c r="FJ94" s="110"/>
      <c r="FK94" s="110"/>
      <c r="FL94" s="110"/>
      <c r="FM94" s="110"/>
      <c r="FN94" s="110"/>
      <c r="FO94" s="110"/>
      <c r="FP94" s="110"/>
      <c r="FQ94" s="110"/>
      <c r="FR94" s="110"/>
      <c r="FS94" s="110"/>
      <c r="FT94" s="110"/>
      <c r="FU94" s="110"/>
      <c r="FV94" s="110"/>
      <c r="FW94" s="110"/>
      <c r="FX94" s="110"/>
      <c r="FY94" s="110"/>
      <c r="FZ94" s="110"/>
      <c r="GA94" s="110"/>
      <c r="GB94" s="110"/>
      <c r="GC94" s="110"/>
      <c r="GD94" s="110"/>
      <c r="GE94" s="110"/>
      <c r="GF94" s="110"/>
      <c r="GG94" s="110"/>
      <c r="GH94" s="110"/>
      <c r="GI94" s="110"/>
      <c r="GJ94" s="110"/>
      <c r="GK94" s="110"/>
      <c r="GL94" s="110"/>
      <c r="GM94" s="110"/>
      <c r="GN94" s="110"/>
      <c r="GO94" s="110"/>
      <c r="GP94" s="110"/>
      <c r="GQ94" s="110"/>
      <c r="GR94" s="110"/>
      <c r="GS94" s="110"/>
      <c r="GT94" s="110"/>
      <c r="GU94" s="110"/>
      <c r="GV94" s="110"/>
      <c r="GW94" s="110"/>
      <c r="GX94" s="110"/>
      <c r="GY94" s="110"/>
      <c r="GZ94" s="110"/>
      <c r="HA94" s="110"/>
      <c r="HB94" s="110"/>
      <c r="HC94" s="110"/>
      <c r="HD94" s="110"/>
      <c r="HE94" s="110"/>
      <c r="HF94" s="110"/>
      <c r="HG94" s="110"/>
      <c r="HH94" s="110"/>
      <c r="HI94" s="110"/>
      <c r="HJ94" s="110"/>
      <c r="HK94" s="110"/>
      <c r="HL94" s="110"/>
      <c r="HM94" s="110"/>
      <c r="HN94" s="110"/>
      <c r="HO94" s="110"/>
      <c r="HP94" s="110"/>
      <c r="HQ94" s="110"/>
      <c r="HR94" s="110"/>
      <c r="HS94" s="110"/>
      <c r="HT94" s="110"/>
      <c r="HU94" s="110"/>
      <c r="HV94" s="110"/>
      <c r="HW94" s="110"/>
      <c r="HX94" s="110"/>
      <c r="HY94" s="110"/>
      <c r="HZ94" s="110"/>
      <c r="IA94" s="110"/>
      <c r="IB94" s="110"/>
      <c r="IC94" s="110"/>
      <c r="ID94" s="110"/>
      <c r="IE94" s="110"/>
      <c r="IF94" s="110"/>
      <c r="IG94" s="110"/>
      <c r="IH94" s="110"/>
      <c r="II94" s="110"/>
      <c r="IJ94" s="110"/>
      <c r="IK94" s="110"/>
      <c r="IL94" s="110"/>
      <c r="IM94" s="110"/>
      <c r="IN94" s="110"/>
      <c r="IO94" s="110"/>
      <c r="IP94" s="110"/>
      <c r="IQ94" s="110"/>
      <c r="IR94" s="110"/>
      <c r="IS94" s="110"/>
      <c r="IT94" s="110"/>
      <c r="IU94" s="110"/>
      <c r="IV94" s="110"/>
      <c r="IW94" s="110"/>
      <c r="IX94" s="110"/>
      <c r="IY94" s="110"/>
      <c r="IZ94" s="110"/>
      <c r="JA94" s="110"/>
      <c r="JB94" s="110"/>
      <c r="JC94" s="110"/>
      <c r="JD94" s="110"/>
      <c r="JE94" s="110"/>
      <c r="JF94" s="110"/>
      <c r="JG94" s="110"/>
      <c r="JH94" s="110"/>
      <c r="JI94" s="110"/>
      <c r="JJ94" s="110"/>
      <c r="JK94" s="110"/>
      <c r="JL94" s="110"/>
      <c r="JM94" s="110"/>
      <c r="JN94" s="110"/>
      <c r="JO94" s="110"/>
      <c r="JP94" s="110"/>
      <c r="JQ94" s="110"/>
      <c r="JR94" s="110"/>
      <c r="JS94" s="110"/>
      <c r="JT94" s="110"/>
      <c r="JU94" s="110"/>
      <c r="JV94" s="110"/>
      <c r="JW94" s="110"/>
      <c r="JX94" s="110"/>
      <c r="JY94" s="110"/>
      <c r="JZ94" s="110"/>
      <c r="KA94" s="110"/>
      <c r="KB94" s="110"/>
      <c r="KC94" s="110"/>
      <c r="KD94" s="110"/>
      <c r="KE94" s="110"/>
      <c r="KF94" s="110"/>
      <c r="KG94" s="110"/>
      <c r="KH94" s="110"/>
      <c r="KI94" s="110"/>
      <c r="KJ94" s="110"/>
      <c r="KK94" s="110"/>
      <c r="KL94" s="110"/>
      <c r="KM94" s="110"/>
      <c r="KN94" s="110"/>
      <c r="KO94" s="110"/>
      <c r="KP94" s="110"/>
      <c r="KQ94" s="110"/>
      <c r="KR94" s="110"/>
      <c r="KS94" s="110"/>
      <c r="KT94" s="110"/>
      <c r="KU94" s="110"/>
      <c r="KV94" s="110"/>
      <c r="KW94" s="110"/>
      <c r="KX94" s="110"/>
      <c r="KY94" s="110"/>
      <c r="KZ94" s="110"/>
      <c r="LA94" s="110"/>
      <c r="LB94" s="110"/>
      <c r="LC94" s="110"/>
      <c r="LD94" s="110"/>
      <c r="LE94" s="110"/>
      <c r="LF94" s="110"/>
      <c r="LG94" s="110"/>
      <c r="LH94" s="110"/>
      <c r="LI94" s="110"/>
      <c r="LJ94" s="110"/>
      <c r="LK94" s="110"/>
      <c r="LL94" s="110"/>
      <c r="LM94" s="110"/>
      <c r="LN94" s="110"/>
      <c r="LO94" s="110"/>
      <c r="LP94" s="110"/>
      <c r="LQ94" s="110"/>
      <c r="LR94" s="110"/>
      <c r="LS94" s="110"/>
      <c r="LT94" s="110"/>
      <c r="LU94" s="110"/>
      <c r="LV94" s="110"/>
      <c r="LW94" s="110"/>
      <c r="LX94" s="110"/>
      <c r="LY94" s="110"/>
      <c r="LZ94" s="110"/>
      <c r="MA94" s="110"/>
      <c r="MB94" s="110"/>
      <c r="MC94" s="110"/>
      <c r="MD94" s="110"/>
      <c r="ME94" s="110"/>
      <c r="MF94" s="110"/>
      <c r="MG94" s="110"/>
      <c r="MH94" s="110"/>
      <c r="MI94" s="110"/>
      <c r="MJ94" s="110"/>
      <c r="MK94" s="110"/>
      <c r="ML94" s="110"/>
      <c r="MM94" s="110"/>
      <c r="MN94" s="110"/>
      <c r="MO94" s="110"/>
      <c r="MP94" s="110"/>
      <c r="MQ94" s="110"/>
      <c r="MR94" s="110"/>
      <c r="MS94" s="110"/>
      <c r="MT94" s="110"/>
      <c r="MU94" s="110"/>
      <c r="MV94" s="110"/>
      <c r="MW94" s="110"/>
      <c r="MX94" s="110"/>
      <c r="MY94" s="110"/>
      <c r="MZ94" s="110"/>
      <c r="NA94" s="110"/>
      <c r="NB94" s="110"/>
      <c r="NC94" s="110"/>
      <c r="ND94" s="110"/>
      <c r="NE94" s="110"/>
      <c r="NF94" s="110"/>
      <c r="NG94" s="110"/>
      <c r="NH94" s="110"/>
      <c r="NI94" s="110"/>
      <c r="NJ94" s="110"/>
      <c r="NK94" s="110"/>
      <c r="NL94" s="110"/>
      <c r="NM94" s="110"/>
      <c r="NN94" s="110"/>
      <c r="NO94" s="110"/>
      <c r="NP94" s="110"/>
      <c r="NQ94" s="110"/>
      <c r="NR94" s="110"/>
      <c r="NS94" s="110"/>
      <c r="NT94" s="110"/>
      <c r="NU94" s="110"/>
      <c r="NV94" s="110"/>
      <c r="NW94" s="110"/>
      <c r="NX94" s="110"/>
      <c r="NY94" s="110"/>
      <c r="NZ94" s="110"/>
      <c r="OA94" s="110"/>
      <c r="OB94" s="110"/>
      <c r="OC94" s="110"/>
      <c r="OD94" s="110"/>
      <c r="OE94" s="110"/>
      <c r="OF94" s="110"/>
      <c r="OG94" s="110"/>
      <c r="OH94" s="110"/>
      <c r="OI94" s="110"/>
      <c r="OJ94" s="110"/>
      <c r="OK94" s="110"/>
      <c r="OL94" s="110"/>
      <c r="OM94" s="110"/>
      <c r="ON94" s="110"/>
      <c r="OO94" s="110"/>
      <c r="OP94" s="110"/>
      <c r="OQ94" s="110"/>
      <c r="OR94" s="110"/>
      <c r="OS94" s="110"/>
      <c r="OT94" s="110"/>
      <c r="OU94" s="110"/>
      <c r="OV94" s="110"/>
      <c r="OW94" s="110"/>
      <c r="OX94" s="110"/>
      <c r="OY94" s="110"/>
      <c r="OZ94" s="110"/>
      <c r="PA94" s="110"/>
      <c r="PB94" s="110"/>
      <c r="PC94" s="110"/>
      <c r="PD94" s="110"/>
      <c r="PE94" s="110"/>
      <c r="PF94" s="110"/>
      <c r="PG94" s="110"/>
      <c r="PH94" s="110"/>
      <c r="PI94" s="110"/>
      <c r="PJ94" s="110"/>
      <c r="PK94" s="110"/>
      <c r="PL94" s="110"/>
      <c r="PM94" s="110"/>
      <c r="PN94" s="110"/>
      <c r="PO94" s="110"/>
      <c r="PP94" s="110"/>
      <c r="PQ94" s="110"/>
      <c r="PR94" s="110"/>
      <c r="PS94" s="110"/>
      <c r="PT94" s="110"/>
      <c r="PU94" s="110"/>
      <c r="PV94" s="110"/>
      <c r="PW94" s="110"/>
      <c r="PX94" s="110"/>
      <c r="PY94" s="110"/>
      <c r="PZ94" s="110"/>
      <c r="QA94" s="110"/>
      <c r="QB94" s="110"/>
      <c r="QC94" s="110"/>
      <c r="QD94" s="110"/>
      <c r="QE94" s="110"/>
      <c r="QF94" s="110"/>
      <c r="QG94" s="110"/>
      <c r="QH94" s="110"/>
      <c r="QI94" s="110"/>
      <c r="QJ94" s="110"/>
      <c r="QK94" s="110"/>
      <c r="QL94" s="110"/>
      <c r="QM94" s="110"/>
      <c r="QN94" s="110"/>
      <c r="QO94" s="110"/>
      <c r="QP94" s="110"/>
      <c r="QQ94" s="110"/>
      <c r="QR94" s="110"/>
      <c r="QS94" s="110"/>
      <c r="QT94" s="110"/>
      <c r="QU94" s="110"/>
      <c r="QV94" s="110"/>
      <c r="QW94" s="110"/>
      <c r="QX94" s="110"/>
      <c r="QY94" s="110"/>
      <c r="QZ94" s="110"/>
      <c r="RA94" s="110"/>
      <c r="RB94" s="110"/>
      <c r="RC94" s="110"/>
      <c r="RD94" s="110"/>
      <c r="RE94" s="110"/>
      <c r="RF94" s="110"/>
      <c r="RG94" s="110"/>
      <c r="RH94" s="110"/>
      <c r="RI94" s="110"/>
      <c r="RJ94" s="110"/>
      <c r="RK94" s="110"/>
      <c r="RL94" s="110"/>
      <c r="RM94" s="110"/>
      <c r="RN94" s="110"/>
      <c r="RO94" s="110"/>
      <c r="RP94" s="110"/>
      <c r="RQ94" s="110"/>
      <c r="RR94" s="110"/>
      <c r="RS94" s="110"/>
      <c r="RT94" s="110"/>
      <c r="RU94" s="110"/>
      <c r="RV94" s="110"/>
      <c r="RW94" s="110"/>
      <c r="RX94" s="110"/>
      <c r="RY94" s="110"/>
      <c r="RZ94" s="110"/>
      <c r="SA94" s="110"/>
      <c r="SB94" s="110"/>
      <c r="SC94" s="110"/>
      <c r="SD94" s="110"/>
      <c r="SE94" s="110"/>
      <c r="SF94" s="110"/>
      <c r="SG94" s="110"/>
      <c r="SH94" s="110"/>
      <c r="SI94" s="110"/>
      <c r="SJ94" s="110"/>
      <c r="SK94" s="110"/>
      <c r="SL94" s="110"/>
      <c r="SM94" s="110"/>
      <c r="SN94" s="110"/>
      <c r="SO94" s="110"/>
      <c r="SP94" s="110"/>
      <c r="SQ94" s="110"/>
      <c r="SR94" s="110"/>
      <c r="SS94" s="110"/>
      <c r="ST94" s="110"/>
      <c r="SU94" s="110"/>
      <c r="SV94" s="110"/>
      <c r="SW94" s="110"/>
      <c r="SX94" s="110"/>
      <c r="SY94" s="110"/>
      <c r="SZ94" s="110"/>
      <c r="TA94" s="110"/>
      <c r="TB94" s="110"/>
      <c r="TC94" s="110"/>
      <c r="TD94" s="110"/>
      <c r="TE94" s="110"/>
      <c r="TF94" s="110"/>
      <c r="TG94" s="110"/>
      <c r="TH94" s="110"/>
      <c r="TI94" s="110"/>
      <c r="TJ94" s="110"/>
      <c r="TK94" s="110"/>
      <c r="TL94" s="110"/>
      <c r="TM94" s="110"/>
      <c r="TN94" s="110"/>
      <c r="TO94" s="110"/>
      <c r="TP94" s="110"/>
      <c r="TQ94" s="110"/>
      <c r="TR94" s="110"/>
      <c r="TS94" s="110"/>
      <c r="TT94" s="110"/>
      <c r="TU94" s="110"/>
      <c r="TV94" s="110"/>
      <c r="TW94" s="110"/>
      <c r="TX94" s="110"/>
      <c r="TY94" s="110"/>
      <c r="TZ94" s="110"/>
      <c r="UA94" s="110"/>
      <c r="UB94" s="110"/>
      <c r="UC94" s="110"/>
      <c r="UD94" s="110"/>
      <c r="UE94" s="110"/>
      <c r="UF94" s="110"/>
      <c r="UG94" s="110"/>
      <c r="UH94" s="110"/>
      <c r="UI94" s="110"/>
      <c r="UJ94" s="110"/>
      <c r="UK94" s="110"/>
      <c r="UL94" s="110"/>
      <c r="UM94" s="110"/>
      <c r="UN94" s="110"/>
      <c r="UO94" s="110"/>
      <c r="UP94" s="110"/>
      <c r="UQ94" s="110"/>
      <c r="UR94" s="110"/>
      <c r="US94" s="110"/>
      <c r="UT94" s="110"/>
      <c r="UU94" s="110"/>
      <c r="UV94" s="110"/>
      <c r="UW94" s="110"/>
      <c r="UX94" s="110"/>
      <c r="UY94" s="110"/>
      <c r="UZ94" s="110"/>
      <c r="VA94" s="110"/>
      <c r="VB94" s="110"/>
      <c r="VC94" s="110"/>
      <c r="VD94" s="110"/>
      <c r="VE94" s="110"/>
      <c r="VF94" s="110"/>
      <c r="VG94" s="110"/>
      <c r="VH94" s="110"/>
      <c r="VI94" s="110"/>
      <c r="VJ94" s="110"/>
      <c r="VK94" s="110"/>
      <c r="VL94" s="110"/>
      <c r="VM94" s="110"/>
      <c r="VN94" s="110"/>
      <c r="VO94" s="110"/>
      <c r="VP94" s="110"/>
      <c r="VQ94" s="110"/>
      <c r="VR94" s="110"/>
      <c r="VS94" s="110"/>
      <c r="VT94" s="110"/>
      <c r="VU94" s="110"/>
      <c r="VV94" s="110"/>
      <c r="VW94" s="110"/>
      <c r="VX94" s="110"/>
      <c r="VY94" s="110"/>
      <c r="VZ94" s="110"/>
      <c r="WA94" s="110"/>
      <c r="WB94" s="110"/>
      <c r="WC94" s="110"/>
      <c r="WD94" s="110"/>
      <c r="WE94" s="110"/>
      <c r="WF94" s="110"/>
      <c r="WG94" s="110"/>
      <c r="WH94" s="110"/>
      <c r="WI94" s="110"/>
      <c r="WJ94" s="110"/>
      <c r="WK94" s="110"/>
      <c r="WL94" s="110"/>
      <c r="WM94" s="110"/>
      <c r="WN94" s="110"/>
      <c r="WO94" s="110"/>
      <c r="WP94" s="110"/>
      <c r="WQ94" s="110"/>
      <c r="WR94" s="110"/>
      <c r="WS94" s="110"/>
      <c r="WT94" s="110"/>
      <c r="WU94" s="110"/>
      <c r="WV94" s="110"/>
      <c r="WW94" s="110"/>
      <c r="WX94" s="110"/>
      <c r="WY94" s="110"/>
      <c r="WZ94" s="110"/>
      <c r="XA94" s="110"/>
      <c r="XB94" s="110"/>
      <c r="XC94" s="110"/>
      <c r="XD94" s="110"/>
      <c r="XE94" s="110"/>
      <c r="XF94" s="110"/>
      <c r="XG94" s="110"/>
      <c r="XH94" s="110"/>
      <c r="XI94" s="110"/>
      <c r="XJ94" s="110"/>
      <c r="XK94" s="110"/>
      <c r="XL94" s="110"/>
      <c r="XM94" s="110"/>
      <c r="XN94" s="110"/>
      <c r="XO94" s="110"/>
      <c r="XP94" s="110"/>
      <c r="XQ94" s="110"/>
      <c r="XR94" s="110"/>
      <c r="XS94" s="110"/>
      <c r="XT94" s="110"/>
      <c r="XU94" s="110"/>
      <c r="XV94" s="110"/>
      <c r="XW94" s="110"/>
      <c r="XX94" s="110"/>
      <c r="XY94" s="110"/>
      <c r="XZ94" s="110"/>
      <c r="YA94" s="110"/>
      <c r="YB94" s="110"/>
      <c r="YC94" s="110"/>
      <c r="YD94" s="110"/>
      <c r="YE94" s="110"/>
      <c r="YF94" s="110"/>
      <c r="YG94" s="110"/>
      <c r="YH94" s="110"/>
      <c r="YI94" s="110"/>
      <c r="YJ94" s="110"/>
      <c r="YK94" s="110"/>
      <c r="YL94" s="110"/>
      <c r="YM94" s="110"/>
      <c r="YN94" s="110"/>
      <c r="YO94" s="110"/>
      <c r="YP94" s="110"/>
      <c r="YQ94" s="110"/>
      <c r="YR94" s="110"/>
      <c r="YS94" s="110"/>
      <c r="YT94" s="110"/>
      <c r="YU94" s="110"/>
      <c r="YV94" s="110"/>
      <c r="YW94" s="110"/>
      <c r="YX94" s="110"/>
      <c r="YY94" s="110"/>
      <c r="YZ94" s="110"/>
      <c r="ZA94" s="110"/>
      <c r="ZB94" s="110"/>
      <c r="ZC94" s="110"/>
      <c r="ZD94" s="110"/>
      <c r="ZE94" s="110"/>
      <c r="ZF94" s="110"/>
      <c r="ZG94" s="110"/>
      <c r="ZH94" s="110"/>
      <c r="ZI94" s="110"/>
      <c r="ZJ94" s="110"/>
      <c r="ZK94" s="110"/>
      <c r="ZL94" s="110"/>
      <c r="ZM94" s="110"/>
      <c r="ZN94" s="110"/>
      <c r="ZO94" s="110"/>
      <c r="ZP94" s="110"/>
      <c r="ZQ94" s="110"/>
      <c r="ZR94" s="110"/>
      <c r="ZS94" s="110"/>
      <c r="ZT94" s="110"/>
      <c r="ZU94" s="110"/>
      <c r="ZV94" s="110"/>
      <c r="ZW94" s="110"/>
      <c r="ZX94" s="110"/>
      <c r="ZY94" s="110"/>
      <c r="ZZ94" s="110"/>
      <c r="AAA94" s="110"/>
      <c r="AAB94" s="110"/>
      <c r="AAC94" s="110"/>
      <c r="AAD94" s="110"/>
      <c r="AAE94" s="110"/>
      <c r="AAF94" s="110"/>
      <c r="AAG94" s="110"/>
      <c r="AAH94" s="110"/>
      <c r="AAI94" s="110"/>
      <c r="AAJ94" s="110"/>
      <c r="AAK94" s="110"/>
      <c r="AAL94" s="110"/>
      <c r="AAM94" s="110"/>
      <c r="AAN94" s="110"/>
      <c r="AAO94" s="110"/>
      <c r="AAP94" s="110"/>
      <c r="AAQ94" s="110"/>
      <c r="AAR94" s="110"/>
      <c r="AAS94" s="110"/>
      <c r="AAT94" s="110"/>
      <c r="AAU94" s="110"/>
      <c r="AAV94" s="110"/>
      <c r="AAW94" s="110"/>
      <c r="AAX94" s="110"/>
      <c r="AAY94" s="110"/>
      <c r="AAZ94" s="110"/>
      <c r="ABA94" s="110"/>
      <c r="ABB94" s="110"/>
      <c r="ABC94" s="110"/>
      <c r="ABD94" s="110"/>
      <c r="ABE94" s="110"/>
      <c r="ABF94" s="110"/>
      <c r="ABG94" s="110"/>
      <c r="ABH94" s="110"/>
      <c r="ABI94" s="110"/>
      <c r="ABJ94" s="110"/>
      <c r="ABK94" s="110"/>
      <c r="ABL94" s="110"/>
      <c r="ABM94" s="110"/>
      <c r="ABN94" s="110"/>
      <c r="ABO94" s="110"/>
      <c r="ABP94" s="110"/>
      <c r="ABQ94" s="110"/>
      <c r="ABR94" s="110"/>
      <c r="ABS94" s="110"/>
      <c r="ABT94" s="110"/>
      <c r="ABU94" s="110"/>
      <c r="ABV94" s="110"/>
      <c r="ABW94" s="110"/>
      <c r="ABX94" s="110"/>
      <c r="ABY94" s="110"/>
      <c r="ABZ94" s="110"/>
      <c r="ACA94" s="110"/>
      <c r="ACB94" s="110"/>
      <c r="ACC94" s="110"/>
      <c r="ACD94" s="110"/>
      <c r="ACE94" s="110"/>
      <c r="ACF94" s="110"/>
      <c r="ACG94" s="110"/>
      <c r="ACH94" s="110"/>
      <c r="ACI94" s="110"/>
      <c r="ACJ94" s="110"/>
      <c r="ACK94" s="110"/>
      <c r="ACL94" s="110"/>
      <c r="ACM94" s="110"/>
      <c r="ACN94" s="110"/>
      <c r="ACO94" s="110"/>
      <c r="ACP94" s="110"/>
      <c r="ACQ94" s="110"/>
      <c r="ACR94" s="110"/>
      <c r="ACS94" s="110"/>
      <c r="ACT94" s="110"/>
      <c r="ACU94" s="110"/>
      <c r="ACV94" s="110"/>
      <c r="ACW94" s="110"/>
      <c r="ACX94" s="110"/>
      <c r="ACY94" s="110"/>
      <c r="ACZ94" s="110"/>
      <c r="ADA94" s="110"/>
      <c r="ADB94" s="110"/>
      <c r="ADC94" s="110"/>
      <c r="ADD94" s="110"/>
      <c r="ADE94" s="110"/>
      <c r="ADF94" s="110"/>
      <c r="ADG94" s="110"/>
      <c r="ADH94" s="110"/>
      <c r="ADI94" s="110"/>
      <c r="ADJ94" s="110"/>
      <c r="ADK94" s="110"/>
      <c r="ADL94" s="110"/>
      <c r="ADM94" s="110"/>
      <c r="ADN94" s="110"/>
      <c r="ADO94" s="110"/>
      <c r="ADP94" s="110"/>
      <c r="ADQ94" s="110"/>
      <c r="ADR94" s="110"/>
      <c r="ADS94" s="110"/>
      <c r="ADT94" s="110"/>
      <c r="ADU94" s="110"/>
      <c r="ADV94" s="110"/>
      <c r="ADW94" s="110"/>
      <c r="ADX94" s="110"/>
      <c r="ADY94" s="110"/>
      <c r="ADZ94" s="110"/>
      <c r="AEA94" s="110"/>
      <c r="AEB94" s="110"/>
      <c r="AEC94" s="110"/>
      <c r="AED94" s="110"/>
      <c r="AEE94" s="110"/>
      <c r="AEF94" s="110"/>
      <c r="AEG94" s="110"/>
      <c r="AEH94" s="110"/>
      <c r="AEI94" s="110"/>
      <c r="AEJ94" s="110"/>
      <c r="AEK94" s="110"/>
      <c r="AEL94" s="110"/>
      <c r="AEM94" s="110"/>
      <c r="AEN94" s="110"/>
      <c r="AEO94" s="110"/>
      <c r="AEP94" s="110"/>
      <c r="AEQ94" s="110"/>
      <c r="AER94" s="110"/>
      <c r="AES94" s="110"/>
      <c r="AET94" s="110"/>
      <c r="AEU94" s="110"/>
      <c r="AEV94" s="110"/>
      <c r="AEW94" s="110"/>
      <c r="AEX94" s="110"/>
      <c r="AEY94" s="110"/>
      <c r="AEZ94" s="110"/>
      <c r="AFA94" s="110"/>
      <c r="AFB94" s="110"/>
      <c r="AFC94" s="110"/>
      <c r="AFD94" s="110"/>
      <c r="AFE94" s="110"/>
      <c r="AFF94" s="110"/>
      <c r="AFG94" s="110"/>
      <c r="AFH94" s="110"/>
      <c r="AFI94" s="110"/>
      <c r="AFJ94" s="110"/>
      <c r="AFK94" s="110"/>
      <c r="AFL94" s="110"/>
      <c r="AFM94" s="110"/>
      <c r="AFN94" s="110"/>
      <c r="AFO94" s="110"/>
      <c r="AFP94" s="110"/>
      <c r="AFQ94" s="110"/>
      <c r="AFR94" s="110"/>
      <c r="AFS94" s="110"/>
      <c r="AFT94" s="110"/>
      <c r="AFU94" s="110"/>
      <c r="AFV94" s="110"/>
      <c r="AFW94" s="110"/>
      <c r="AFX94" s="110"/>
      <c r="AFY94" s="110"/>
      <c r="AFZ94" s="110"/>
      <c r="AGA94" s="110"/>
      <c r="AGB94" s="110"/>
      <c r="AGC94" s="110"/>
      <c r="AGD94" s="110"/>
      <c r="AGE94" s="110"/>
      <c r="AGF94" s="110"/>
      <c r="AGG94" s="110"/>
      <c r="AGH94" s="110"/>
      <c r="AGI94" s="110"/>
      <c r="AGJ94" s="110"/>
      <c r="AGK94" s="110"/>
      <c r="AGL94" s="110"/>
      <c r="AGM94" s="110"/>
      <c r="AGN94" s="110"/>
      <c r="AGO94" s="110"/>
      <c r="AGP94" s="110"/>
      <c r="AGQ94" s="110"/>
      <c r="AGR94" s="110"/>
      <c r="AGS94" s="110"/>
      <c r="AGT94" s="110"/>
      <c r="AGU94" s="110"/>
      <c r="AGV94" s="110"/>
      <c r="AGW94" s="110"/>
      <c r="AGX94" s="110"/>
      <c r="AGY94" s="110"/>
      <c r="AGZ94" s="110"/>
      <c r="AHA94" s="110"/>
      <c r="AHB94" s="110"/>
      <c r="AHC94" s="110"/>
      <c r="AHD94" s="110"/>
      <c r="AHE94" s="110"/>
      <c r="AHF94" s="110"/>
      <c r="AHG94" s="110"/>
      <c r="AHH94" s="110"/>
      <c r="AHI94" s="110"/>
      <c r="AHJ94" s="110"/>
      <c r="AHK94" s="110"/>
      <c r="AHL94" s="110"/>
      <c r="AHM94" s="110"/>
      <c r="AHN94" s="110"/>
      <c r="AHO94" s="110"/>
      <c r="AHP94" s="110"/>
      <c r="AHQ94" s="110"/>
      <c r="AHR94" s="110"/>
      <c r="AHS94" s="110"/>
      <c r="AHT94" s="110"/>
      <c r="AHU94" s="110"/>
      <c r="AHV94" s="110"/>
      <c r="AHW94" s="110"/>
      <c r="AHX94" s="110"/>
      <c r="AHY94" s="110"/>
      <c r="AHZ94" s="110"/>
      <c r="AIA94" s="110"/>
      <c r="AIB94" s="110"/>
      <c r="AIC94" s="110"/>
      <c r="AID94" s="110"/>
      <c r="AIE94" s="110"/>
      <c r="AIF94" s="110"/>
      <c r="AIG94" s="110"/>
      <c r="AIH94" s="110"/>
      <c r="AII94" s="110"/>
      <c r="AIJ94" s="110"/>
      <c r="AIK94" s="110"/>
      <c r="AIL94" s="110"/>
      <c r="AIM94" s="110"/>
      <c r="AIN94" s="110"/>
      <c r="AIO94" s="110"/>
      <c r="AIP94" s="110"/>
      <c r="AIQ94" s="110"/>
      <c r="AIR94" s="110"/>
      <c r="AIS94" s="110"/>
      <c r="AIT94" s="110"/>
      <c r="AIU94" s="110"/>
      <c r="AIV94" s="110"/>
      <c r="AIW94" s="110"/>
      <c r="AIX94" s="110"/>
      <c r="AIY94" s="110"/>
      <c r="AIZ94" s="110"/>
      <c r="AJA94" s="110"/>
      <c r="AJB94" s="110"/>
      <c r="AJC94" s="110"/>
      <c r="AJD94" s="110"/>
      <c r="AJE94" s="110"/>
    </row>
    <row r="95" spans="1:942" s="63" customFormat="1" ht="14.25" customHeight="1" x14ac:dyDescent="0.25">
      <c r="A95" s="69"/>
      <c r="B95" s="70"/>
      <c r="C95" s="71"/>
      <c r="D95" s="72"/>
      <c r="E95" s="73"/>
      <c r="F95" s="176"/>
      <c r="G95" s="177"/>
      <c r="H95" s="178"/>
      <c r="I95" s="177"/>
      <c r="J95" s="179"/>
      <c r="K95" s="180"/>
      <c r="L95" s="181"/>
      <c r="M95" s="182"/>
      <c r="N95" s="183"/>
      <c r="O95" s="183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5"/>
      <c r="AH95" s="105"/>
      <c r="AI95" s="105"/>
      <c r="AJ95" s="105"/>
      <c r="AK95" s="105"/>
      <c r="AL95" s="105"/>
      <c r="AM95" s="105"/>
      <c r="AN95" s="105"/>
      <c r="AO95" s="105"/>
      <c r="AP95" s="105"/>
      <c r="AQ95" s="105"/>
      <c r="AR95" s="105"/>
      <c r="AS95" s="105"/>
      <c r="AT95" s="105"/>
      <c r="AU95" s="105"/>
    </row>
    <row r="96" spans="1:942" s="115" customFormat="1" ht="40.15" customHeight="1" x14ac:dyDescent="0.25">
      <c r="A96" s="113" t="s">
        <v>20</v>
      </c>
      <c r="B96" s="35" t="s">
        <v>92</v>
      </c>
      <c r="C96" s="114" t="s">
        <v>122</v>
      </c>
      <c r="D96" s="120" t="s">
        <v>97</v>
      </c>
      <c r="E96" s="114" t="s">
        <v>21</v>
      </c>
      <c r="F96" s="154">
        <v>100</v>
      </c>
      <c r="G96" s="155"/>
      <c r="H96" s="156">
        <f>ROUND(SUM(H97:H99),2)</f>
        <v>4.22</v>
      </c>
      <c r="I96" s="156">
        <f>ROUND(SUM(I97:I99),2)</f>
        <v>17.940000000000001</v>
      </c>
      <c r="J96" s="157">
        <f>H96+I96</f>
        <v>22.16</v>
      </c>
      <c r="K96" s="158">
        <f>ROUND(F96*H96,2)</f>
        <v>422</v>
      </c>
      <c r="L96" s="159">
        <f>ROUND(F96*I96,2)</f>
        <v>1794</v>
      </c>
      <c r="M96" s="160">
        <f>ROUND(K96+L96,2)</f>
        <v>2216</v>
      </c>
      <c r="N96" s="161">
        <f>ROUND(M96*$N$5,2)</f>
        <v>657.98</v>
      </c>
      <c r="O96" s="161">
        <f>ROUND(M96+N96,2)</f>
        <v>2873.98</v>
      </c>
      <c r="P96" s="124"/>
      <c r="Q96" s="124"/>
      <c r="R96" s="124"/>
      <c r="S96" s="124"/>
      <c r="T96" s="124"/>
      <c r="U96" s="124"/>
      <c r="V96" s="124"/>
      <c r="W96" s="124"/>
      <c r="X96" s="124"/>
      <c r="Y96" s="124"/>
      <c r="Z96" s="124"/>
      <c r="AA96" s="124"/>
      <c r="AB96" s="124"/>
      <c r="AC96" s="124"/>
      <c r="AD96" s="124"/>
      <c r="AE96" s="124"/>
      <c r="AF96" s="124"/>
      <c r="AG96" s="124"/>
      <c r="AH96" s="124"/>
      <c r="AI96" s="124"/>
      <c r="AJ96" s="124"/>
      <c r="AK96" s="124"/>
      <c r="AL96" s="124"/>
      <c r="AM96" s="124"/>
      <c r="AN96" s="124"/>
      <c r="AO96" s="124"/>
      <c r="AP96" s="124"/>
      <c r="AQ96" s="124"/>
      <c r="AR96" s="124"/>
      <c r="AS96" s="124"/>
      <c r="AT96" s="124"/>
      <c r="AU96" s="124"/>
    </row>
    <row r="97" spans="1:942" ht="21.75" customHeight="1" x14ac:dyDescent="0.25">
      <c r="A97" s="121" t="s">
        <v>20</v>
      </c>
      <c r="B97" s="116" t="s">
        <v>26</v>
      </c>
      <c r="C97" s="117">
        <v>5318</v>
      </c>
      <c r="D97" s="42" t="s">
        <v>68</v>
      </c>
      <c r="E97" s="117" t="s">
        <v>31</v>
      </c>
      <c r="F97" s="162" t="s">
        <v>93</v>
      </c>
      <c r="G97" s="153">
        <v>15.7</v>
      </c>
      <c r="H97" s="163">
        <f>F97*G97</f>
        <v>0.19938999999999998</v>
      </c>
      <c r="I97" s="164"/>
      <c r="J97" s="165"/>
      <c r="K97" s="166"/>
      <c r="L97" s="167"/>
      <c r="M97" s="168"/>
      <c r="N97" s="169"/>
      <c r="O97" s="169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3"/>
      <c r="AH97" s="123"/>
      <c r="AI97" s="123"/>
      <c r="AJ97" s="123"/>
      <c r="AK97" s="123"/>
      <c r="AL97" s="123"/>
      <c r="AM97" s="123"/>
      <c r="AN97" s="123"/>
      <c r="AO97" s="123"/>
      <c r="AP97" s="123"/>
      <c r="AQ97" s="123"/>
      <c r="AR97" s="123"/>
      <c r="AS97" s="123"/>
      <c r="AT97" s="123"/>
      <c r="AU97" s="123"/>
      <c r="AV97" s="110"/>
      <c r="AW97" s="110"/>
      <c r="AX97" s="110"/>
      <c r="AY97" s="110"/>
      <c r="AZ97" s="110"/>
      <c r="BA97" s="110"/>
      <c r="BB97" s="110"/>
      <c r="BC97" s="110"/>
      <c r="BD97" s="110"/>
      <c r="BE97" s="110"/>
      <c r="BF97" s="110"/>
      <c r="BG97" s="110"/>
      <c r="BH97" s="110"/>
      <c r="BI97" s="110"/>
      <c r="BJ97" s="110"/>
      <c r="BK97" s="110"/>
      <c r="BL97" s="110"/>
      <c r="BM97" s="110"/>
      <c r="BN97" s="110"/>
      <c r="BO97" s="110"/>
      <c r="BP97" s="110"/>
      <c r="BQ97" s="110"/>
      <c r="BR97" s="110"/>
      <c r="BS97" s="110"/>
      <c r="BT97" s="110"/>
      <c r="BU97" s="110"/>
      <c r="BV97" s="110"/>
      <c r="BW97" s="110"/>
      <c r="BX97" s="110"/>
      <c r="BY97" s="110"/>
      <c r="BZ97" s="110"/>
      <c r="CA97" s="110"/>
      <c r="CB97" s="110"/>
      <c r="CC97" s="110"/>
      <c r="CD97" s="110"/>
      <c r="CE97" s="110"/>
      <c r="CF97" s="110"/>
      <c r="CG97" s="110"/>
      <c r="CH97" s="110"/>
      <c r="CI97" s="110"/>
      <c r="CJ97" s="110"/>
      <c r="CK97" s="110"/>
      <c r="CL97" s="110"/>
      <c r="CM97" s="110"/>
      <c r="CN97" s="110"/>
      <c r="CO97" s="110"/>
      <c r="CP97" s="110"/>
      <c r="CQ97" s="110"/>
      <c r="CR97" s="110"/>
      <c r="CS97" s="110"/>
      <c r="CT97" s="110"/>
      <c r="CU97" s="110"/>
      <c r="CV97" s="110"/>
      <c r="CW97" s="110"/>
      <c r="CX97" s="110"/>
      <c r="CY97" s="110"/>
      <c r="CZ97" s="110"/>
      <c r="DA97" s="110"/>
      <c r="DB97" s="110"/>
      <c r="DC97" s="110"/>
      <c r="DD97" s="110"/>
      <c r="DE97" s="110"/>
      <c r="DF97" s="110"/>
      <c r="DG97" s="110"/>
      <c r="DH97" s="110"/>
      <c r="DI97" s="110"/>
      <c r="DJ97" s="110"/>
      <c r="DK97" s="110"/>
      <c r="DL97" s="110"/>
      <c r="DM97" s="110"/>
      <c r="DN97" s="110"/>
      <c r="DO97" s="110"/>
      <c r="DP97" s="110"/>
      <c r="DQ97" s="110"/>
      <c r="DR97" s="110"/>
      <c r="DS97" s="110"/>
      <c r="DT97" s="110"/>
      <c r="DU97" s="110"/>
      <c r="DV97" s="110"/>
      <c r="DW97" s="110"/>
      <c r="DX97" s="110"/>
      <c r="DY97" s="110"/>
      <c r="DZ97" s="110"/>
      <c r="EA97" s="110"/>
      <c r="EB97" s="110"/>
      <c r="EC97" s="110"/>
      <c r="ED97" s="110"/>
      <c r="EE97" s="110"/>
      <c r="EF97" s="110"/>
      <c r="EG97" s="110"/>
      <c r="EH97" s="110"/>
      <c r="EI97" s="110"/>
      <c r="EJ97" s="110"/>
      <c r="EK97" s="110"/>
      <c r="EL97" s="110"/>
      <c r="EM97" s="110"/>
      <c r="EN97" s="110"/>
      <c r="EO97" s="110"/>
      <c r="EP97" s="110"/>
      <c r="EQ97" s="110"/>
      <c r="ER97" s="110"/>
      <c r="ES97" s="110"/>
      <c r="ET97" s="110"/>
      <c r="EU97" s="110"/>
      <c r="EV97" s="110"/>
      <c r="EW97" s="110"/>
      <c r="EX97" s="110"/>
      <c r="EY97" s="110"/>
      <c r="EZ97" s="110"/>
      <c r="FA97" s="110"/>
      <c r="FB97" s="110"/>
      <c r="FC97" s="110"/>
      <c r="FD97" s="110"/>
      <c r="FE97" s="110"/>
      <c r="FF97" s="110"/>
      <c r="FG97" s="110"/>
      <c r="FH97" s="110"/>
      <c r="FI97" s="110"/>
      <c r="FJ97" s="110"/>
      <c r="FK97" s="110"/>
      <c r="FL97" s="110"/>
      <c r="FM97" s="110"/>
      <c r="FN97" s="110"/>
      <c r="FO97" s="110"/>
      <c r="FP97" s="110"/>
      <c r="FQ97" s="110"/>
      <c r="FR97" s="110"/>
      <c r="FS97" s="110"/>
      <c r="FT97" s="110"/>
      <c r="FU97" s="110"/>
      <c r="FV97" s="110"/>
      <c r="FW97" s="110"/>
      <c r="FX97" s="110"/>
      <c r="FY97" s="110"/>
      <c r="FZ97" s="110"/>
      <c r="GA97" s="110"/>
      <c r="GB97" s="110"/>
      <c r="GC97" s="110"/>
      <c r="GD97" s="110"/>
      <c r="GE97" s="110"/>
      <c r="GF97" s="110"/>
      <c r="GG97" s="110"/>
      <c r="GH97" s="110"/>
      <c r="GI97" s="110"/>
      <c r="GJ97" s="110"/>
      <c r="GK97" s="110"/>
      <c r="GL97" s="110"/>
      <c r="GM97" s="110"/>
      <c r="GN97" s="110"/>
      <c r="GO97" s="110"/>
      <c r="GP97" s="110"/>
      <c r="GQ97" s="110"/>
      <c r="GR97" s="110"/>
      <c r="GS97" s="110"/>
      <c r="GT97" s="110"/>
      <c r="GU97" s="110"/>
      <c r="GV97" s="110"/>
      <c r="GW97" s="110"/>
      <c r="GX97" s="110"/>
      <c r="GY97" s="110"/>
      <c r="GZ97" s="110"/>
      <c r="HA97" s="110"/>
      <c r="HB97" s="110"/>
      <c r="HC97" s="110"/>
      <c r="HD97" s="110"/>
      <c r="HE97" s="110"/>
      <c r="HF97" s="110"/>
      <c r="HG97" s="110"/>
      <c r="HH97" s="110"/>
      <c r="HI97" s="110"/>
      <c r="HJ97" s="110"/>
      <c r="HK97" s="110"/>
      <c r="HL97" s="110"/>
      <c r="HM97" s="110"/>
      <c r="HN97" s="110"/>
      <c r="HO97" s="110"/>
      <c r="HP97" s="110"/>
      <c r="HQ97" s="110"/>
      <c r="HR97" s="110"/>
      <c r="HS97" s="110"/>
      <c r="HT97" s="110"/>
      <c r="HU97" s="110"/>
      <c r="HV97" s="110"/>
      <c r="HW97" s="110"/>
      <c r="HX97" s="110"/>
      <c r="HY97" s="110"/>
      <c r="HZ97" s="110"/>
      <c r="IA97" s="110"/>
      <c r="IB97" s="110"/>
      <c r="IC97" s="110"/>
      <c r="ID97" s="110"/>
      <c r="IE97" s="110"/>
      <c r="IF97" s="110"/>
      <c r="IG97" s="110"/>
      <c r="IH97" s="110"/>
      <c r="II97" s="110"/>
      <c r="IJ97" s="110"/>
      <c r="IK97" s="110"/>
      <c r="IL97" s="110"/>
      <c r="IM97" s="110"/>
      <c r="IN97" s="110"/>
      <c r="IO97" s="110"/>
      <c r="IP97" s="110"/>
      <c r="IQ97" s="110"/>
      <c r="IR97" s="110"/>
      <c r="IS97" s="110"/>
      <c r="IT97" s="110"/>
      <c r="IU97" s="110"/>
      <c r="IV97" s="110"/>
      <c r="IW97" s="110"/>
      <c r="IX97" s="110"/>
      <c r="IY97" s="110"/>
      <c r="IZ97" s="110"/>
      <c r="JA97" s="110"/>
      <c r="JB97" s="110"/>
      <c r="JC97" s="110"/>
      <c r="JD97" s="110"/>
      <c r="JE97" s="110"/>
      <c r="JF97" s="110"/>
      <c r="JG97" s="110"/>
      <c r="JH97" s="110"/>
      <c r="JI97" s="110"/>
      <c r="JJ97" s="110"/>
      <c r="JK97" s="110"/>
      <c r="JL97" s="110"/>
      <c r="JM97" s="110"/>
      <c r="JN97" s="110"/>
      <c r="JO97" s="110"/>
      <c r="JP97" s="110"/>
      <c r="JQ97" s="110"/>
      <c r="JR97" s="110"/>
      <c r="JS97" s="110"/>
      <c r="JT97" s="110"/>
      <c r="JU97" s="110"/>
      <c r="JV97" s="110"/>
      <c r="JW97" s="110"/>
      <c r="JX97" s="110"/>
      <c r="JY97" s="110"/>
      <c r="JZ97" s="110"/>
      <c r="KA97" s="110"/>
      <c r="KB97" s="110"/>
      <c r="KC97" s="110"/>
      <c r="KD97" s="110"/>
      <c r="KE97" s="110"/>
      <c r="KF97" s="110"/>
      <c r="KG97" s="110"/>
      <c r="KH97" s="110"/>
      <c r="KI97" s="110"/>
      <c r="KJ97" s="110"/>
      <c r="KK97" s="110"/>
      <c r="KL97" s="110"/>
      <c r="KM97" s="110"/>
      <c r="KN97" s="110"/>
      <c r="KO97" s="110"/>
      <c r="KP97" s="110"/>
      <c r="KQ97" s="110"/>
      <c r="KR97" s="110"/>
      <c r="KS97" s="110"/>
      <c r="KT97" s="110"/>
      <c r="KU97" s="110"/>
      <c r="KV97" s="110"/>
      <c r="KW97" s="110"/>
      <c r="KX97" s="110"/>
      <c r="KY97" s="110"/>
      <c r="KZ97" s="110"/>
      <c r="LA97" s="110"/>
      <c r="LB97" s="110"/>
      <c r="LC97" s="110"/>
      <c r="LD97" s="110"/>
      <c r="LE97" s="110"/>
      <c r="LF97" s="110"/>
      <c r="LG97" s="110"/>
      <c r="LH97" s="110"/>
      <c r="LI97" s="110"/>
      <c r="LJ97" s="110"/>
      <c r="LK97" s="110"/>
      <c r="LL97" s="110"/>
      <c r="LM97" s="110"/>
      <c r="LN97" s="110"/>
      <c r="LO97" s="110"/>
      <c r="LP97" s="110"/>
      <c r="LQ97" s="110"/>
      <c r="LR97" s="110"/>
      <c r="LS97" s="110"/>
      <c r="LT97" s="110"/>
      <c r="LU97" s="110"/>
      <c r="LV97" s="110"/>
      <c r="LW97" s="110"/>
      <c r="LX97" s="110"/>
      <c r="LY97" s="110"/>
      <c r="LZ97" s="110"/>
      <c r="MA97" s="110"/>
      <c r="MB97" s="110"/>
      <c r="MC97" s="110"/>
      <c r="MD97" s="110"/>
      <c r="ME97" s="110"/>
      <c r="MF97" s="110"/>
      <c r="MG97" s="110"/>
      <c r="MH97" s="110"/>
      <c r="MI97" s="110"/>
      <c r="MJ97" s="110"/>
      <c r="MK97" s="110"/>
      <c r="ML97" s="110"/>
      <c r="MM97" s="110"/>
      <c r="MN97" s="110"/>
      <c r="MO97" s="110"/>
      <c r="MP97" s="110"/>
      <c r="MQ97" s="110"/>
      <c r="MR97" s="110"/>
      <c r="MS97" s="110"/>
      <c r="MT97" s="110"/>
      <c r="MU97" s="110"/>
      <c r="MV97" s="110"/>
      <c r="MW97" s="110"/>
      <c r="MX97" s="110"/>
      <c r="MY97" s="110"/>
      <c r="MZ97" s="110"/>
      <c r="NA97" s="110"/>
      <c r="NB97" s="110"/>
      <c r="NC97" s="110"/>
      <c r="ND97" s="110"/>
      <c r="NE97" s="110"/>
      <c r="NF97" s="110"/>
      <c r="NG97" s="110"/>
      <c r="NH97" s="110"/>
      <c r="NI97" s="110"/>
      <c r="NJ97" s="110"/>
      <c r="NK97" s="110"/>
      <c r="NL97" s="110"/>
      <c r="NM97" s="110"/>
      <c r="NN97" s="110"/>
      <c r="NO97" s="110"/>
      <c r="NP97" s="110"/>
      <c r="NQ97" s="110"/>
      <c r="NR97" s="110"/>
      <c r="NS97" s="110"/>
      <c r="NT97" s="110"/>
      <c r="NU97" s="110"/>
      <c r="NV97" s="110"/>
      <c r="NW97" s="110"/>
      <c r="NX97" s="110"/>
      <c r="NY97" s="110"/>
      <c r="NZ97" s="110"/>
      <c r="OA97" s="110"/>
      <c r="OB97" s="110"/>
      <c r="OC97" s="110"/>
      <c r="OD97" s="110"/>
      <c r="OE97" s="110"/>
      <c r="OF97" s="110"/>
      <c r="OG97" s="110"/>
      <c r="OH97" s="110"/>
      <c r="OI97" s="110"/>
      <c r="OJ97" s="110"/>
      <c r="OK97" s="110"/>
      <c r="OL97" s="110"/>
      <c r="OM97" s="110"/>
      <c r="ON97" s="110"/>
      <c r="OO97" s="110"/>
      <c r="OP97" s="110"/>
      <c r="OQ97" s="110"/>
      <c r="OR97" s="110"/>
      <c r="OS97" s="110"/>
      <c r="OT97" s="110"/>
      <c r="OU97" s="110"/>
      <c r="OV97" s="110"/>
      <c r="OW97" s="110"/>
      <c r="OX97" s="110"/>
      <c r="OY97" s="110"/>
      <c r="OZ97" s="110"/>
      <c r="PA97" s="110"/>
      <c r="PB97" s="110"/>
      <c r="PC97" s="110"/>
      <c r="PD97" s="110"/>
      <c r="PE97" s="110"/>
      <c r="PF97" s="110"/>
      <c r="PG97" s="110"/>
      <c r="PH97" s="110"/>
      <c r="PI97" s="110"/>
      <c r="PJ97" s="110"/>
      <c r="PK97" s="110"/>
      <c r="PL97" s="110"/>
      <c r="PM97" s="110"/>
      <c r="PN97" s="110"/>
      <c r="PO97" s="110"/>
      <c r="PP97" s="110"/>
      <c r="PQ97" s="110"/>
      <c r="PR97" s="110"/>
      <c r="PS97" s="110"/>
      <c r="PT97" s="110"/>
      <c r="PU97" s="110"/>
      <c r="PV97" s="110"/>
      <c r="PW97" s="110"/>
      <c r="PX97" s="110"/>
      <c r="PY97" s="110"/>
      <c r="PZ97" s="110"/>
      <c r="QA97" s="110"/>
      <c r="QB97" s="110"/>
      <c r="QC97" s="110"/>
      <c r="QD97" s="110"/>
      <c r="QE97" s="110"/>
      <c r="QF97" s="110"/>
      <c r="QG97" s="110"/>
      <c r="QH97" s="110"/>
      <c r="QI97" s="110"/>
      <c r="QJ97" s="110"/>
      <c r="QK97" s="110"/>
      <c r="QL97" s="110"/>
      <c r="QM97" s="110"/>
      <c r="QN97" s="110"/>
      <c r="QO97" s="110"/>
      <c r="QP97" s="110"/>
      <c r="QQ97" s="110"/>
      <c r="QR97" s="110"/>
      <c r="QS97" s="110"/>
      <c r="QT97" s="110"/>
      <c r="QU97" s="110"/>
      <c r="QV97" s="110"/>
      <c r="QW97" s="110"/>
      <c r="QX97" s="110"/>
      <c r="QY97" s="110"/>
      <c r="QZ97" s="110"/>
      <c r="RA97" s="110"/>
      <c r="RB97" s="110"/>
      <c r="RC97" s="110"/>
      <c r="RD97" s="110"/>
      <c r="RE97" s="110"/>
      <c r="RF97" s="110"/>
      <c r="RG97" s="110"/>
      <c r="RH97" s="110"/>
      <c r="RI97" s="110"/>
      <c r="RJ97" s="110"/>
      <c r="RK97" s="110"/>
      <c r="RL97" s="110"/>
      <c r="RM97" s="110"/>
      <c r="RN97" s="110"/>
      <c r="RO97" s="110"/>
      <c r="RP97" s="110"/>
      <c r="RQ97" s="110"/>
      <c r="RR97" s="110"/>
      <c r="RS97" s="110"/>
      <c r="RT97" s="110"/>
      <c r="RU97" s="110"/>
      <c r="RV97" s="110"/>
      <c r="RW97" s="110"/>
      <c r="RX97" s="110"/>
      <c r="RY97" s="110"/>
      <c r="RZ97" s="110"/>
      <c r="SA97" s="110"/>
      <c r="SB97" s="110"/>
      <c r="SC97" s="110"/>
      <c r="SD97" s="110"/>
      <c r="SE97" s="110"/>
      <c r="SF97" s="110"/>
      <c r="SG97" s="110"/>
      <c r="SH97" s="110"/>
      <c r="SI97" s="110"/>
      <c r="SJ97" s="110"/>
      <c r="SK97" s="110"/>
      <c r="SL97" s="110"/>
      <c r="SM97" s="110"/>
      <c r="SN97" s="110"/>
      <c r="SO97" s="110"/>
      <c r="SP97" s="110"/>
      <c r="SQ97" s="110"/>
      <c r="SR97" s="110"/>
      <c r="SS97" s="110"/>
      <c r="ST97" s="110"/>
      <c r="SU97" s="110"/>
      <c r="SV97" s="110"/>
      <c r="SW97" s="110"/>
      <c r="SX97" s="110"/>
      <c r="SY97" s="110"/>
      <c r="SZ97" s="110"/>
      <c r="TA97" s="110"/>
      <c r="TB97" s="110"/>
      <c r="TC97" s="110"/>
      <c r="TD97" s="110"/>
      <c r="TE97" s="110"/>
      <c r="TF97" s="110"/>
      <c r="TG97" s="110"/>
      <c r="TH97" s="110"/>
      <c r="TI97" s="110"/>
      <c r="TJ97" s="110"/>
      <c r="TK97" s="110"/>
      <c r="TL97" s="110"/>
      <c r="TM97" s="110"/>
      <c r="TN97" s="110"/>
      <c r="TO97" s="110"/>
      <c r="TP97" s="110"/>
      <c r="TQ97" s="110"/>
      <c r="TR97" s="110"/>
      <c r="TS97" s="110"/>
      <c r="TT97" s="110"/>
      <c r="TU97" s="110"/>
      <c r="TV97" s="110"/>
      <c r="TW97" s="110"/>
      <c r="TX97" s="110"/>
      <c r="TY97" s="110"/>
      <c r="TZ97" s="110"/>
      <c r="UA97" s="110"/>
      <c r="UB97" s="110"/>
      <c r="UC97" s="110"/>
      <c r="UD97" s="110"/>
      <c r="UE97" s="110"/>
      <c r="UF97" s="110"/>
      <c r="UG97" s="110"/>
      <c r="UH97" s="110"/>
      <c r="UI97" s="110"/>
      <c r="UJ97" s="110"/>
      <c r="UK97" s="110"/>
      <c r="UL97" s="110"/>
      <c r="UM97" s="110"/>
      <c r="UN97" s="110"/>
      <c r="UO97" s="110"/>
      <c r="UP97" s="110"/>
      <c r="UQ97" s="110"/>
      <c r="UR97" s="110"/>
      <c r="US97" s="110"/>
      <c r="UT97" s="110"/>
      <c r="UU97" s="110"/>
      <c r="UV97" s="110"/>
      <c r="UW97" s="110"/>
      <c r="UX97" s="110"/>
      <c r="UY97" s="110"/>
      <c r="UZ97" s="110"/>
      <c r="VA97" s="110"/>
      <c r="VB97" s="110"/>
      <c r="VC97" s="110"/>
      <c r="VD97" s="110"/>
      <c r="VE97" s="110"/>
      <c r="VF97" s="110"/>
      <c r="VG97" s="110"/>
      <c r="VH97" s="110"/>
      <c r="VI97" s="110"/>
      <c r="VJ97" s="110"/>
      <c r="VK97" s="110"/>
      <c r="VL97" s="110"/>
      <c r="VM97" s="110"/>
      <c r="VN97" s="110"/>
      <c r="VO97" s="110"/>
      <c r="VP97" s="110"/>
      <c r="VQ97" s="110"/>
      <c r="VR97" s="110"/>
      <c r="VS97" s="110"/>
      <c r="VT97" s="110"/>
      <c r="VU97" s="110"/>
      <c r="VV97" s="110"/>
      <c r="VW97" s="110"/>
      <c r="VX97" s="110"/>
      <c r="VY97" s="110"/>
      <c r="VZ97" s="110"/>
      <c r="WA97" s="110"/>
      <c r="WB97" s="110"/>
      <c r="WC97" s="110"/>
      <c r="WD97" s="110"/>
      <c r="WE97" s="110"/>
      <c r="WF97" s="110"/>
      <c r="WG97" s="110"/>
      <c r="WH97" s="110"/>
      <c r="WI97" s="110"/>
      <c r="WJ97" s="110"/>
      <c r="WK97" s="110"/>
      <c r="WL97" s="110"/>
      <c r="WM97" s="110"/>
      <c r="WN97" s="110"/>
      <c r="WO97" s="110"/>
      <c r="WP97" s="110"/>
      <c r="WQ97" s="110"/>
      <c r="WR97" s="110"/>
      <c r="WS97" s="110"/>
      <c r="WT97" s="110"/>
      <c r="WU97" s="110"/>
      <c r="WV97" s="110"/>
      <c r="WW97" s="110"/>
      <c r="WX97" s="110"/>
      <c r="WY97" s="110"/>
      <c r="WZ97" s="110"/>
      <c r="XA97" s="110"/>
      <c r="XB97" s="110"/>
      <c r="XC97" s="110"/>
      <c r="XD97" s="110"/>
      <c r="XE97" s="110"/>
      <c r="XF97" s="110"/>
      <c r="XG97" s="110"/>
      <c r="XH97" s="110"/>
      <c r="XI97" s="110"/>
      <c r="XJ97" s="110"/>
      <c r="XK97" s="110"/>
      <c r="XL97" s="110"/>
      <c r="XM97" s="110"/>
      <c r="XN97" s="110"/>
      <c r="XO97" s="110"/>
      <c r="XP97" s="110"/>
      <c r="XQ97" s="110"/>
      <c r="XR97" s="110"/>
      <c r="XS97" s="110"/>
      <c r="XT97" s="110"/>
      <c r="XU97" s="110"/>
      <c r="XV97" s="110"/>
      <c r="XW97" s="110"/>
      <c r="XX97" s="110"/>
      <c r="XY97" s="110"/>
      <c r="XZ97" s="110"/>
      <c r="YA97" s="110"/>
      <c r="YB97" s="110"/>
      <c r="YC97" s="110"/>
      <c r="YD97" s="110"/>
      <c r="YE97" s="110"/>
      <c r="YF97" s="110"/>
      <c r="YG97" s="110"/>
      <c r="YH97" s="110"/>
      <c r="YI97" s="110"/>
      <c r="YJ97" s="110"/>
      <c r="YK97" s="110"/>
      <c r="YL97" s="110"/>
      <c r="YM97" s="110"/>
      <c r="YN97" s="110"/>
      <c r="YO97" s="110"/>
      <c r="YP97" s="110"/>
      <c r="YQ97" s="110"/>
      <c r="YR97" s="110"/>
      <c r="YS97" s="110"/>
      <c r="YT97" s="110"/>
      <c r="YU97" s="110"/>
      <c r="YV97" s="110"/>
      <c r="YW97" s="110"/>
      <c r="YX97" s="110"/>
      <c r="YY97" s="110"/>
      <c r="YZ97" s="110"/>
      <c r="ZA97" s="110"/>
      <c r="ZB97" s="110"/>
      <c r="ZC97" s="110"/>
      <c r="ZD97" s="110"/>
      <c r="ZE97" s="110"/>
      <c r="ZF97" s="110"/>
      <c r="ZG97" s="110"/>
      <c r="ZH97" s="110"/>
      <c r="ZI97" s="110"/>
      <c r="ZJ97" s="110"/>
      <c r="ZK97" s="110"/>
      <c r="ZL97" s="110"/>
      <c r="ZM97" s="110"/>
      <c r="ZN97" s="110"/>
      <c r="ZO97" s="110"/>
      <c r="ZP97" s="110"/>
      <c r="ZQ97" s="110"/>
      <c r="ZR97" s="110"/>
      <c r="ZS97" s="110"/>
      <c r="ZT97" s="110"/>
      <c r="ZU97" s="110"/>
      <c r="ZV97" s="110"/>
      <c r="ZW97" s="110"/>
      <c r="ZX97" s="110"/>
      <c r="ZY97" s="110"/>
      <c r="ZZ97" s="110"/>
      <c r="AAA97" s="110"/>
      <c r="AAB97" s="110"/>
      <c r="AAC97" s="110"/>
      <c r="AAD97" s="110"/>
      <c r="AAE97" s="110"/>
      <c r="AAF97" s="110"/>
      <c r="AAG97" s="110"/>
      <c r="AAH97" s="110"/>
      <c r="AAI97" s="110"/>
      <c r="AAJ97" s="110"/>
      <c r="AAK97" s="110"/>
      <c r="AAL97" s="110"/>
      <c r="AAM97" s="110"/>
      <c r="AAN97" s="110"/>
      <c r="AAO97" s="110"/>
      <c r="AAP97" s="110"/>
      <c r="AAQ97" s="110"/>
      <c r="AAR97" s="110"/>
      <c r="AAS97" s="110"/>
      <c r="AAT97" s="110"/>
      <c r="AAU97" s="110"/>
      <c r="AAV97" s="110"/>
      <c r="AAW97" s="110"/>
      <c r="AAX97" s="110"/>
      <c r="AAY97" s="110"/>
      <c r="AAZ97" s="110"/>
      <c r="ABA97" s="110"/>
      <c r="ABB97" s="110"/>
      <c r="ABC97" s="110"/>
      <c r="ABD97" s="110"/>
      <c r="ABE97" s="110"/>
      <c r="ABF97" s="110"/>
      <c r="ABG97" s="110"/>
      <c r="ABH97" s="110"/>
      <c r="ABI97" s="110"/>
      <c r="ABJ97" s="110"/>
      <c r="ABK97" s="110"/>
      <c r="ABL97" s="110"/>
      <c r="ABM97" s="110"/>
      <c r="ABN97" s="110"/>
      <c r="ABO97" s="110"/>
      <c r="ABP97" s="110"/>
      <c r="ABQ97" s="110"/>
      <c r="ABR97" s="110"/>
      <c r="ABS97" s="110"/>
      <c r="ABT97" s="110"/>
      <c r="ABU97" s="110"/>
      <c r="ABV97" s="110"/>
      <c r="ABW97" s="110"/>
      <c r="ABX97" s="110"/>
      <c r="ABY97" s="110"/>
      <c r="ABZ97" s="110"/>
      <c r="ACA97" s="110"/>
      <c r="ACB97" s="110"/>
      <c r="ACC97" s="110"/>
      <c r="ACD97" s="110"/>
      <c r="ACE97" s="110"/>
      <c r="ACF97" s="110"/>
      <c r="ACG97" s="110"/>
      <c r="ACH97" s="110"/>
      <c r="ACI97" s="110"/>
      <c r="ACJ97" s="110"/>
      <c r="ACK97" s="110"/>
      <c r="ACL97" s="110"/>
      <c r="ACM97" s="110"/>
      <c r="ACN97" s="110"/>
      <c r="ACO97" s="110"/>
      <c r="ACP97" s="110"/>
      <c r="ACQ97" s="110"/>
      <c r="ACR97" s="110"/>
      <c r="ACS97" s="110"/>
      <c r="ACT97" s="110"/>
      <c r="ACU97" s="110"/>
      <c r="ACV97" s="110"/>
      <c r="ACW97" s="110"/>
      <c r="ACX97" s="110"/>
      <c r="ACY97" s="110"/>
      <c r="ACZ97" s="110"/>
      <c r="ADA97" s="110"/>
      <c r="ADB97" s="110"/>
      <c r="ADC97" s="110"/>
      <c r="ADD97" s="110"/>
      <c r="ADE97" s="110"/>
      <c r="ADF97" s="110"/>
      <c r="ADG97" s="110"/>
      <c r="ADH97" s="110"/>
      <c r="ADI97" s="110"/>
      <c r="ADJ97" s="110"/>
      <c r="ADK97" s="110"/>
      <c r="ADL97" s="110"/>
      <c r="ADM97" s="110"/>
      <c r="ADN97" s="110"/>
      <c r="ADO97" s="110"/>
      <c r="ADP97" s="110"/>
      <c r="ADQ97" s="110"/>
      <c r="ADR97" s="110"/>
      <c r="ADS97" s="110"/>
      <c r="ADT97" s="110"/>
      <c r="ADU97" s="110"/>
      <c r="ADV97" s="110"/>
      <c r="ADW97" s="110"/>
      <c r="ADX97" s="110"/>
      <c r="ADY97" s="110"/>
      <c r="ADZ97" s="110"/>
      <c r="AEA97" s="110"/>
      <c r="AEB97" s="110"/>
      <c r="AEC97" s="110"/>
      <c r="AED97" s="110"/>
      <c r="AEE97" s="110"/>
      <c r="AEF97" s="110"/>
      <c r="AEG97" s="110"/>
      <c r="AEH97" s="110"/>
      <c r="AEI97" s="110"/>
      <c r="AEJ97" s="110"/>
      <c r="AEK97" s="110"/>
      <c r="AEL97" s="110"/>
      <c r="AEM97" s="110"/>
      <c r="AEN97" s="110"/>
      <c r="AEO97" s="110"/>
      <c r="AEP97" s="110"/>
      <c r="AEQ97" s="110"/>
      <c r="AER97" s="110"/>
      <c r="AES97" s="110"/>
      <c r="AET97" s="110"/>
      <c r="AEU97" s="110"/>
      <c r="AEV97" s="110"/>
      <c r="AEW97" s="110"/>
      <c r="AEX97" s="110"/>
      <c r="AEY97" s="110"/>
      <c r="AEZ97" s="110"/>
      <c r="AFA97" s="110"/>
      <c r="AFB97" s="110"/>
      <c r="AFC97" s="110"/>
      <c r="AFD97" s="110"/>
      <c r="AFE97" s="110"/>
      <c r="AFF97" s="110"/>
      <c r="AFG97" s="110"/>
      <c r="AFH97" s="110"/>
      <c r="AFI97" s="110"/>
      <c r="AFJ97" s="110"/>
      <c r="AFK97" s="110"/>
      <c r="AFL97" s="110"/>
      <c r="AFM97" s="110"/>
      <c r="AFN97" s="110"/>
      <c r="AFO97" s="110"/>
      <c r="AFP97" s="110"/>
      <c r="AFQ97" s="110"/>
      <c r="AFR97" s="110"/>
      <c r="AFS97" s="110"/>
      <c r="AFT97" s="110"/>
      <c r="AFU97" s="110"/>
      <c r="AFV97" s="110"/>
      <c r="AFW97" s="110"/>
      <c r="AFX97" s="110"/>
      <c r="AFY97" s="110"/>
      <c r="AFZ97" s="110"/>
      <c r="AGA97" s="110"/>
      <c r="AGB97" s="110"/>
      <c r="AGC97" s="110"/>
      <c r="AGD97" s="110"/>
      <c r="AGE97" s="110"/>
      <c r="AGF97" s="110"/>
      <c r="AGG97" s="110"/>
      <c r="AGH97" s="110"/>
      <c r="AGI97" s="110"/>
      <c r="AGJ97" s="110"/>
      <c r="AGK97" s="110"/>
      <c r="AGL97" s="110"/>
      <c r="AGM97" s="110"/>
      <c r="AGN97" s="110"/>
      <c r="AGO97" s="110"/>
      <c r="AGP97" s="110"/>
      <c r="AGQ97" s="110"/>
      <c r="AGR97" s="110"/>
      <c r="AGS97" s="110"/>
      <c r="AGT97" s="110"/>
      <c r="AGU97" s="110"/>
      <c r="AGV97" s="110"/>
      <c r="AGW97" s="110"/>
      <c r="AGX97" s="110"/>
      <c r="AGY97" s="110"/>
      <c r="AGZ97" s="110"/>
      <c r="AHA97" s="110"/>
      <c r="AHB97" s="110"/>
      <c r="AHC97" s="110"/>
      <c r="AHD97" s="110"/>
      <c r="AHE97" s="110"/>
      <c r="AHF97" s="110"/>
      <c r="AHG97" s="110"/>
      <c r="AHH97" s="110"/>
      <c r="AHI97" s="110"/>
      <c r="AHJ97" s="110"/>
      <c r="AHK97" s="110"/>
      <c r="AHL97" s="110"/>
      <c r="AHM97" s="110"/>
      <c r="AHN97" s="110"/>
      <c r="AHO97" s="110"/>
      <c r="AHP97" s="110"/>
      <c r="AHQ97" s="110"/>
      <c r="AHR97" s="110"/>
      <c r="AHS97" s="110"/>
      <c r="AHT97" s="110"/>
      <c r="AHU97" s="110"/>
      <c r="AHV97" s="110"/>
      <c r="AHW97" s="110"/>
      <c r="AHX97" s="110"/>
      <c r="AHY97" s="110"/>
      <c r="AHZ97" s="110"/>
      <c r="AIA97" s="110"/>
      <c r="AIB97" s="110"/>
      <c r="AIC97" s="110"/>
      <c r="AID97" s="110"/>
      <c r="AIE97" s="110"/>
      <c r="AIF97" s="110"/>
      <c r="AIG97" s="110"/>
      <c r="AIH97" s="110"/>
      <c r="AII97" s="110"/>
      <c r="AIJ97" s="110"/>
      <c r="AIK97" s="110"/>
      <c r="AIL97" s="110"/>
      <c r="AIM97" s="110"/>
      <c r="AIN97" s="110"/>
      <c r="AIO97" s="110"/>
      <c r="AIP97" s="110"/>
      <c r="AIQ97" s="110"/>
      <c r="AIR97" s="110"/>
      <c r="AIS97" s="110"/>
      <c r="AIT97" s="110"/>
      <c r="AIU97" s="110"/>
      <c r="AIV97" s="110"/>
      <c r="AIW97" s="110"/>
      <c r="AIX97" s="110"/>
      <c r="AIY97" s="110"/>
      <c r="AIZ97" s="110"/>
      <c r="AJA97" s="110"/>
      <c r="AJB97" s="110"/>
      <c r="AJC97" s="110"/>
      <c r="AJD97" s="110"/>
      <c r="AJE97" s="110"/>
    </row>
    <row r="98" spans="1:942" ht="21.75" customHeight="1" x14ac:dyDescent="0.25">
      <c r="A98" s="121" t="s">
        <v>20</v>
      </c>
      <c r="B98" s="116" t="s">
        <v>26</v>
      </c>
      <c r="C98" s="117">
        <v>7311</v>
      </c>
      <c r="D98" s="42" t="s">
        <v>70</v>
      </c>
      <c r="E98" s="117" t="s">
        <v>31</v>
      </c>
      <c r="F98" s="162" t="s">
        <v>94</v>
      </c>
      <c r="G98" s="153">
        <v>31.56</v>
      </c>
      <c r="H98" s="163">
        <f>F98*G98</f>
        <v>4.0207440000000005</v>
      </c>
      <c r="I98" s="164"/>
      <c r="J98" s="165"/>
      <c r="K98" s="166"/>
      <c r="L98" s="167"/>
      <c r="M98" s="168"/>
      <c r="N98" s="169"/>
      <c r="O98" s="169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3"/>
      <c r="AH98" s="123"/>
      <c r="AI98" s="123"/>
      <c r="AJ98" s="123"/>
      <c r="AK98" s="123"/>
      <c r="AL98" s="123"/>
      <c r="AM98" s="123"/>
      <c r="AN98" s="123"/>
      <c r="AO98" s="123"/>
      <c r="AP98" s="123"/>
      <c r="AQ98" s="123"/>
      <c r="AR98" s="123"/>
      <c r="AS98" s="123"/>
      <c r="AT98" s="123"/>
      <c r="AU98" s="123"/>
      <c r="AV98" s="110"/>
      <c r="AW98" s="110"/>
      <c r="AX98" s="110"/>
      <c r="AY98" s="110"/>
      <c r="AZ98" s="110"/>
      <c r="BA98" s="110"/>
      <c r="BB98" s="110"/>
      <c r="BC98" s="110"/>
      <c r="BD98" s="110"/>
      <c r="BE98" s="110"/>
      <c r="BF98" s="110"/>
      <c r="BG98" s="110"/>
      <c r="BH98" s="110"/>
      <c r="BI98" s="110"/>
      <c r="BJ98" s="110"/>
      <c r="BK98" s="110"/>
      <c r="BL98" s="110"/>
      <c r="BM98" s="110"/>
      <c r="BN98" s="110"/>
      <c r="BO98" s="110"/>
      <c r="BP98" s="110"/>
      <c r="BQ98" s="110"/>
      <c r="BR98" s="110"/>
      <c r="BS98" s="110"/>
      <c r="BT98" s="110"/>
      <c r="BU98" s="110"/>
      <c r="BV98" s="110"/>
      <c r="BW98" s="110"/>
      <c r="BX98" s="110"/>
      <c r="BY98" s="110"/>
      <c r="BZ98" s="110"/>
      <c r="CA98" s="110"/>
      <c r="CB98" s="110"/>
      <c r="CC98" s="110"/>
      <c r="CD98" s="110"/>
      <c r="CE98" s="110"/>
      <c r="CF98" s="110"/>
      <c r="CG98" s="110"/>
      <c r="CH98" s="110"/>
      <c r="CI98" s="110"/>
      <c r="CJ98" s="110"/>
      <c r="CK98" s="110"/>
      <c r="CL98" s="110"/>
      <c r="CM98" s="110"/>
      <c r="CN98" s="110"/>
      <c r="CO98" s="110"/>
      <c r="CP98" s="110"/>
      <c r="CQ98" s="110"/>
      <c r="CR98" s="110"/>
      <c r="CS98" s="110"/>
      <c r="CT98" s="110"/>
      <c r="CU98" s="110"/>
      <c r="CV98" s="110"/>
      <c r="CW98" s="110"/>
      <c r="CX98" s="110"/>
      <c r="CY98" s="110"/>
      <c r="CZ98" s="110"/>
      <c r="DA98" s="110"/>
      <c r="DB98" s="110"/>
      <c r="DC98" s="110"/>
      <c r="DD98" s="110"/>
      <c r="DE98" s="110"/>
      <c r="DF98" s="110"/>
      <c r="DG98" s="110"/>
      <c r="DH98" s="110"/>
      <c r="DI98" s="110"/>
      <c r="DJ98" s="110"/>
      <c r="DK98" s="110"/>
      <c r="DL98" s="110"/>
      <c r="DM98" s="110"/>
      <c r="DN98" s="110"/>
      <c r="DO98" s="110"/>
      <c r="DP98" s="110"/>
      <c r="DQ98" s="110"/>
      <c r="DR98" s="110"/>
      <c r="DS98" s="110"/>
      <c r="DT98" s="110"/>
      <c r="DU98" s="110"/>
      <c r="DV98" s="110"/>
      <c r="DW98" s="110"/>
      <c r="DX98" s="110"/>
      <c r="DY98" s="110"/>
      <c r="DZ98" s="110"/>
      <c r="EA98" s="110"/>
      <c r="EB98" s="110"/>
      <c r="EC98" s="110"/>
      <c r="ED98" s="110"/>
      <c r="EE98" s="110"/>
      <c r="EF98" s="110"/>
      <c r="EG98" s="110"/>
      <c r="EH98" s="110"/>
      <c r="EI98" s="110"/>
      <c r="EJ98" s="110"/>
      <c r="EK98" s="110"/>
      <c r="EL98" s="110"/>
      <c r="EM98" s="110"/>
      <c r="EN98" s="110"/>
      <c r="EO98" s="110"/>
      <c r="EP98" s="110"/>
      <c r="EQ98" s="110"/>
      <c r="ER98" s="110"/>
      <c r="ES98" s="110"/>
      <c r="ET98" s="110"/>
      <c r="EU98" s="110"/>
      <c r="EV98" s="110"/>
      <c r="EW98" s="110"/>
      <c r="EX98" s="110"/>
      <c r="EY98" s="110"/>
      <c r="EZ98" s="110"/>
      <c r="FA98" s="110"/>
      <c r="FB98" s="110"/>
      <c r="FC98" s="110"/>
      <c r="FD98" s="110"/>
      <c r="FE98" s="110"/>
      <c r="FF98" s="110"/>
      <c r="FG98" s="110"/>
      <c r="FH98" s="110"/>
      <c r="FI98" s="110"/>
      <c r="FJ98" s="110"/>
      <c r="FK98" s="110"/>
      <c r="FL98" s="110"/>
      <c r="FM98" s="110"/>
      <c r="FN98" s="110"/>
      <c r="FO98" s="110"/>
      <c r="FP98" s="110"/>
      <c r="FQ98" s="110"/>
      <c r="FR98" s="110"/>
      <c r="FS98" s="110"/>
      <c r="FT98" s="110"/>
      <c r="FU98" s="110"/>
      <c r="FV98" s="110"/>
      <c r="FW98" s="110"/>
      <c r="FX98" s="110"/>
      <c r="FY98" s="110"/>
      <c r="FZ98" s="110"/>
      <c r="GA98" s="110"/>
      <c r="GB98" s="110"/>
      <c r="GC98" s="110"/>
      <c r="GD98" s="110"/>
      <c r="GE98" s="110"/>
      <c r="GF98" s="110"/>
      <c r="GG98" s="110"/>
      <c r="GH98" s="110"/>
      <c r="GI98" s="110"/>
      <c r="GJ98" s="110"/>
      <c r="GK98" s="110"/>
      <c r="GL98" s="110"/>
      <c r="GM98" s="110"/>
      <c r="GN98" s="110"/>
      <c r="GO98" s="110"/>
      <c r="GP98" s="110"/>
      <c r="GQ98" s="110"/>
      <c r="GR98" s="110"/>
      <c r="GS98" s="110"/>
      <c r="GT98" s="110"/>
      <c r="GU98" s="110"/>
      <c r="GV98" s="110"/>
      <c r="GW98" s="110"/>
      <c r="GX98" s="110"/>
      <c r="GY98" s="110"/>
      <c r="GZ98" s="110"/>
      <c r="HA98" s="110"/>
      <c r="HB98" s="110"/>
      <c r="HC98" s="110"/>
      <c r="HD98" s="110"/>
      <c r="HE98" s="110"/>
      <c r="HF98" s="110"/>
      <c r="HG98" s="110"/>
      <c r="HH98" s="110"/>
      <c r="HI98" s="110"/>
      <c r="HJ98" s="110"/>
      <c r="HK98" s="110"/>
      <c r="HL98" s="110"/>
      <c r="HM98" s="110"/>
      <c r="HN98" s="110"/>
      <c r="HO98" s="110"/>
      <c r="HP98" s="110"/>
      <c r="HQ98" s="110"/>
      <c r="HR98" s="110"/>
      <c r="HS98" s="110"/>
      <c r="HT98" s="110"/>
      <c r="HU98" s="110"/>
      <c r="HV98" s="110"/>
      <c r="HW98" s="110"/>
      <c r="HX98" s="110"/>
      <c r="HY98" s="110"/>
      <c r="HZ98" s="110"/>
      <c r="IA98" s="110"/>
      <c r="IB98" s="110"/>
      <c r="IC98" s="110"/>
      <c r="ID98" s="110"/>
      <c r="IE98" s="110"/>
      <c r="IF98" s="110"/>
      <c r="IG98" s="110"/>
      <c r="IH98" s="110"/>
      <c r="II98" s="110"/>
      <c r="IJ98" s="110"/>
      <c r="IK98" s="110"/>
      <c r="IL98" s="110"/>
      <c r="IM98" s="110"/>
      <c r="IN98" s="110"/>
      <c r="IO98" s="110"/>
      <c r="IP98" s="110"/>
      <c r="IQ98" s="110"/>
      <c r="IR98" s="110"/>
      <c r="IS98" s="110"/>
      <c r="IT98" s="110"/>
      <c r="IU98" s="110"/>
      <c r="IV98" s="110"/>
      <c r="IW98" s="110"/>
      <c r="IX98" s="110"/>
      <c r="IY98" s="110"/>
      <c r="IZ98" s="110"/>
      <c r="JA98" s="110"/>
      <c r="JB98" s="110"/>
      <c r="JC98" s="110"/>
      <c r="JD98" s="110"/>
      <c r="JE98" s="110"/>
      <c r="JF98" s="110"/>
      <c r="JG98" s="110"/>
      <c r="JH98" s="110"/>
      <c r="JI98" s="110"/>
      <c r="JJ98" s="110"/>
      <c r="JK98" s="110"/>
      <c r="JL98" s="110"/>
      <c r="JM98" s="110"/>
      <c r="JN98" s="110"/>
      <c r="JO98" s="110"/>
      <c r="JP98" s="110"/>
      <c r="JQ98" s="110"/>
      <c r="JR98" s="110"/>
      <c r="JS98" s="110"/>
      <c r="JT98" s="110"/>
      <c r="JU98" s="110"/>
      <c r="JV98" s="110"/>
      <c r="JW98" s="110"/>
      <c r="JX98" s="110"/>
      <c r="JY98" s="110"/>
      <c r="JZ98" s="110"/>
      <c r="KA98" s="110"/>
      <c r="KB98" s="110"/>
      <c r="KC98" s="110"/>
      <c r="KD98" s="110"/>
      <c r="KE98" s="110"/>
      <c r="KF98" s="110"/>
      <c r="KG98" s="110"/>
      <c r="KH98" s="110"/>
      <c r="KI98" s="110"/>
      <c r="KJ98" s="110"/>
      <c r="KK98" s="110"/>
      <c r="KL98" s="110"/>
      <c r="KM98" s="110"/>
      <c r="KN98" s="110"/>
      <c r="KO98" s="110"/>
      <c r="KP98" s="110"/>
      <c r="KQ98" s="110"/>
      <c r="KR98" s="110"/>
      <c r="KS98" s="110"/>
      <c r="KT98" s="110"/>
      <c r="KU98" s="110"/>
      <c r="KV98" s="110"/>
      <c r="KW98" s="110"/>
      <c r="KX98" s="110"/>
      <c r="KY98" s="110"/>
      <c r="KZ98" s="110"/>
      <c r="LA98" s="110"/>
      <c r="LB98" s="110"/>
      <c r="LC98" s="110"/>
      <c r="LD98" s="110"/>
      <c r="LE98" s="110"/>
      <c r="LF98" s="110"/>
      <c r="LG98" s="110"/>
      <c r="LH98" s="110"/>
      <c r="LI98" s="110"/>
      <c r="LJ98" s="110"/>
      <c r="LK98" s="110"/>
      <c r="LL98" s="110"/>
      <c r="LM98" s="110"/>
      <c r="LN98" s="110"/>
      <c r="LO98" s="110"/>
      <c r="LP98" s="110"/>
      <c r="LQ98" s="110"/>
      <c r="LR98" s="110"/>
      <c r="LS98" s="110"/>
      <c r="LT98" s="110"/>
      <c r="LU98" s="110"/>
      <c r="LV98" s="110"/>
      <c r="LW98" s="110"/>
      <c r="LX98" s="110"/>
      <c r="LY98" s="110"/>
      <c r="LZ98" s="110"/>
      <c r="MA98" s="110"/>
      <c r="MB98" s="110"/>
      <c r="MC98" s="110"/>
      <c r="MD98" s="110"/>
      <c r="ME98" s="110"/>
      <c r="MF98" s="110"/>
      <c r="MG98" s="110"/>
      <c r="MH98" s="110"/>
      <c r="MI98" s="110"/>
      <c r="MJ98" s="110"/>
      <c r="MK98" s="110"/>
      <c r="ML98" s="110"/>
      <c r="MM98" s="110"/>
      <c r="MN98" s="110"/>
      <c r="MO98" s="110"/>
      <c r="MP98" s="110"/>
      <c r="MQ98" s="110"/>
      <c r="MR98" s="110"/>
      <c r="MS98" s="110"/>
      <c r="MT98" s="110"/>
      <c r="MU98" s="110"/>
      <c r="MV98" s="110"/>
      <c r="MW98" s="110"/>
      <c r="MX98" s="110"/>
      <c r="MY98" s="110"/>
      <c r="MZ98" s="110"/>
      <c r="NA98" s="110"/>
      <c r="NB98" s="110"/>
      <c r="NC98" s="110"/>
      <c r="ND98" s="110"/>
      <c r="NE98" s="110"/>
      <c r="NF98" s="110"/>
      <c r="NG98" s="110"/>
      <c r="NH98" s="110"/>
      <c r="NI98" s="110"/>
      <c r="NJ98" s="110"/>
      <c r="NK98" s="110"/>
      <c r="NL98" s="110"/>
      <c r="NM98" s="110"/>
      <c r="NN98" s="110"/>
      <c r="NO98" s="110"/>
      <c r="NP98" s="110"/>
      <c r="NQ98" s="110"/>
      <c r="NR98" s="110"/>
      <c r="NS98" s="110"/>
      <c r="NT98" s="110"/>
      <c r="NU98" s="110"/>
      <c r="NV98" s="110"/>
      <c r="NW98" s="110"/>
      <c r="NX98" s="110"/>
      <c r="NY98" s="110"/>
      <c r="NZ98" s="110"/>
      <c r="OA98" s="110"/>
      <c r="OB98" s="110"/>
      <c r="OC98" s="110"/>
      <c r="OD98" s="110"/>
      <c r="OE98" s="110"/>
      <c r="OF98" s="110"/>
      <c r="OG98" s="110"/>
      <c r="OH98" s="110"/>
      <c r="OI98" s="110"/>
      <c r="OJ98" s="110"/>
      <c r="OK98" s="110"/>
      <c r="OL98" s="110"/>
      <c r="OM98" s="110"/>
      <c r="ON98" s="110"/>
      <c r="OO98" s="110"/>
      <c r="OP98" s="110"/>
      <c r="OQ98" s="110"/>
      <c r="OR98" s="110"/>
      <c r="OS98" s="110"/>
      <c r="OT98" s="110"/>
      <c r="OU98" s="110"/>
      <c r="OV98" s="110"/>
      <c r="OW98" s="110"/>
      <c r="OX98" s="110"/>
      <c r="OY98" s="110"/>
      <c r="OZ98" s="110"/>
      <c r="PA98" s="110"/>
      <c r="PB98" s="110"/>
      <c r="PC98" s="110"/>
      <c r="PD98" s="110"/>
      <c r="PE98" s="110"/>
      <c r="PF98" s="110"/>
      <c r="PG98" s="110"/>
      <c r="PH98" s="110"/>
      <c r="PI98" s="110"/>
      <c r="PJ98" s="110"/>
      <c r="PK98" s="110"/>
      <c r="PL98" s="110"/>
      <c r="PM98" s="110"/>
      <c r="PN98" s="110"/>
      <c r="PO98" s="110"/>
      <c r="PP98" s="110"/>
      <c r="PQ98" s="110"/>
      <c r="PR98" s="110"/>
      <c r="PS98" s="110"/>
      <c r="PT98" s="110"/>
      <c r="PU98" s="110"/>
      <c r="PV98" s="110"/>
      <c r="PW98" s="110"/>
      <c r="PX98" s="110"/>
      <c r="PY98" s="110"/>
      <c r="PZ98" s="110"/>
      <c r="QA98" s="110"/>
      <c r="QB98" s="110"/>
      <c r="QC98" s="110"/>
      <c r="QD98" s="110"/>
      <c r="QE98" s="110"/>
      <c r="QF98" s="110"/>
      <c r="QG98" s="110"/>
      <c r="QH98" s="110"/>
      <c r="QI98" s="110"/>
      <c r="QJ98" s="110"/>
      <c r="QK98" s="110"/>
      <c r="QL98" s="110"/>
      <c r="QM98" s="110"/>
      <c r="QN98" s="110"/>
      <c r="QO98" s="110"/>
      <c r="QP98" s="110"/>
      <c r="QQ98" s="110"/>
      <c r="QR98" s="110"/>
      <c r="QS98" s="110"/>
      <c r="QT98" s="110"/>
      <c r="QU98" s="110"/>
      <c r="QV98" s="110"/>
      <c r="QW98" s="110"/>
      <c r="QX98" s="110"/>
      <c r="QY98" s="110"/>
      <c r="QZ98" s="110"/>
      <c r="RA98" s="110"/>
      <c r="RB98" s="110"/>
      <c r="RC98" s="110"/>
      <c r="RD98" s="110"/>
      <c r="RE98" s="110"/>
      <c r="RF98" s="110"/>
      <c r="RG98" s="110"/>
      <c r="RH98" s="110"/>
      <c r="RI98" s="110"/>
      <c r="RJ98" s="110"/>
      <c r="RK98" s="110"/>
      <c r="RL98" s="110"/>
      <c r="RM98" s="110"/>
      <c r="RN98" s="110"/>
      <c r="RO98" s="110"/>
      <c r="RP98" s="110"/>
      <c r="RQ98" s="110"/>
      <c r="RR98" s="110"/>
      <c r="RS98" s="110"/>
      <c r="RT98" s="110"/>
      <c r="RU98" s="110"/>
      <c r="RV98" s="110"/>
      <c r="RW98" s="110"/>
      <c r="RX98" s="110"/>
      <c r="RY98" s="110"/>
      <c r="RZ98" s="110"/>
      <c r="SA98" s="110"/>
      <c r="SB98" s="110"/>
      <c r="SC98" s="110"/>
      <c r="SD98" s="110"/>
      <c r="SE98" s="110"/>
      <c r="SF98" s="110"/>
      <c r="SG98" s="110"/>
      <c r="SH98" s="110"/>
      <c r="SI98" s="110"/>
      <c r="SJ98" s="110"/>
      <c r="SK98" s="110"/>
      <c r="SL98" s="110"/>
      <c r="SM98" s="110"/>
      <c r="SN98" s="110"/>
      <c r="SO98" s="110"/>
      <c r="SP98" s="110"/>
      <c r="SQ98" s="110"/>
      <c r="SR98" s="110"/>
      <c r="SS98" s="110"/>
      <c r="ST98" s="110"/>
      <c r="SU98" s="110"/>
      <c r="SV98" s="110"/>
      <c r="SW98" s="110"/>
      <c r="SX98" s="110"/>
      <c r="SY98" s="110"/>
      <c r="SZ98" s="110"/>
      <c r="TA98" s="110"/>
      <c r="TB98" s="110"/>
      <c r="TC98" s="110"/>
      <c r="TD98" s="110"/>
      <c r="TE98" s="110"/>
      <c r="TF98" s="110"/>
      <c r="TG98" s="110"/>
      <c r="TH98" s="110"/>
      <c r="TI98" s="110"/>
      <c r="TJ98" s="110"/>
      <c r="TK98" s="110"/>
      <c r="TL98" s="110"/>
      <c r="TM98" s="110"/>
      <c r="TN98" s="110"/>
      <c r="TO98" s="110"/>
      <c r="TP98" s="110"/>
      <c r="TQ98" s="110"/>
      <c r="TR98" s="110"/>
      <c r="TS98" s="110"/>
      <c r="TT98" s="110"/>
      <c r="TU98" s="110"/>
      <c r="TV98" s="110"/>
      <c r="TW98" s="110"/>
      <c r="TX98" s="110"/>
      <c r="TY98" s="110"/>
      <c r="TZ98" s="110"/>
      <c r="UA98" s="110"/>
      <c r="UB98" s="110"/>
      <c r="UC98" s="110"/>
      <c r="UD98" s="110"/>
      <c r="UE98" s="110"/>
      <c r="UF98" s="110"/>
      <c r="UG98" s="110"/>
      <c r="UH98" s="110"/>
      <c r="UI98" s="110"/>
      <c r="UJ98" s="110"/>
      <c r="UK98" s="110"/>
      <c r="UL98" s="110"/>
      <c r="UM98" s="110"/>
      <c r="UN98" s="110"/>
      <c r="UO98" s="110"/>
      <c r="UP98" s="110"/>
      <c r="UQ98" s="110"/>
      <c r="UR98" s="110"/>
      <c r="US98" s="110"/>
      <c r="UT98" s="110"/>
      <c r="UU98" s="110"/>
      <c r="UV98" s="110"/>
      <c r="UW98" s="110"/>
      <c r="UX98" s="110"/>
      <c r="UY98" s="110"/>
      <c r="UZ98" s="110"/>
      <c r="VA98" s="110"/>
      <c r="VB98" s="110"/>
      <c r="VC98" s="110"/>
      <c r="VD98" s="110"/>
      <c r="VE98" s="110"/>
      <c r="VF98" s="110"/>
      <c r="VG98" s="110"/>
      <c r="VH98" s="110"/>
      <c r="VI98" s="110"/>
      <c r="VJ98" s="110"/>
      <c r="VK98" s="110"/>
      <c r="VL98" s="110"/>
      <c r="VM98" s="110"/>
      <c r="VN98" s="110"/>
      <c r="VO98" s="110"/>
      <c r="VP98" s="110"/>
      <c r="VQ98" s="110"/>
      <c r="VR98" s="110"/>
      <c r="VS98" s="110"/>
      <c r="VT98" s="110"/>
      <c r="VU98" s="110"/>
      <c r="VV98" s="110"/>
      <c r="VW98" s="110"/>
      <c r="VX98" s="110"/>
      <c r="VY98" s="110"/>
      <c r="VZ98" s="110"/>
      <c r="WA98" s="110"/>
      <c r="WB98" s="110"/>
      <c r="WC98" s="110"/>
      <c r="WD98" s="110"/>
      <c r="WE98" s="110"/>
      <c r="WF98" s="110"/>
      <c r="WG98" s="110"/>
      <c r="WH98" s="110"/>
      <c r="WI98" s="110"/>
      <c r="WJ98" s="110"/>
      <c r="WK98" s="110"/>
      <c r="WL98" s="110"/>
      <c r="WM98" s="110"/>
      <c r="WN98" s="110"/>
      <c r="WO98" s="110"/>
      <c r="WP98" s="110"/>
      <c r="WQ98" s="110"/>
      <c r="WR98" s="110"/>
      <c r="WS98" s="110"/>
      <c r="WT98" s="110"/>
      <c r="WU98" s="110"/>
      <c r="WV98" s="110"/>
      <c r="WW98" s="110"/>
      <c r="WX98" s="110"/>
      <c r="WY98" s="110"/>
      <c r="WZ98" s="110"/>
      <c r="XA98" s="110"/>
      <c r="XB98" s="110"/>
      <c r="XC98" s="110"/>
      <c r="XD98" s="110"/>
      <c r="XE98" s="110"/>
      <c r="XF98" s="110"/>
      <c r="XG98" s="110"/>
      <c r="XH98" s="110"/>
      <c r="XI98" s="110"/>
      <c r="XJ98" s="110"/>
      <c r="XK98" s="110"/>
      <c r="XL98" s="110"/>
      <c r="XM98" s="110"/>
      <c r="XN98" s="110"/>
      <c r="XO98" s="110"/>
      <c r="XP98" s="110"/>
      <c r="XQ98" s="110"/>
      <c r="XR98" s="110"/>
      <c r="XS98" s="110"/>
      <c r="XT98" s="110"/>
      <c r="XU98" s="110"/>
      <c r="XV98" s="110"/>
      <c r="XW98" s="110"/>
      <c r="XX98" s="110"/>
      <c r="XY98" s="110"/>
      <c r="XZ98" s="110"/>
      <c r="YA98" s="110"/>
      <c r="YB98" s="110"/>
      <c r="YC98" s="110"/>
      <c r="YD98" s="110"/>
      <c r="YE98" s="110"/>
      <c r="YF98" s="110"/>
      <c r="YG98" s="110"/>
      <c r="YH98" s="110"/>
      <c r="YI98" s="110"/>
      <c r="YJ98" s="110"/>
      <c r="YK98" s="110"/>
      <c r="YL98" s="110"/>
      <c r="YM98" s="110"/>
      <c r="YN98" s="110"/>
      <c r="YO98" s="110"/>
      <c r="YP98" s="110"/>
      <c r="YQ98" s="110"/>
      <c r="YR98" s="110"/>
      <c r="YS98" s="110"/>
      <c r="YT98" s="110"/>
      <c r="YU98" s="110"/>
      <c r="YV98" s="110"/>
      <c r="YW98" s="110"/>
      <c r="YX98" s="110"/>
      <c r="YY98" s="110"/>
      <c r="YZ98" s="110"/>
      <c r="ZA98" s="110"/>
      <c r="ZB98" s="110"/>
      <c r="ZC98" s="110"/>
      <c r="ZD98" s="110"/>
      <c r="ZE98" s="110"/>
      <c r="ZF98" s="110"/>
      <c r="ZG98" s="110"/>
      <c r="ZH98" s="110"/>
      <c r="ZI98" s="110"/>
      <c r="ZJ98" s="110"/>
      <c r="ZK98" s="110"/>
      <c r="ZL98" s="110"/>
      <c r="ZM98" s="110"/>
      <c r="ZN98" s="110"/>
      <c r="ZO98" s="110"/>
      <c r="ZP98" s="110"/>
      <c r="ZQ98" s="110"/>
      <c r="ZR98" s="110"/>
      <c r="ZS98" s="110"/>
      <c r="ZT98" s="110"/>
      <c r="ZU98" s="110"/>
      <c r="ZV98" s="110"/>
      <c r="ZW98" s="110"/>
      <c r="ZX98" s="110"/>
      <c r="ZY98" s="110"/>
      <c r="ZZ98" s="110"/>
      <c r="AAA98" s="110"/>
      <c r="AAB98" s="110"/>
      <c r="AAC98" s="110"/>
      <c r="AAD98" s="110"/>
      <c r="AAE98" s="110"/>
      <c r="AAF98" s="110"/>
      <c r="AAG98" s="110"/>
      <c r="AAH98" s="110"/>
      <c r="AAI98" s="110"/>
      <c r="AAJ98" s="110"/>
      <c r="AAK98" s="110"/>
      <c r="AAL98" s="110"/>
      <c r="AAM98" s="110"/>
      <c r="AAN98" s="110"/>
      <c r="AAO98" s="110"/>
      <c r="AAP98" s="110"/>
      <c r="AAQ98" s="110"/>
      <c r="AAR98" s="110"/>
      <c r="AAS98" s="110"/>
      <c r="AAT98" s="110"/>
      <c r="AAU98" s="110"/>
      <c r="AAV98" s="110"/>
      <c r="AAW98" s="110"/>
      <c r="AAX98" s="110"/>
      <c r="AAY98" s="110"/>
      <c r="AAZ98" s="110"/>
      <c r="ABA98" s="110"/>
      <c r="ABB98" s="110"/>
      <c r="ABC98" s="110"/>
      <c r="ABD98" s="110"/>
      <c r="ABE98" s="110"/>
      <c r="ABF98" s="110"/>
      <c r="ABG98" s="110"/>
      <c r="ABH98" s="110"/>
      <c r="ABI98" s="110"/>
      <c r="ABJ98" s="110"/>
      <c r="ABK98" s="110"/>
      <c r="ABL98" s="110"/>
      <c r="ABM98" s="110"/>
      <c r="ABN98" s="110"/>
      <c r="ABO98" s="110"/>
      <c r="ABP98" s="110"/>
      <c r="ABQ98" s="110"/>
      <c r="ABR98" s="110"/>
      <c r="ABS98" s="110"/>
      <c r="ABT98" s="110"/>
      <c r="ABU98" s="110"/>
      <c r="ABV98" s="110"/>
      <c r="ABW98" s="110"/>
      <c r="ABX98" s="110"/>
      <c r="ABY98" s="110"/>
      <c r="ABZ98" s="110"/>
      <c r="ACA98" s="110"/>
      <c r="ACB98" s="110"/>
      <c r="ACC98" s="110"/>
      <c r="ACD98" s="110"/>
      <c r="ACE98" s="110"/>
      <c r="ACF98" s="110"/>
      <c r="ACG98" s="110"/>
      <c r="ACH98" s="110"/>
      <c r="ACI98" s="110"/>
      <c r="ACJ98" s="110"/>
      <c r="ACK98" s="110"/>
      <c r="ACL98" s="110"/>
      <c r="ACM98" s="110"/>
      <c r="ACN98" s="110"/>
      <c r="ACO98" s="110"/>
      <c r="ACP98" s="110"/>
      <c r="ACQ98" s="110"/>
      <c r="ACR98" s="110"/>
      <c r="ACS98" s="110"/>
      <c r="ACT98" s="110"/>
      <c r="ACU98" s="110"/>
      <c r="ACV98" s="110"/>
      <c r="ACW98" s="110"/>
      <c r="ACX98" s="110"/>
      <c r="ACY98" s="110"/>
      <c r="ACZ98" s="110"/>
      <c r="ADA98" s="110"/>
      <c r="ADB98" s="110"/>
      <c r="ADC98" s="110"/>
      <c r="ADD98" s="110"/>
      <c r="ADE98" s="110"/>
      <c r="ADF98" s="110"/>
      <c r="ADG98" s="110"/>
      <c r="ADH98" s="110"/>
      <c r="ADI98" s="110"/>
      <c r="ADJ98" s="110"/>
      <c r="ADK98" s="110"/>
      <c r="ADL98" s="110"/>
      <c r="ADM98" s="110"/>
      <c r="ADN98" s="110"/>
      <c r="ADO98" s="110"/>
      <c r="ADP98" s="110"/>
      <c r="ADQ98" s="110"/>
      <c r="ADR98" s="110"/>
      <c r="ADS98" s="110"/>
      <c r="ADT98" s="110"/>
      <c r="ADU98" s="110"/>
      <c r="ADV98" s="110"/>
      <c r="ADW98" s="110"/>
      <c r="ADX98" s="110"/>
      <c r="ADY98" s="110"/>
      <c r="ADZ98" s="110"/>
      <c r="AEA98" s="110"/>
      <c r="AEB98" s="110"/>
      <c r="AEC98" s="110"/>
      <c r="AED98" s="110"/>
      <c r="AEE98" s="110"/>
      <c r="AEF98" s="110"/>
      <c r="AEG98" s="110"/>
      <c r="AEH98" s="110"/>
      <c r="AEI98" s="110"/>
      <c r="AEJ98" s="110"/>
      <c r="AEK98" s="110"/>
      <c r="AEL98" s="110"/>
      <c r="AEM98" s="110"/>
      <c r="AEN98" s="110"/>
      <c r="AEO98" s="110"/>
      <c r="AEP98" s="110"/>
      <c r="AEQ98" s="110"/>
      <c r="AER98" s="110"/>
      <c r="AES98" s="110"/>
      <c r="AET98" s="110"/>
      <c r="AEU98" s="110"/>
      <c r="AEV98" s="110"/>
      <c r="AEW98" s="110"/>
      <c r="AEX98" s="110"/>
      <c r="AEY98" s="110"/>
      <c r="AEZ98" s="110"/>
      <c r="AFA98" s="110"/>
      <c r="AFB98" s="110"/>
      <c r="AFC98" s="110"/>
      <c r="AFD98" s="110"/>
      <c r="AFE98" s="110"/>
      <c r="AFF98" s="110"/>
      <c r="AFG98" s="110"/>
      <c r="AFH98" s="110"/>
      <c r="AFI98" s="110"/>
      <c r="AFJ98" s="110"/>
      <c r="AFK98" s="110"/>
      <c r="AFL98" s="110"/>
      <c r="AFM98" s="110"/>
      <c r="AFN98" s="110"/>
      <c r="AFO98" s="110"/>
      <c r="AFP98" s="110"/>
      <c r="AFQ98" s="110"/>
      <c r="AFR98" s="110"/>
      <c r="AFS98" s="110"/>
      <c r="AFT98" s="110"/>
      <c r="AFU98" s="110"/>
      <c r="AFV98" s="110"/>
      <c r="AFW98" s="110"/>
      <c r="AFX98" s="110"/>
      <c r="AFY98" s="110"/>
      <c r="AFZ98" s="110"/>
      <c r="AGA98" s="110"/>
      <c r="AGB98" s="110"/>
      <c r="AGC98" s="110"/>
      <c r="AGD98" s="110"/>
      <c r="AGE98" s="110"/>
      <c r="AGF98" s="110"/>
      <c r="AGG98" s="110"/>
      <c r="AGH98" s="110"/>
      <c r="AGI98" s="110"/>
      <c r="AGJ98" s="110"/>
      <c r="AGK98" s="110"/>
      <c r="AGL98" s="110"/>
      <c r="AGM98" s="110"/>
      <c r="AGN98" s="110"/>
      <c r="AGO98" s="110"/>
      <c r="AGP98" s="110"/>
      <c r="AGQ98" s="110"/>
      <c r="AGR98" s="110"/>
      <c r="AGS98" s="110"/>
      <c r="AGT98" s="110"/>
      <c r="AGU98" s="110"/>
      <c r="AGV98" s="110"/>
      <c r="AGW98" s="110"/>
      <c r="AGX98" s="110"/>
      <c r="AGY98" s="110"/>
      <c r="AGZ98" s="110"/>
      <c r="AHA98" s="110"/>
      <c r="AHB98" s="110"/>
      <c r="AHC98" s="110"/>
      <c r="AHD98" s="110"/>
      <c r="AHE98" s="110"/>
      <c r="AHF98" s="110"/>
      <c r="AHG98" s="110"/>
      <c r="AHH98" s="110"/>
      <c r="AHI98" s="110"/>
      <c r="AHJ98" s="110"/>
      <c r="AHK98" s="110"/>
      <c r="AHL98" s="110"/>
      <c r="AHM98" s="110"/>
      <c r="AHN98" s="110"/>
      <c r="AHO98" s="110"/>
      <c r="AHP98" s="110"/>
      <c r="AHQ98" s="110"/>
      <c r="AHR98" s="110"/>
      <c r="AHS98" s="110"/>
      <c r="AHT98" s="110"/>
      <c r="AHU98" s="110"/>
      <c r="AHV98" s="110"/>
      <c r="AHW98" s="110"/>
      <c r="AHX98" s="110"/>
      <c r="AHY98" s="110"/>
      <c r="AHZ98" s="110"/>
      <c r="AIA98" s="110"/>
      <c r="AIB98" s="110"/>
      <c r="AIC98" s="110"/>
      <c r="AID98" s="110"/>
      <c r="AIE98" s="110"/>
      <c r="AIF98" s="110"/>
      <c r="AIG98" s="110"/>
      <c r="AIH98" s="110"/>
      <c r="AII98" s="110"/>
      <c r="AIJ98" s="110"/>
      <c r="AIK98" s="110"/>
      <c r="AIL98" s="110"/>
      <c r="AIM98" s="110"/>
      <c r="AIN98" s="110"/>
      <c r="AIO98" s="110"/>
      <c r="AIP98" s="110"/>
      <c r="AIQ98" s="110"/>
      <c r="AIR98" s="110"/>
      <c r="AIS98" s="110"/>
      <c r="AIT98" s="110"/>
      <c r="AIU98" s="110"/>
      <c r="AIV98" s="110"/>
      <c r="AIW98" s="110"/>
      <c r="AIX98" s="110"/>
      <c r="AIY98" s="110"/>
      <c r="AIZ98" s="110"/>
      <c r="AJA98" s="110"/>
      <c r="AJB98" s="110"/>
      <c r="AJC98" s="110"/>
      <c r="AJD98" s="110"/>
      <c r="AJE98" s="110"/>
    </row>
    <row r="99" spans="1:942" ht="21.75" customHeight="1" x14ac:dyDescent="0.25">
      <c r="A99" s="121"/>
      <c r="B99" s="116" t="s">
        <v>22</v>
      </c>
      <c r="C99" s="117">
        <v>88310</v>
      </c>
      <c r="D99" s="42" t="s">
        <v>30</v>
      </c>
      <c r="E99" s="117" t="s">
        <v>24</v>
      </c>
      <c r="F99" s="162" t="s">
        <v>95</v>
      </c>
      <c r="G99" s="153">
        <v>26.47</v>
      </c>
      <c r="H99" s="163"/>
      <c r="I99" s="164">
        <f>F99*G99</f>
        <v>17.944012999999998</v>
      </c>
      <c r="J99" s="165"/>
      <c r="K99" s="166"/>
      <c r="L99" s="167"/>
      <c r="M99" s="168"/>
      <c r="N99" s="169"/>
      <c r="O99" s="169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3"/>
      <c r="AH99" s="123"/>
      <c r="AI99" s="123"/>
      <c r="AJ99" s="123"/>
      <c r="AK99" s="123"/>
      <c r="AL99" s="123"/>
      <c r="AM99" s="123"/>
      <c r="AN99" s="123"/>
      <c r="AO99" s="123"/>
      <c r="AP99" s="123"/>
      <c r="AQ99" s="123"/>
      <c r="AR99" s="123"/>
      <c r="AS99" s="123"/>
      <c r="AT99" s="123"/>
      <c r="AU99" s="123"/>
      <c r="AV99" s="110"/>
      <c r="AW99" s="110"/>
      <c r="AX99" s="110"/>
      <c r="AY99" s="110"/>
      <c r="AZ99" s="110"/>
      <c r="BA99" s="110"/>
      <c r="BB99" s="110"/>
      <c r="BC99" s="110"/>
      <c r="BD99" s="110"/>
      <c r="BE99" s="110"/>
      <c r="BF99" s="110"/>
      <c r="BG99" s="110"/>
      <c r="BH99" s="110"/>
      <c r="BI99" s="110"/>
      <c r="BJ99" s="110"/>
      <c r="BK99" s="110"/>
      <c r="BL99" s="110"/>
      <c r="BM99" s="110"/>
      <c r="BN99" s="110"/>
      <c r="BO99" s="110"/>
      <c r="BP99" s="110"/>
      <c r="BQ99" s="110"/>
      <c r="BR99" s="110"/>
      <c r="BS99" s="110"/>
      <c r="BT99" s="110"/>
      <c r="BU99" s="110"/>
      <c r="BV99" s="110"/>
      <c r="BW99" s="110"/>
      <c r="BX99" s="110"/>
      <c r="BY99" s="110"/>
      <c r="BZ99" s="110"/>
      <c r="CA99" s="110"/>
      <c r="CB99" s="110"/>
      <c r="CC99" s="110"/>
      <c r="CD99" s="110"/>
      <c r="CE99" s="110"/>
      <c r="CF99" s="110"/>
      <c r="CG99" s="110"/>
      <c r="CH99" s="110"/>
      <c r="CI99" s="110"/>
      <c r="CJ99" s="110"/>
      <c r="CK99" s="110"/>
      <c r="CL99" s="110"/>
      <c r="CM99" s="110"/>
      <c r="CN99" s="110"/>
      <c r="CO99" s="110"/>
      <c r="CP99" s="110"/>
      <c r="CQ99" s="110"/>
      <c r="CR99" s="110"/>
      <c r="CS99" s="110"/>
      <c r="CT99" s="110"/>
      <c r="CU99" s="110"/>
      <c r="CV99" s="110"/>
      <c r="CW99" s="110"/>
      <c r="CX99" s="110"/>
      <c r="CY99" s="110"/>
      <c r="CZ99" s="110"/>
      <c r="DA99" s="110"/>
      <c r="DB99" s="110"/>
      <c r="DC99" s="110"/>
      <c r="DD99" s="110"/>
      <c r="DE99" s="110"/>
      <c r="DF99" s="110"/>
      <c r="DG99" s="110"/>
      <c r="DH99" s="110"/>
      <c r="DI99" s="110"/>
      <c r="DJ99" s="110"/>
      <c r="DK99" s="110"/>
      <c r="DL99" s="110"/>
      <c r="DM99" s="110"/>
      <c r="DN99" s="110"/>
      <c r="DO99" s="110"/>
      <c r="DP99" s="110"/>
      <c r="DQ99" s="110"/>
      <c r="DR99" s="110"/>
      <c r="DS99" s="110"/>
      <c r="DT99" s="110"/>
      <c r="DU99" s="110"/>
      <c r="DV99" s="110"/>
      <c r="DW99" s="110"/>
      <c r="DX99" s="110"/>
      <c r="DY99" s="110"/>
      <c r="DZ99" s="110"/>
      <c r="EA99" s="110"/>
      <c r="EB99" s="110"/>
      <c r="EC99" s="110"/>
      <c r="ED99" s="110"/>
      <c r="EE99" s="110"/>
      <c r="EF99" s="110"/>
      <c r="EG99" s="110"/>
      <c r="EH99" s="110"/>
      <c r="EI99" s="110"/>
      <c r="EJ99" s="110"/>
      <c r="EK99" s="110"/>
      <c r="EL99" s="110"/>
      <c r="EM99" s="110"/>
      <c r="EN99" s="110"/>
      <c r="EO99" s="110"/>
      <c r="EP99" s="110"/>
      <c r="EQ99" s="110"/>
      <c r="ER99" s="110"/>
      <c r="ES99" s="110"/>
      <c r="ET99" s="110"/>
      <c r="EU99" s="110"/>
      <c r="EV99" s="110"/>
      <c r="EW99" s="110"/>
      <c r="EX99" s="110"/>
      <c r="EY99" s="110"/>
      <c r="EZ99" s="110"/>
      <c r="FA99" s="110"/>
      <c r="FB99" s="110"/>
      <c r="FC99" s="110"/>
      <c r="FD99" s="110"/>
      <c r="FE99" s="110"/>
      <c r="FF99" s="110"/>
      <c r="FG99" s="110"/>
      <c r="FH99" s="110"/>
      <c r="FI99" s="110"/>
      <c r="FJ99" s="110"/>
      <c r="FK99" s="110"/>
      <c r="FL99" s="110"/>
      <c r="FM99" s="110"/>
      <c r="FN99" s="110"/>
      <c r="FO99" s="110"/>
      <c r="FP99" s="110"/>
      <c r="FQ99" s="110"/>
      <c r="FR99" s="110"/>
      <c r="FS99" s="110"/>
      <c r="FT99" s="110"/>
      <c r="FU99" s="110"/>
      <c r="FV99" s="110"/>
      <c r="FW99" s="110"/>
      <c r="FX99" s="110"/>
      <c r="FY99" s="110"/>
      <c r="FZ99" s="110"/>
      <c r="GA99" s="110"/>
      <c r="GB99" s="110"/>
      <c r="GC99" s="110"/>
      <c r="GD99" s="110"/>
      <c r="GE99" s="110"/>
      <c r="GF99" s="110"/>
      <c r="GG99" s="110"/>
      <c r="GH99" s="110"/>
      <c r="GI99" s="110"/>
      <c r="GJ99" s="110"/>
      <c r="GK99" s="110"/>
      <c r="GL99" s="110"/>
      <c r="GM99" s="110"/>
      <c r="GN99" s="110"/>
      <c r="GO99" s="110"/>
      <c r="GP99" s="110"/>
      <c r="GQ99" s="110"/>
      <c r="GR99" s="110"/>
      <c r="GS99" s="110"/>
      <c r="GT99" s="110"/>
      <c r="GU99" s="110"/>
      <c r="GV99" s="110"/>
      <c r="GW99" s="110"/>
      <c r="GX99" s="110"/>
      <c r="GY99" s="110"/>
      <c r="GZ99" s="110"/>
      <c r="HA99" s="110"/>
      <c r="HB99" s="110"/>
      <c r="HC99" s="110"/>
      <c r="HD99" s="110"/>
      <c r="HE99" s="110"/>
      <c r="HF99" s="110"/>
      <c r="HG99" s="110"/>
      <c r="HH99" s="110"/>
      <c r="HI99" s="110"/>
      <c r="HJ99" s="110"/>
      <c r="HK99" s="110"/>
      <c r="HL99" s="110"/>
      <c r="HM99" s="110"/>
      <c r="HN99" s="110"/>
      <c r="HO99" s="110"/>
      <c r="HP99" s="110"/>
      <c r="HQ99" s="110"/>
      <c r="HR99" s="110"/>
      <c r="HS99" s="110"/>
      <c r="HT99" s="110"/>
      <c r="HU99" s="110"/>
      <c r="HV99" s="110"/>
      <c r="HW99" s="110"/>
      <c r="HX99" s="110"/>
      <c r="HY99" s="110"/>
      <c r="HZ99" s="110"/>
      <c r="IA99" s="110"/>
      <c r="IB99" s="110"/>
      <c r="IC99" s="110"/>
      <c r="ID99" s="110"/>
      <c r="IE99" s="110"/>
      <c r="IF99" s="110"/>
      <c r="IG99" s="110"/>
      <c r="IH99" s="110"/>
      <c r="II99" s="110"/>
      <c r="IJ99" s="110"/>
      <c r="IK99" s="110"/>
      <c r="IL99" s="110"/>
      <c r="IM99" s="110"/>
      <c r="IN99" s="110"/>
      <c r="IO99" s="110"/>
      <c r="IP99" s="110"/>
      <c r="IQ99" s="110"/>
      <c r="IR99" s="110"/>
      <c r="IS99" s="110"/>
      <c r="IT99" s="110"/>
      <c r="IU99" s="110"/>
      <c r="IV99" s="110"/>
      <c r="IW99" s="110"/>
      <c r="IX99" s="110"/>
      <c r="IY99" s="110"/>
      <c r="IZ99" s="110"/>
      <c r="JA99" s="110"/>
      <c r="JB99" s="110"/>
      <c r="JC99" s="110"/>
      <c r="JD99" s="110"/>
      <c r="JE99" s="110"/>
      <c r="JF99" s="110"/>
      <c r="JG99" s="110"/>
      <c r="JH99" s="110"/>
      <c r="JI99" s="110"/>
      <c r="JJ99" s="110"/>
      <c r="JK99" s="110"/>
      <c r="JL99" s="110"/>
      <c r="JM99" s="110"/>
      <c r="JN99" s="110"/>
      <c r="JO99" s="110"/>
      <c r="JP99" s="110"/>
      <c r="JQ99" s="110"/>
      <c r="JR99" s="110"/>
      <c r="JS99" s="110"/>
      <c r="JT99" s="110"/>
      <c r="JU99" s="110"/>
      <c r="JV99" s="110"/>
      <c r="JW99" s="110"/>
      <c r="JX99" s="110"/>
      <c r="JY99" s="110"/>
      <c r="JZ99" s="110"/>
      <c r="KA99" s="110"/>
      <c r="KB99" s="110"/>
      <c r="KC99" s="110"/>
      <c r="KD99" s="110"/>
      <c r="KE99" s="110"/>
      <c r="KF99" s="110"/>
      <c r="KG99" s="110"/>
      <c r="KH99" s="110"/>
      <c r="KI99" s="110"/>
      <c r="KJ99" s="110"/>
      <c r="KK99" s="110"/>
      <c r="KL99" s="110"/>
      <c r="KM99" s="110"/>
      <c r="KN99" s="110"/>
      <c r="KO99" s="110"/>
      <c r="KP99" s="110"/>
      <c r="KQ99" s="110"/>
      <c r="KR99" s="110"/>
      <c r="KS99" s="110"/>
      <c r="KT99" s="110"/>
      <c r="KU99" s="110"/>
      <c r="KV99" s="110"/>
      <c r="KW99" s="110"/>
      <c r="KX99" s="110"/>
      <c r="KY99" s="110"/>
      <c r="KZ99" s="110"/>
      <c r="LA99" s="110"/>
      <c r="LB99" s="110"/>
      <c r="LC99" s="110"/>
      <c r="LD99" s="110"/>
      <c r="LE99" s="110"/>
      <c r="LF99" s="110"/>
      <c r="LG99" s="110"/>
      <c r="LH99" s="110"/>
      <c r="LI99" s="110"/>
      <c r="LJ99" s="110"/>
      <c r="LK99" s="110"/>
      <c r="LL99" s="110"/>
      <c r="LM99" s="110"/>
      <c r="LN99" s="110"/>
      <c r="LO99" s="110"/>
      <c r="LP99" s="110"/>
      <c r="LQ99" s="110"/>
      <c r="LR99" s="110"/>
      <c r="LS99" s="110"/>
      <c r="LT99" s="110"/>
      <c r="LU99" s="110"/>
      <c r="LV99" s="110"/>
      <c r="LW99" s="110"/>
      <c r="LX99" s="110"/>
      <c r="LY99" s="110"/>
      <c r="LZ99" s="110"/>
      <c r="MA99" s="110"/>
      <c r="MB99" s="110"/>
      <c r="MC99" s="110"/>
      <c r="MD99" s="110"/>
      <c r="ME99" s="110"/>
      <c r="MF99" s="110"/>
      <c r="MG99" s="110"/>
      <c r="MH99" s="110"/>
      <c r="MI99" s="110"/>
      <c r="MJ99" s="110"/>
      <c r="MK99" s="110"/>
      <c r="ML99" s="110"/>
      <c r="MM99" s="110"/>
      <c r="MN99" s="110"/>
      <c r="MO99" s="110"/>
      <c r="MP99" s="110"/>
      <c r="MQ99" s="110"/>
      <c r="MR99" s="110"/>
      <c r="MS99" s="110"/>
      <c r="MT99" s="110"/>
      <c r="MU99" s="110"/>
      <c r="MV99" s="110"/>
      <c r="MW99" s="110"/>
      <c r="MX99" s="110"/>
      <c r="MY99" s="110"/>
      <c r="MZ99" s="110"/>
      <c r="NA99" s="110"/>
      <c r="NB99" s="110"/>
      <c r="NC99" s="110"/>
      <c r="ND99" s="110"/>
      <c r="NE99" s="110"/>
      <c r="NF99" s="110"/>
      <c r="NG99" s="110"/>
      <c r="NH99" s="110"/>
      <c r="NI99" s="110"/>
      <c r="NJ99" s="110"/>
      <c r="NK99" s="110"/>
      <c r="NL99" s="110"/>
      <c r="NM99" s="110"/>
      <c r="NN99" s="110"/>
      <c r="NO99" s="110"/>
      <c r="NP99" s="110"/>
      <c r="NQ99" s="110"/>
      <c r="NR99" s="110"/>
      <c r="NS99" s="110"/>
      <c r="NT99" s="110"/>
      <c r="NU99" s="110"/>
      <c r="NV99" s="110"/>
      <c r="NW99" s="110"/>
      <c r="NX99" s="110"/>
      <c r="NY99" s="110"/>
      <c r="NZ99" s="110"/>
      <c r="OA99" s="110"/>
      <c r="OB99" s="110"/>
      <c r="OC99" s="110"/>
      <c r="OD99" s="110"/>
      <c r="OE99" s="110"/>
      <c r="OF99" s="110"/>
      <c r="OG99" s="110"/>
      <c r="OH99" s="110"/>
      <c r="OI99" s="110"/>
      <c r="OJ99" s="110"/>
      <c r="OK99" s="110"/>
      <c r="OL99" s="110"/>
      <c r="OM99" s="110"/>
      <c r="ON99" s="110"/>
      <c r="OO99" s="110"/>
      <c r="OP99" s="110"/>
      <c r="OQ99" s="110"/>
      <c r="OR99" s="110"/>
      <c r="OS99" s="110"/>
      <c r="OT99" s="110"/>
      <c r="OU99" s="110"/>
      <c r="OV99" s="110"/>
      <c r="OW99" s="110"/>
      <c r="OX99" s="110"/>
      <c r="OY99" s="110"/>
      <c r="OZ99" s="110"/>
      <c r="PA99" s="110"/>
      <c r="PB99" s="110"/>
      <c r="PC99" s="110"/>
      <c r="PD99" s="110"/>
      <c r="PE99" s="110"/>
      <c r="PF99" s="110"/>
      <c r="PG99" s="110"/>
      <c r="PH99" s="110"/>
      <c r="PI99" s="110"/>
      <c r="PJ99" s="110"/>
      <c r="PK99" s="110"/>
      <c r="PL99" s="110"/>
      <c r="PM99" s="110"/>
      <c r="PN99" s="110"/>
      <c r="PO99" s="110"/>
      <c r="PP99" s="110"/>
      <c r="PQ99" s="110"/>
      <c r="PR99" s="110"/>
      <c r="PS99" s="110"/>
      <c r="PT99" s="110"/>
      <c r="PU99" s="110"/>
      <c r="PV99" s="110"/>
      <c r="PW99" s="110"/>
      <c r="PX99" s="110"/>
      <c r="PY99" s="110"/>
      <c r="PZ99" s="110"/>
      <c r="QA99" s="110"/>
      <c r="QB99" s="110"/>
      <c r="QC99" s="110"/>
      <c r="QD99" s="110"/>
      <c r="QE99" s="110"/>
      <c r="QF99" s="110"/>
      <c r="QG99" s="110"/>
      <c r="QH99" s="110"/>
      <c r="QI99" s="110"/>
      <c r="QJ99" s="110"/>
      <c r="QK99" s="110"/>
      <c r="QL99" s="110"/>
      <c r="QM99" s="110"/>
      <c r="QN99" s="110"/>
      <c r="QO99" s="110"/>
      <c r="QP99" s="110"/>
      <c r="QQ99" s="110"/>
      <c r="QR99" s="110"/>
      <c r="QS99" s="110"/>
      <c r="QT99" s="110"/>
      <c r="QU99" s="110"/>
      <c r="QV99" s="110"/>
      <c r="QW99" s="110"/>
      <c r="QX99" s="110"/>
      <c r="QY99" s="110"/>
      <c r="QZ99" s="110"/>
      <c r="RA99" s="110"/>
      <c r="RB99" s="110"/>
      <c r="RC99" s="110"/>
      <c r="RD99" s="110"/>
      <c r="RE99" s="110"/>
      <c r="RF99" s="110"/>
      <c r="RG99" s="110"/>
      <c r="RH99" s="110"/>
      <c r="RI99" s="110"/>
      <c r="RJ99" s="110"/>
      <c r="RK99" s="110"/>
      <c r="RL99" s="110"/>
      <c r="RM99" s="110"/>
      <c r="RN99" s="110"/>
      <c r="RO99" s="110"/>
      <c r="RP99" s="110"/>
      <c r="RQ99" s="110"/>
      <c r="RR99" s="110"/>
      <c r="RS99" s="110"/>
      <c r="RT99" s="110"/>
      <c r="RU99" s="110"/>
      <c r="RV99" s="110"/>
      <c r="RW99" s="110"/>
      <c r="RX99" s="110"/>
      <c r="RY99" s="110"/>
      <c r="RZ99" s="110"/>
      <c r="SA99" s="110"/>
      <c r="SB99" s="110"/>
      <c r="SC99" s="110"/>
      <c r="SD99" s="110"/>
      <c r="SE99" s="110"/>
      <c r="SF99" s="110"/>
      <c r="SG99" s="110"/>
      <c r="SH99" s="110"/>
      <c r="SI99" s="110"/>
      <c r="SJ99" s="110"/>
      <c r="SK99" s="110"/>
      <c r="SL99" s="110"/>
      <c r="SM99" s="110"/>
      <c r="SN99" s="110"/>
      <c r="SO99" s="110"/>
      <c r="SP99" s="110"/>
      <c r="SQ99" s="110"/>
      <c r="SR99" s="110"/>
      <c r="SS99" s="110"/>
      <c r="ST99" s="110"/>
      <c r="SU99" s="110"/>
      <c r="SV99" s="110"/>
      <c r="SW99" s="110"/>
      <c r="SX99" s="110"/>
      <c r="SY99" s="110"/>
      <c r="SZ99" s="110"/>
      <c r="TA99" s="110"/>
      <c r="TB99" s="110"/>
      <c r="TC99" s="110"/>
      <c r="TD99" s="110"/>
      <c r="TE99" s="110"/>
      <c r="TF99" s="110"/>
      <c r="TG99" s="110"/>
      <c r="TH99" s="110"/>
      <c r="TI99" s="110"/>
      <c r="TJ99" s="110"/>
      <c r="TK99" s="110"/>
      <c r="TL99" s="110"/>
      <c r="TM99" s="110"/>
      <c r="TN99" s="110"/>
      <c r="TO99" s="110"/>
      <c r="TP99" s="110"/>
      <c r="TQ99" s="110"/>
      <c r="TR99" s="110"/>
      <c r="TS99" s="110"/>
      <c r="TT99" s="110"/>
      <c r="TU99" s="110"/>
      <c r="TV99" s="110"/>
      <c r="TW99" s="110"/>
      <c r="TX99" s="110"/>
      <c r="TY99" s="110"/>
      <c r="TZ99" s="110"/>
      <c r="UA99" s="110"/>
      <c r="UB99" s="110"/>
      <c r="UC99" s="110"/>
      <c r="UD99" s="110"/>
      <c r="UE99" s="110"/>
      <c r="UF99" s="110"/>
      <c r="UG99" s="110"/>
      <c r="UH99" s="110"/>
      <c r="UI99" s="110"/>
      <c r="UJ99" s="110"/>
      <c r="UK99" s="110"/>
      <c r="UL99" s="110"/>
      <c r="UM99" s="110"/>
      <c r="UN99" s="110"/>
      <c r="UO99" s="110"/>
      <c r="UP99" s="110"/>
      <c r="UQ99" s="110"/>
      <c r="UR99" s="110"/>
      <c r="US99" s="110"/>
      <c r="UT99" s="110"/>
      <c r="UU99" s="110"/>
      <c r="UV99" s="110"/>
      <c r="UW99" s="110"/>
      <c r="UX99" s="110"/>
      <c r="UY99" s="110"/>
      <c r="UZ99" s="110"/>
      <c r="VA99" s="110"/>
      <c r="VB99" s="110"/>
      <c r="VC99" s="110"/>
      <c r="VD99" s="110"/>
      <c r="VE99" s="110"/>
      <c r="VF99" s="110"/>
      <c r="VG99" s="110"/>
      <c r="VH99" s="110"/>
      <c r="VI99" s="110"/>
      <c r="VJ99" s="110"/>
      <c r="VK99" s="110"/>
      <c r="VL99" s="110"/>
      <c r="VM99" s="110"/>
      <c r="VN99" s="110"/>
      <c r="VO99" s="110"/>
      <c r="VP99" s="110"/>
      <c r="VQ99" s="110"/>
      <c r="VR99" s="110"/>
      <c r="VS99" s="110"/>
      <c r="VT99" s="110"/>
      <c r="VU99" s="110"/>
      <c r="VV99" s="110"/>
      <c r="VW99" s="110"/>
      <c r="VX99" s="110"/>
      <c r="VY99" s="110"/>
      <c r="VZ99" s="110"/>
      <c r="WA99" s="110"/>
      <c r="WB99" s="110"/>
      <c r="WC99" s="110"/>
      <c r="WD99" s="110"/>
      <c r="WE99" s="110"/>
      <c r="WF99" s="110"/>
      <c r="WG99" s="110"/>
      <c r="WH99" s="110"/>
      <c r="WI99" s="110"/>
      <c r="WJ99" s="110"/>
      <c r="WK99" s="110"/>
      <c r="WL99" s="110"/>
      <c r="WM99" s="110"/>
      <c r="WN99" s="110"/>
      <c r="WO99" s="110"/>
      <c r="WP99" s="110"/>
      <c r="WQ99" s="110"/>
      <c r="WR99" s="110"/>
      <c r="WS99" s="110"/>
      <c r="WT99" s="110"/>
      <c r="WU99" s="110"/>
      <c r="WV99" s="110"/>
      <c r="WW99" s="110"/>
      <c r="WX99" s="110"/>
      <c r="WY99" s="110"/>
      <c r="WZ99" s="110"/>
      <c r="XA99" s="110"/>
      <c r="XB99" s="110"/>
      <c r="XC99" s="110"/>
      <c r="XD99" s="110"/>
      <c r="XE99" s="110"/>
      <c r="XF99" s="110"/>
      <c r="XG99" s="110"/>
      <c r="XH99" s="110"/>
      <c r="XI99" s="110"/>
      <c r="XJ99" s="110"/>
      <c r="XK99" s="110"/>
      <c r="XL99" s="110"/>
      <c r="XM99" s="110"/>
      <c r="XN99" s="110"/>
      <c r="XO99" s="110"/>
      <c r="XP99" s="110"/>
      <c r="XQ99" s="110"/>
      <c r="XR99" s="110"/>
      <c r="XS99" s="110"/>
      <c r="XT99" s="110"/>
      <c r="XU99" s="110"/>
      <c r="XV99" s="110"/>
      <c r="XW99" s="110"/>
      <c r="XX99" s="110"/>
      <c r="XY99" s="110"/>
      <c r="XZ99" s="110"/>
      <c r="YA99" s="110"/>
      <c r="YB99" s="110"/>
      <c r="YC99" s="110"/>
      <c r="YD99" s="110"/>
      <c r="YE99" s="110"/>
      <c r="YF99" s="110"/>
      <c r="YG99" s="110"/>
      <c r="YH99" s="110"/>
      <c r="YI99" s="110"/>
      <c r="YJ99" s="110"/>
      <c r="YK99" s="110"/>
      <c r="YL99" s="110"/>
      <c r="YM99" s="110"/>
      <c r="YN99" s="110"/>
      <c r="YO99" s="110"/>
      <c r="YP99" s="110"/>
      <c r="YQ99" s="110"/>
      <c r="YR99" s="110"/>
      <c r="YS99" s="110"/>
      <c r="YT99" s="110"/>
      <c r="YU99" s="110"/>
      <c r="YV99" s="110"/>
      <c r="YW99" s="110"/>
      <c r="YX99" s="110"/>
      <c r="YY99" s="110"/>
      <c r="YZ99" s="110"/>
      <c r="ZA99" s="110"/>
      <c r="ZB99" s="110"/>
      <c r="ZC99" s="110"/>
      <c r="ZD99" s="110"/>
      <c r="ZE99" s="110"/>
      <c r="ZF99" s="110"/>
      <c r="ZG99" s="110"/>
      <c r="ZH99" s="110"/>
      <c r="ZI99" s="110"/>
      <c r="ZJ99" s="110"/>
      <c r="ZK99" s="110"/>
      <c r="ZL99" s="110"/>
      <c r="ZM99" s="110"/>
      <c r="ZN99" s="110"/>
      <c r="ZO99" s="110"/>
      <c r="ZP99" s="110"/>
      <c r="ZQ99" s="110"/>
      <c r="ZR99" s="110"/>
      <c r="ZS99" s="110"/>
      <c r="ZT99" s="110"/>
      <c r="ZU99" s="110"/>
      <c r="ZV99" s="110"/>
      <c r="ZW99" s="110"/>
      <c r="ZX99" s="110"/>
      <c r="ZY99" s="110"/>
      <c r="ZZ99" s="110"/>
      <c r="AAA99" s="110"/>
      <c r="AAB99" s="110"/>
      <c r="AAC99" s="110"/>
      <c r="AAD99" s="110"/>
      <c r="AAE99" s="110"/>
      <c r="AAF99" s="110"/>
      <c r="AAG99" s="110"/>
      <c r="AAH99" s="110"/>
      <c r="AAI99" s="110"/>
      <c r="AAJ99" s="110"/>
      <c r="AAK99" s="110"/>
      <c r="AAL99" s="110"/>
      <c r="AAM99" s="110"/>
      <c r="AAN99" s="110"/>
      <c r="AAO99" s="110"/>
      <c r="AAP99" s="110"/>
      <c r="AAQ99" s="110"/>
      <c r="AAR99" s="110"/>
      <c r="AAS99" s="110"/>
      <c r="AAT99" s="110"/>
      <c r="AAU99" s="110"/>
      <c r="AAV99" s="110"/>
      <c r="AAW99" s="110"/>
      <c r="AAX99" s="110"/>
      <c r="AAY99" s="110"/>
      <c r="AAZ99" s="110"/>
      <c r="ABA99" s="110"/>
      <c r="ABB99" s="110"/>
      <c r="ABC99" s="110"/>
      <c r="ABD99" s="110"/>
      <c r="ABE99" s="110"/>
      <c r="ABF99" s="110"/>
      <c r="ABG99" s="110"/>
      <c r="ABH99" s="110"/>
      <c r="ABI99" s="110"/>
      <c r="ABJ99" s="110"/>
      <c r="ABK99" s="110"/>
      <c r="ABL99" s="110"/>
      <c r="ABM99" s="110"/>
      <c r="ABN99" s="110"/>
      <c r="ABO99" s="110"/>
      <c r="ABP99" s="110"/>
      <c r="ABQ99" s="110"/>
      <c r="ABR99" s="110"/>
      <c r="ABS99" s="110"/>
      <c r="ABT99" s="110"/>
      <c r="ABU99" s="110"/>
      <c r="ABV99" s="110"/>
      <c r="ABW99" s="110"/>
      <c r="ABX99" s="110"/>
      <c r="ABY99" s="110"/>
      <c r="ABZ99" s="110"/>
      <c r="ACA99" s="110"/>
      <c r="ACB99" s="110"/>
      <c r="ACC99" s="110"/>
      <c r="ACD99" s="110"/>
      <c r="ACE99" s="110"/>
      <c r="ACF99" s="110"/>
      <c r="ACG99" s="110"/>
      <c r="ACH99" s="110"/>
      <c r="ACI99" s="110"/>
      <c r="ACJ99" s="110"/>
      <c r="ACK99" s="110"/>
      <c r="ACL99" s="110"/>
      <c r="ACM99" s="110"/>
      <c r="ACN99" s="110"/>
      <c r="ACO99" s="110"/>
      <c r="ACP99" s="110"/>
      <c r="ACQ99" s="110"/>
      <c r="ACR99" s="110"/>
      <c r="ACS99" s="110"/>
      <c r="ACT99" s="110"/>
      <c r="ACU99" s="110"/>
      <c r="ACV99" s="110"/>
      <c r="ACW99" s="110"/>
      <c r="ACX99" s="110"/>
      <c r="ACY99" s="110"/>
      <c r="ACZ99" s="110"/>
      <c r="ADA99" s="110"/>
      <c r="ADB99" s="110"/>
      <c r="ADC99" s="110"/>
      <c r="ADD99" s="110"/>
      <c r="ADE99" s="110"/>
      <c r="ADF99" s="110"/>
      <c r="ADG99" s="110"/>
      <c r="ADH99" s="110"/>
      <c r="ADI99" s="110"/>
      <c r="ADJ99" s="110"/>
      <c r="ADK99" s="110"/>
      <c r="ADL99" s="110"/>
      <c r="ADM99" s="110"/>
      <c r="ADN99" s="110"/>
      <c r="ADO99" s="110"/>
      <c r="ADP99" s="110"/>
      <c r="ADQ99" s="110"/>
      <c r="ADR99" s="110"/>
      <c r="ADS99" s="110"/>
      <c r="ADT99" s="110"/>
      <c r="ADU99" s="110"/>
      <c r="ADV99" s="110"/>
      <c r="ADW99" s="110"/>
      <c r="ADX99" s="110"/>
      <c r="ADY99" s="110"/>
      <c r="ADZ99" s="110"/>
      <c r="AEA99" s="110"/>
      <c r="AEB99" s="110"/>
      <c r="AEC99" s="110"/>
      <c r="AED99" s="110"/>
      <c r="AEE99" s="110"/>
      <c r="AEF99" s="110"/>
      <c r="AEG99" s="110"/>
      <c r="AEH99" s="110"/>
      <c r="AEI99" s="110"/>
      <c r="AEJ99" s="110"/>
      <c r="AEK99" s="110"/>
      <c r="AEL99" s="110"/>
      <c r="AEM99" s="110"/>
      <c r="AEN99" s="110"/>
      <c r="AEO99" s="110"/>
      <c r="AEP99" s="110"/>
      <c r="AEQ99" s="110"/>
      <c r="AER99" s="110"/>
      <c r="AES99" s="110"/>
      <c r="AET99" s="110"/>
      <c r="AEU99" s="110"/>
      <c r="AEV99" s="110"/>
      <c r="AEW99" s="110"/>
      <c r="AEX99" s="110"/>
      <c r="AEY99" s="110"/>
      <c r="AEZ99" s="110"/>
      <c r="AFA99" s="110"/>
      <c r="AFB99" s="110"/>
      <c r="AFC99" s="110"/>
      <c r="AFD99" s="110"/>
      <c r="AFE99" s="110"/>
      <c r="AFF99" s="110"/>
      <c r="AFG99" s="110"/>
      <c r="AFH99" s="110"/>
      <c r="AFI99" s="110"/>
      <c r="AFJ99" s="110"/>
      <c r="AFK99" s="110"/>
      <c r="AFL99" s="110"/>
      <c r="AFM99" s="110"/>
      <c r="AFN99" s="110"/>
      <c r="AFO99" s="110"/>
      <c r="AFP99" s="110"/>
      <c r="AFQ99" s="110"/>
      <c r="AFR99" s="110"/>
      <c r="AFS99" s="110"/>
      <c r="AFT99" s="110"/>
      <c r="AFU99" s="110"/>
      <c r="AFV99" s="110"/>
      <c r="AFW99" s="110"/>
      <c r="AFX99" s="110"/>
      <c r="AFY99" s="110"/>
      <c r="AFZ99" s="110"/>
      <c r="AGA99" s="110"/>
      <c r="AGB99" s="110"/>
      <c r="AGC99" s="110"/>
      <c r="AGD99" s="110"/>
      <c r="AGE99" s="110"/>
      <c r="AGF99" s="110"/>
      <c r="AGG99" s="110"/>
      <c r="AGH99" s="110"/>
      <c r="AGI99" s="110"/>
      <c r="AGJ99" s="110"/>
      <c r="AGK99" s="110"/>
      <c r="AGL99" s="110"/>
      <c r="AGM99" s="110"/>
      <c r="AGN99" s="110"/>
      <c r="AGO99" s="110"/>
      <c r="AGP99" s="110"/>
      <c r="AGQ99" s="110"/>
      <c r="AGR99" s="110"/>
      <c r="AGS99" s="110"/>
      <c r="AGT99" s="110"/>
      <c r="AGU99" s="110"/>
      <c r="AGV99" s="110"/>
      <c r="AGW99" s="110"/>
      <c r="AGX99" s="110"/>
      <c r="AGY99" s="110"/>
      <c r="AGZ99" s="110"/>
      <c r="AHA99" s="110"/>
      <c r="AHB99" s="110"/>
      <c r="AHC99" s="110"/>
      <c r="AHD99" s="110"/>
      <c r="AHE99" s="110"/>
      <c r="AHF99" s="110"/>
      <c r="AHG99" s="110"/>
      <c r="AHH99" s="110"/>
      <c r="AHI99" s="110"/>
      <c r="AHJ99" s="110"/>
      <c r="AHK99" s="110"/>
      <c r="AHL99" s="110"/>
      <c r="AHM99" s="110"/>
      <c r="AHN99" s="110"/>
      <c r="AHO99" s="110"/>
      <c r="AHP99" s="110"/>
      <c r="AHQ99" s="110"/>
      <c r="AHR99" s="110"/>
      <c r="AHS99" s="110"/>
      <c r="AHT99" s="110"/>
      <c r="AHU99" s="110"/>
      <c r="AHV99" s="110"/>
      <c r="AHW99" s="110"/>
      <c r="AHX99" s="110"/>
      <c r="AHY99" s="110"/>
      <c r="AHZ99" s="110"/>
      <c r="AIA99" s="110"/>
      <c r="AIB99" s="110"/>
      <c r="AIC99" s="110"/>
      <c r="AID99" s="110"/>
      <c r="AIE99" s="110"/>
      <c r="AIF99" s="110"/>
      <c r="AIG99" s="110"/>
      <c r="AIH99" s="110"/>
      <c r="AII99" s="110"/>
      <c r="AIJ99" s="110"/>
      <c r="AIK99" s="110"/>
      <c r="AIL99" s="110"/>
      <c r="AIM99" s="110"/>
      <c r="AIN99" s="110"/>
      <c r="AIO99" s="110"/>
      <c r="AIP99" s="110"/>
      <c r="AIQ99" s="110"/>
      <c r="AIR99" s="110"/>
      <c r="AIS99" s="110"/>
      <c r="AIT99" s="110"/>
      <c r="AIU99" s="110"/>
      <c r="AIV99" s="110"/>
      <c r="AIW99" s="110"/>
      <c r="AIX99" s="110"/>
      <c r="AIY99" s="110"/>
      <c r="AIZ99" s="110"/>
      <c r="AJA99" s="110"/>
      <c r="AJB99" s="110"/>
      <c r="AJC99" s="110"/>
      <c r="AJD99" s="110"/>
      <c r="AJE99" s="110"/>
    </row>
    <row r="100" spans="1:942" ht="21.75" customHeight="1" x14ac:dyDescent="0.25">
      <c r="A100" s="121"/>
      <c r="B100" s="116"/>
      <c r="C100" s="117"/>
      <c r="D100" s="42"/>
      <c r="E100" s="117"/>
      <c r="F100" s="162"/>
      <c r="G100" s="153"/>
      <c r="H100" s="208"/>
      <c r="I100" s="153"/>
      <c r="J100" s="209"/>
      <c r="K100" s="210"/>
      <c r="L100" s="211"/>
      <c r="M100" s="212"/>
      <c r="N100" s="169"/>
      <c r="O100" s="169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3"/>
      <c r="AH100" s="123"/>
      <c r="AI100" s="123"/>
      <c r="AJ100" s="123"/>
      <c r="AK100" s="123"/>
      <c r="AL100" s="123"/>
      <c r="AM100" s="123"/>
      <c r="AN100" s="123"/>
      <c r="AO100" s="123"/>
      <c r="AP100" s="123"/>
      <c r="AQ100" s="123"/>
      <c r="AR100" s="123"/>
      <c r="AS100" s="123"/>
      <c r="AT100" s="123"/>
      <c r="AU100" s="123"/>
      <c r="AV100" s="110"/>
      <c r="AW100" s="110"/>
      <c r="AX100" s="110"/>
      <c r="AY100" s="110"/>
      <c r="AZ100" s="110"/>
      <c r="BA100" s="110"/>
      <c r="BB100" s="110"/>
      <c r="BC100" s="110"/>
      <c r="BD100" s="110"/>
      <c r="BE100" s="110"/>
      <c r="BF100" s="110"/>
      <c r="BG100" s="110"/>
      <c r="BH100" s="110"/>
      <c r="BI100" s="110"/>
      <c r="BJ100" s="110"/>
      <c r="BK100" s="110"/>
      <c r="BL100" s="110"/>
      <c r="BM100" s="110"/>
      <c r="BN100" s="110"/>
      <c r="BO100" s="110"/>
      <c r="BP100" s="110"/>
      <c r="BQ100" s="110"/>
      <c r="BR100" s="110"/>
      <c r="BS100" s="110"/>
      <c r="BT100" s="110"/>
      <c r="BU100" s="110"/>
      <c r="BV100" s="110"/>
      <c r="BW100" s="110"/>
      <c r="BX100" s="110"/>
      <c r="BY100" s="110"/>
      <c r="BZ100" s="110"/>
      <c r="CA100" s="110"/>
      <c r="CB100" s="110"/>
      <c r="CC100" s="110"/>
      <c r="CD100" s="110"/>
      <c r="CE100" s="110"/>
      <c r="CF100" s="110"/>
      <c r="CG100" s="110"/>
      <c r="CH100" s="110"/>
      <c r="CI100" s="110"/>
      <c r="CJ100" s="110"/>
      <c r="CK100" s="110"/>
      <c r="CL100" s="110"/>
      <c r="CM100" s="110"/>
      <c r="CN100" s="110"/>
      <c r="CO100" s="110"/>
      <c r="CP100" s="110"/>
      <c r="CQ100" s="110"/>
      <c r="CR100" s="110"/>
      <c r="CS100" s="110"/>
      <c r="CT100" s="110"/>
      <c r="CU100" s="110"/>
      <c r="CV100" s="110"/>
      <c r="CW100" s="110"/>
      <c r="CX100" s="110"/>
      <c r="CY100" s="110"/>
      <c r="CZ100" s="110"/>
      <c r="DA100" s="110"/>
      <c r="DB100" s="110"/>
      <c r="DC100" s="110"/>
      <c r="DD100" s="110"/>
      <c r="DE100" s="110"/>
      <c r="DF100" s="110"/>
      <c r="DG100" s="110"/>
      <c r="DH100" s="110"/>
      <c r="DI100" s="110"/>
      <c r="DJ100" s="110"/>
      <c r="DK100" s="110"/>
      <c r="DL100" s="110"/>
      <c r="DM100" s="110"/>
      <c r="DN100" s="110"/>
      <c r="DO100" s="110"/>
      <c r="DP100" s="110"/>
      <c r="DQ100" s="110"/>
      <c r="DR100" s="110"/>
      <c r="DS100" s="110"/>
      <c r="DT100" s="110"/>
      <c r="DU100" s="110"/>
      <c r="DV100" s="110"/>
      <c r="DW100" s="110"/>
      <c r="DX100" s="110"/>
      <c r="DY100" s="110"/>
      <c r="DZ100" s="110"/>
      <c r="EA100" s="110"/>
      <c r="EB100" s="110"/>
      <c r="EC100" s="110"/>
      <c r="ED100" s="110"/>
      <c r="EE100" s="110"/>
      <c r="EF100" s="110"/>
      <c r="EG100" s="110"/>
      <c r="EH100" s="110"/>
      <c r="EI100" s="110"/>
      <c r="EJ100" s="110"/>
      <c r="EK100" s="110"/>
      <c r="EL100" s="110"/>
      <c r="EM100" s="110"/>
      <c r="EN100" s="110"/>
      <c r="EO100" s="110"/>
      <c r="EP100" s="110"/>
      <c r="EQ100" s="110"/>
      <c r="ER100" s="110"/>
      <c r="ES100" s="110"/>
      <c r="ET100" s="110"/>
      <c r="EU100" s="110"/>
      <c r="EV100" s="110"/>
      <c r="EW100" s="110"/>
      <c r="EX100" s="110"/>
      <c r="EY100" s="110"/>
      <c r="EZ100" s="110"/>
      <c r="FA100" s="110"/>
      <c r="FB100" s="110"/>
      <c r="FC100" s="110"/>
      <c r="FD100" s="110"/>
      <c r="FE100" s="110"/>
      <c r="FF100" s="110"/>
      <c r="FG100" s="110"/>
      <c r="FH100" s="110"/>
      <c r="FI100" s="110"/>
      <c r="FJ100" s="110"/>
      <c r="FK100" s="110"/>
      <c r="FL100" s="110"/>
      <c r="FM100" s="110"/>
      <c r="FN100" s="110"/>
      <c r="FO100" s="110"/>
      <c r="FP100" s="110"/>
      <c r="FQ100" s="110"/>
      <c r="FR100" s="110"/>
      <c r="FS100" s="110"/>
      <c r="FT100" s="110"/>
      <c r="FU100" s="110"/>
      <c r="FV100" s="110"/>
      <c r="FW100" s="110"/>
      <c r="FX100" s="110"/>
      <c r="FY100" s="110"/>
      <c r="FZ100" s="110"/>
      <c r="GA100" s="110"/>
      <c r="GB100" s="110"/>
      <c r="GC100" s="110"/>
      <c r="GD100" s="110"/>
      <c r="GE100" s="110"/>
      <c r="GF100" s="110"/>
      <c r="GG100" s="110"/>
      <c r="GH100" s="110"/>
      <c r="GI100" s="110"/>
      <c r="GJ100" s="110"/>
      <c r="GK100" s="110"/>
      <c r="GL100" s="110"/>
      <c r="GM100" s="110"/>
      <c r="GN100" s="110"/>
      <c r="GO100" s="110"/>
      <c r="GP100" s="110"/>
      <c r="GQ100" s="110"/>
      <c r="GR100" s="110"/>
      <c r="GS100" s="110"/>
      <c r="GT100" s="110"/>
      <c r="GU100" s="110"/>
      <c r="GV100" s="110"/>
      <c r="GW100" s="110"/>
      <c r="GX100" s="110"/>
      <c r="GY100" s="110"/>
      <c r="GZ100" s="110"/>
      <c r="HA100" s="110"/>
      <c r="HB100" s="110"/>
      <c r="HC100" s="110"/>
      <c r="HD100" s="110"/>
      <c r="HE100" s="110"/>
      <c r="HF100" s="110"/>
      <c r="HG100" s="110"/>
      <c r="HH100" s="110"/>
      <c r="HI100" s="110"/>
      <c r="HJ100" s="110"/>
      <c r="HK100" s="110"/>
      <c r="HL100" s="110"/>
      <c r="HM100" s="110"/>
      <c r="HN100" s="110"/>
      <c r="HO100" s="110"/>
      <c r="HP100" s="110"/>
      <c r="HQ100" s="110"/>
      <c r="HR100" s="110"/>
      <c r="HS100" s="110"/>
      <c r="HT100" s="110"/>
      <c r="HU100" s="110"/>
      <c r="HV100" s="110"/>
      <c r="HW100" s="110"/>
      <c r="HX100" s="110"/>
      <c r="HY100" s="110"/>
      <c r="HZ100" s="110"/>
      <c r="IA100" s="110"/>
      <c r="IB100" s="110"/>
      <c r="IC100" s="110"/>
      <c r="ID100" s="110"/>
      <c r="IE100" s="110"/>
      <c r="IF100" s="110"/>
      <c r="IG100" s="110"/>
      <c r="IH100" s="110"/>
      <c r="II100" s="110"/>
      <c r="IJ100" s="110"/>
      <c r="IK100" s="110"/>
      <c r="IL100" s="110"/>
      <c r="IM100" s="110"/>
      <c r="IN100" s="110"/>
      <c r="IO100" s="110"/>
      <c r="IP100" s="110"/>
      <c r="IQ100" s="110"/>
      <c r="IR100" s="110"/>
      <c r="IS100" s="110"/>
      <c r="IT100" s="110"/>
      <c r="IU100" s="110"/>
      <c r="IV100" s="110"/>
      <c r="IW100" s="110"/>
      <c r="IX100" s="110"/>
      <c r="IY100" s="110"/>
      <c r="IZ100" s="110"/>
      <c r="JA100" s="110"/>
      <c r="JB100" s="110"/>
      <c r="JC100" s="110"/>
      <c r="JD100" s="110"/>
      <c r="JE100" s="110"/>
      <c r="JF100" s="110"/>
      <c r="JG100" s="110"/>
      <c r="JH100" s="110"/>
      <c r="JI100" s="110"/>
      <c r="JJ100" s="110"/>
      <c r="JK100" s="110"/>
      <c r="JL100" s="110"/>
      <c r="JM100" s="110"/>
      <c r="JN100" s="110"/>
      <c r="JO100" s="110"/>
      <c r="JP100" s="110"/>
      <c r="JQ100" s="110"/>
      <c r="JR100" s="110"/>
      <c r="JS100" s="110"/>
      <c r="JT100" s="110"/>
      <c r="JU100" s="110"/>
      <c r="JV100" s="110"/>
      <c r="JW100" s="110"/>
      <c r="JX100" s="110"/>
      <c r="JY100" s="110"/>
      <c r="JZ100" s="110"/>
      <c r="KA100" s="110"/>
      <c r="KB100" s="110"/>
      <c r="KC100" s="110"/>
      <c r="KD100" s="110"/>
      <c r="KE100" s="110"/>
      <c r="KF100" s="110"/>
      <c r="KG100" s="110"/>
      <c r="KH100" s="110"/>
      <c r="KI100" s="110"/>
      <c r="KJ100" s="110"/>
      <c r="KK100" s="110"/>
      <c r="KL100" s="110"/>
      <c r="KM100" s="110"/>
      <c r="KN100" s="110"/>
      <c r="KO100" s="110"/>
      <c r="KP100" s="110"/>
      <c r="KQ100" s="110"/>
      <c r="KR100" s="110"/>
      <c r="KS100" s="110"/>
      <c r="KT100" s="110"/>
      <c r="KU100" s="110"/>
      <c r="KV100" s="110"/>
      <c r="KW100" s="110"/>
      <c r="KX100" s="110"/>
      <c r="KY100" s="110"/>
      <c r="KZ100" s="110"/>
      <c r="LA100" s="110"/>
      <c r="LB100" s="110"/>
      <c r="LC100" s="110"/>
      <c r="LD100" s="110"/>
      <c r="LE100" s="110"/>
      <c r="LF100" s="110"/>
      <c r="LG100" s="110"/>
      <c r="LH100" s="110"/>
      <c r="LI100" s="110"/>
      <c r="LJ100" s="110"/>
      <c r="LK100" s="110"/>
      <c r="LL100" s="110"/>
      <c r="LM100" s="110"/>
      <c r="LN100" s="110"/>
      <c r="LO100" s="110"/>
      <c r="LP100" s="110"/>
      <c r="LQ100" s="110"/>
      <c r="LR100" s="110"/>
      <c r="LS100" s="110"/>
      <c r="LT100" s="110"/>
      <c r="LU100" s="110"/>
      <c r="LV100" s="110"/>
      <c r="LW100" s="110"/>
      <c r="LX100" s="110"/>
      <c r="LY100" s="110"/>
      <c r="LZ100" s="110"/>
      <c r="MA100" s="110"/>
      <c r="MB100" s="110"/>
      <c r="MC100" s="110"/>
      <c r="MD100" s="110"/>
      <c r="ME100" s="110"/>
      <c r="MF100" s="110"/>
      <c r="MG100" s="110"/>
      <c r="MH100" s="110"/>
      <c r="MI100" s="110"/>
      <c r="MJ100" s="110"/>
      <c r="MK100" s="110"/>
      <c r="ML100" s="110"/>
      <c r="MM100" s="110"/>
      <c r="MN100" s="110"/>
      <c r="MO100" s="110"/>
      <c r="MP100" s="110"/>
      <c r="MQ100" s="110"/>
      <c r="MR100" s="110"/>
      <c r="MS100" s="110"/>
      <c r="MT100" s="110"/>
      <c r="MU100" s="110"/>
      <c r="MV100" s="110"/>
      <c r="MW100" s="110"/>
      <c r="MX100" s="110"/>
      <c r="MY100" s="110"/>
      <c r="MZ100" s="110"/>
      <c r="NA100" s="110"/>
      <c r="NB100" s="110"/>
      <c r="NC100" s="110"/>
      <c r="ND100" s="110"/>
      <c r="NE100" s="110"/>
      <c r="NF100" s="110"/>
      <c r="NG100" s="110"/>
      <c r="NH100" s="110"/>
      <c r="NI100" s="110"/>
      <c r="NJ100" s="110"/>
      <c r="NK100" s="110"/>
      <c r="NL100" s="110"/>
      <c r="NM100" s="110"/>
      <c r="NN100" s="110"/>
      <c r="NO100" s="110"/>
      <c r="NP100" s="110"/>
      <c r="NQ100" s="110"/>
      <c r="NR100" s="110"/>
      <c r="NS100" s="110"/>
      <c r="NT100" s="110"/>
      <c r="NU100" s="110"/>
      <c r="NV100" s="110"/>
      <c r="NW100" s="110"/>
      <c r="NX100" s="110"/>
      <c r="NY100" s="110"/>
      <c r="NZ100" s="110"/>
      <c r="OA100" s="110"/>
      <c r="OB100" s="110"/>
      <c r="OC100" s="110"/>
      <c r="OD100" s="110"/>
      <c r="OE100" s="110"/>
      <c r="OF100" s="110"/>
      <c r="OG100" s="110"/>
      <c r="OH100" s="110"/>
      <c r="OI100" s="110"/>
      <c r="OJ100" s="110"/>
      <c r="OK100" s="110"/>
      <c r="OL100" s="110"/>
      <c r="OM100" s="110"/>
      <c r="ON100" s="110"/>
      <c r="OO100" s="110"/>
      <c r="OP100" s="110"/>
      <c r="OQ100" s="110"/>
      <c r="OR100" s="110"/>
      <c r="OS100" s="110"/>
      <c r="OT100" s="110"/>
      <c r="OU100" s="110"/>
      <c r="OV100" s="110"/>
      <c r="OW100" s="110"/>
      <c r="OX100" s="110"/>
      <c r="OY100" s="110"/>
      <c r="OZ100" s="110"/>
      <c r="PA100" s="110"/>
      <c r="PB100" s="110"/>
      <c r="PC100" s="110"/>
      <c r="PD100" s="110"/>
      <c r="PE100" s="110"/>
      <c r="PF100" s="110"/>
      <c r="PG100" s="110"/>
      <c r="PH100" s="110"/>
      <c r="PI100" s="110"/>
      <c r="PJ100" s="110"/>
      <c r="PK100" s="110"/>
      <c r="PL100" s="110"/>
      <c r="PM100" s="110"/>
      <c r="PN100" s="110"/>
      <c r="PO100" s="110"/>
      <c r="PP100" s="110"/>
      <c r="PQ100" s="110"/>
      <c r="PR100" s="110"/>
      <c r="PS100" s="110"/>
      <c r="PT100" s="110"/>
      <c r="PU100" s="110"/>
      <c r="PV100" s="110"/>
      <c r="PW100" s="110"/>
      <c r="PX100" s="110"/>
      <c r="PY100" s="110"/>
      <c r="PZ100" s="110"/>
      <c r="QA100" s="110"/>
      <c r="QB100" s="110"/>
      <c r="QC100" s="110"/>
      <c r="QD100" s="110"/>
      <c r="QE100" s="110"/>
      <c r="QF100" s="110"/>
      <c r="QG100" s="110"/>
      <c r="QH100" s="110"/>
      <c r="QI100" s="110"/>
      <c r="QJ100" s="110"/>
      <c r="QK100" s="110"/>
      <c r="QL100" s="110"/>
      <c r="QM100" s="110"/>
      <c r="QN100" s="110"/>
      <c r="QO100" s="110"/>
      <c r="QP100" s="110"/>
      <c r="QQ100" s="110"/>
      <c r="QR100" s="110"/>
      <c r="QS100" s="110"/>
      <c r="QT100" s="110"/>
      <c r="QU100" s="110"/>
      <c r="QV100" s="110"/>
      <c r="QW100" s="110"/>
      <c r="QX100" s="110"/>
      <c r="QY100" s="110"/>
      <c r="QZ100" s="110"/>
      <c r="RA100" s="110"/>
      <c r="RB100" s="110"/>
      <c r="RC100" s="110"/>
      <c r="RD100" s="110"/>
      <c r="RE100" s="110"/>
      <c r="RF100" s="110"/>
      <c r="RG100" s="110"/>
      <c r="RH100" s="110"/>
      <c r="RI100" s="110"/>
      <c r="RJ100" s="110"/>
      <c r="RK100" s="110"/>
      <c r="RL100" s="110"/>
      <c r="RM100" s="110"/>
      <c r="RN100" s="110"/>
      <c r="RO100" s="110"/>
      <c r="RP100" s="110"/>
      <c r="RQ100" s="110"/>
      <c r="RR100" s="110"/>
      <c r="RS100" s="110"/>
      <c r="RT100" s="110"/>
      <c r="RU100" s="110"/>
      <c r="RV100" s="110"/>
      <c r="RW100" s="110"/>
      <c r="RX100" s="110"/>
      <c r="RY100" s="110"/>
      <c r="RZ100" s="110"/>
      <c r="SA100" s="110"/>
      <c r="SB100" s="110"/>
      <c r="SC100" s="110"/>
      <c r="SD100" s="110"/>
      <c r="SE100" s="110"/>
      <c r="SF100" s="110"/>
      <c r="SG100" s="110"/>
      <c r="SH100" s="110"/>
      <c r="SI100" s="110"/>
      <c r="SJ100" s="110"/>
      <c r="SK100" s="110"/>
      <c r="SL100" s="110"/>
      <c r="SM100" s="110"/>
      <c r="SN100" s="110"/>
      <c r="SO100" s="110"/>
      <c r="SP100" s="110"/>
      <c r="SQ100" s="110"/>
      <c r="SR100" s="110"/>
      <c r="SS100" s="110"/>
      <c r="ST100" s="110"/>
      <c r="SU100" s="110"/>
      <c r="SV100" s="110"/>
      <c r="SW100" s="110"/>
      <c r="SX100" s="110"/>
      <c r="SY100" s="110"/>
      <c r="SZ100" s="110"/>
      <c r="TA100" s="110"/>
      <c r="TB100" s="110"/>
      <c r="TC100" s="110"/>
      <c r="TD100" s="110"/>
      <c r="TE100" s="110"/>
      <c r="TF100" s="110"/>
      <c r="TG100" s="110"/>
      <c r="TH100" s="110"/>
      <c r="TI100" s="110"/>
      <c r="TJ100" s="110"/>
      <c r="TK100" s="110"/>
      <c r="TL100" s="110"/>
      <c r="TM100" s="110"/>
      <c r="TN100" s="110"/>
      <c r="TO100" s="110"/>
      <c r="TP100" s="110"/>
      <c r="TQ100" s="110"/>
      <c r="TR100" s="110"/>
      <c r="TS100" s="110"/>
      <c r="TT100" s="110"/>
      <c r="TU100" s="110"/>
      <c r="TV100" s="110"/>
      <c r="TW100" s="110"/>
      <c r="TX100" s="110"/>
      <c r="TY100" s="110"/>
      <c r="TZ100" s="110"/>
      <c r="UA100" s="110"/>
      <c r="UB100" s="110"/>
      <c r="UC100" s="110"/>
      <c r="UD100" s="110"/>
      <c r="UE100" s="110"/>
      <c r="UF100" s="110"/>
      <c r="UG100" s="110"/>
      <c r="UH100" s="110"/>
      <c r="UI100" s="110"/>
      <c r="UJ100" s="110"/>
      <c r="UK100" s="110"/>
      <c r="UL100" s="110"/>
      <c r="UM100" s="110"/>
      <c r="UN100" s="110"/>
      <c r="UO100" s="110"/>
      <c r="UP100" s="110"/>
      <c r="UQ100" s="110"/>
      <c r="UR100" s="110"/>
      <c r="US100" s="110"/>
      <c r="UT100" s="110"/>
      <c r="UU100" s="110"/>
      <c r="UV100" s="110"/>
      <c r="UW100" s="110"/>
      <c r="UX100" s="110"/>
      <c r="UY100" s="110"/>
      <c r="UZ100" s="110"/>
      <c r="VA100" s="110"/>
      <c r="VB100" s="110"/>
      <c r="VC100" s="110"/>
      <c r="VD100" s="110"/>
      <c r="VE100" s="110"/>
      <c r="VF100" s="110"/>
      <c r="VG100" s="110"/>
      <c r="VH100" s="110"/>
      <c r="VI100" s="110"/>
      <c r="VJ100" s="110"/>
      <c r="VK100" s="110"/>
      <c r="VL100" s="110"/>
      <c r="VM100" s="110"/>
      <c r="VN100" s="110"/>
      <c r="VO100" s="110"/>
      <c r="VP100" s="110"/>
      <c r="VQ100" s="110"/>
      <c r="VR100" s="110"/>
      <c r="VS100" s="110"/>
      <c r="VT100" s="110"/>
      <c r="VU100" s="110"/>
      <c r="VV100" s="110"/>
      <c r="VW100" s="110"/>
      <c r="VX100" s="110"/>
      <c r="VY100" s="110"/>
      <c r="VZ100" s="110"/>
      <c r="WA100" s="110"/>
      <c r="WB100" s="110"/>
      <c r="WC100" s="110"/>
      <c r="WD100" s="110"/>
      <c r="WE100" s="110"/>
      <c r="WF100" s="110"/>
      <c r="WG100" s="110"/>
      <c r="WH100" s="110"/>
      <c r="WI100" s="110"/>
      <c r="WJ100" s="110"/>
      <c r="WK100" s="110"/>
      <c r="WL100" s="110"/>
      <c r="WM100" s="110"/>
      <c r="WN100" s="110"/>
      <c r="WO100" s="110"/>
      <c r="WP100" s="110"/>
      <c r="WQ100" s="110"/>
      <c r="WR100" s="110"/>
      <c r="WS100" s="110"/>
      <c r="WT100" s="110"/>
      <c r="WU100" s="110"/>
      <c r="WV100" s="110"/>
      <c r="WW100" s="110"/>
      <c r="WX100" s="110"/>
      <c r="WY100" s="110"/>
      <c r="WZ100" s="110"/>
      <c r="XA100" s="110"/>
      <c r="XB100" s="110"/>
      <c r="XC100" s="110"/>
      <c r="XD100" s="110"/>
      <c r="XE100" s="110"/>
      <c r="XF100" s="110"/>
      <c r="XG100" s="110"/>
      <c r="XH100" s="110"/>
      <c r="XI100" s="110"/>
      <c r="XJ100" s="110"/>
      <c r="XK100" s="110"/>
      <c r="XL100" s="110"/>
      <c r="XM100" s="110"/>
      <c r="XN100" s="110"/>
      <c r="XO100" s="110"/>
      <c r="XP100" s="110"/>
      <c r="XQ100" s="110"/>
      <c r="XR100" s="110"/>
      <c r="XS100" s="110"/>
      <c r="XT100" s="110"/>
      <c r="XU100" s="110"/>
      <c r="XV100" s="110"/>
      <c r="XW100" s="110"/>
      <c r="XX100" s="110"/>
      <c r="XY100" s="110"/>
      <c r="XZ100" s="110"/>
      <c r="YA100" s="110"/>
      <c r="YB100" s="110"/>
      <c r="YC100" s="110"/>
      <c r="YD100" s="110"/>
      <c r="YE100" s="110"/>
      <c r="YF100" s="110"/>
      <c r="YG100" s="110"/>
      <c r="YH100" s="110"/>
      <c r="YI100" s="110"/>
      <c r="YJ100" s="110"/>
      <c r="YK100" s="110"/>
      <c r="YL100" s="110"/>
      <c r="YM100" s="110"/>
      <c r="YN100" s="110"/>
      <c r="YO100" s="110"/>
      <c r="YP100" s="110"/>
      <c r="YQ100" s="110"/>
      <c r="YR100" s="110"/>
      <c r="YS100" s="110"/>
      <c r="YT100" s="110"/>
      <c r="YU100" s="110"/>
      <c r="YV100" s="110"/>
      <c r="YW100" s="110"/>
      <c r="YX100" s="110"/>
      <c r="YY100" s="110"/>
      <c r="YZ100" s="110"/>
      <c r="ZA100" s="110"/>
      <c r="ZB100" s="110"/>
      <c r="ZC100" s="110"/>
      <c r="ZD100" s="110"/>
      <c r="ZE100" s="110"/>
      <c r="ZF100" s="110"/>
      <c r="ZG100" s="110"/>
      <c r="ZH100" s="110"/>
      <c r="ZI100" s="110"/>
      <c r="ZJ100" s="110"/>
      <c r="ZK100" s="110"/>
      <c r="ZL100" s="110"/>
      <c r="ZM100" s="110"/>
      <c r="ZN100" s="110"/>
      <c r="ZO100" s="110"/>
      <c r="ZP100" s="110"/>
      <c r="ZQ100" s="110"/>
      <c r="ZR100" s="110"/>
      <c r="ZS100" s="110"/>
      <c r="ZT100" s="110"/>
      <c r="ZU100" s="110"/>
      <c r="ZV100" s="110"/>
      <c r="ZW100" s="110"/>
      <c r="ZX100" s="110"/>
      <c r="ZY100" s="110"/>
      <c r="ZZ100" s="110"/>
      <c r="AAA100" s="110"/>
      <c r="AAB100" s="110"/>
      <c r="AAC100" s="110"/>
      <c r="AAD100" s="110"/>
      <c r="AAE100" s="110"/>
      <c r="AAF100" s="110"/>
      <c r="AAG100" s="110"/>
      <c r="AAH100" s="110"/>
      <c r="AAI100" s="110"/>
      <c r="AAJ100" s="110"/>
      <c r="AAK100" s="110"/>
      <c r="AAL100" s="110"/>
      <c r="AAM100" s="110"/>
      <c r="AAN100" s="110"/>
      <c r="AAO100" s="110"/>
      <c r="AAP100" s="110"/>
      <c r="AAQ100" s="110"/>
      <c r="AAR100" s="110"/>
      <c r="AAS100" s="110"/>
      <c r="AAT100" s="110"/>
      <c r="AAU100" s="110"/>
      <c r="AAV100" s="110"/>
      <c r="AAW100" s="110"/>
      <c r="AAX100" s="110"/>
      <c r="AAY100" s="110"/>
      <c r="AAZ100" s="110"/>
      <c r="ABA100" s="110"/>
      <c r="ABB100" s="110"/>
      <c r="ABC100" s="110"/>
      <c r="ABD100" s="110"/>
      <c r="ABE100" s="110"/>
      <c r="ABF100" s="110"/>
      <c r="ABG100" s="110"/>
      <c r="ABH100" s="110"/>
      <c r="ABI100" s="110"/>
      <c r="ABJ100" s="110"/>
      <c r="ABK100" s="110"/>
      <c r="ABL100" s="110"/>
      <c r="ABM100" s="110"/>
      <c r="ABN100" s="110"/>
      <c r="ABO100" s="110"/>
      <c r="ABP100" s="110"/>
      <c r="ABQ100" s="110"/>
      <c r="ABR100" s="110"/>
      <c r="ABS100" s="110"/>
      <c r="ABT100" s="110"/>
      <c r="ABU100" s="110"/>
      <c r="ABV100" s="110"/>
      <c r="ABW100" s="110"/>
      <c r="ABX100" s="110"/>
      <c r="ABY100" s="110"/>
      <c r="ABZ100" s="110"/>
      <c r="ACA100" s="110"/>
      <c r="ACB100" s="110"/>
      <c r="ACC100" s="110"/>
      <c r="ACD100" s="110"/>
      <c r="ACE100" s="110"/>
      <c r="ACF100" s="110"/>
      <c r="ACG100" s="110"/>
      <c r="ACH100" s="110"/>
      <c r="ACI100" s="110"/>
      <c r="ACJ100" s="110"/>
      <c r="ACK100" s="110"/>
      <c r="ACL100" s="110"/>
      <c r="ACM100" s="110"/>
      <c r="ACN100" s="110"/>
      <c r="ACO100" s="110"/>
      <c r="ACP100" s="110"/>
      <c r="ACQ100" s="110"/>
      <c r="ACR100" s="110"/>
      <c r="ACS100" s="110"/>
      <c r="ACT100" s="110"/>
      <c r="ACU100" s="110"/>
      <c r="ACV100" s="110"/>
      <c r="ACW100" s="110"/>
      <c r="ACX100" s="110"/>
      <c r="ACY100" s="110"/>
      <c r="ACZ100" s="110"/>
      <c r="ADA100" s="110"/>
      <c r="ADB100" s="110"/>
      <c r="ADC100" s="110"/>
      <c r="ADD100" s="110"/>
      <c r="ADE100" s="110"/>
      <c r="ADF100" s="110"/>
      <c r="ADG100" s="110"/>
      <c r="ADH100" s="110"/>
      <c r="ADI100" s="110"/>
      <c r="ADJ100" s="110"/>
      <c r="ADK100" s="110"/>
      <c r="ADL100" s="110"/>
      <c r="ADM100" s="110"/>
      <c r="ADN100" s="110"/>
      <c r="ADO100" s="110"/>
      <c r="ADP100" s="110"/>
      <c r="ADQ100" s="110"/>
      <c r="ADR100" s="110"/>
      <c r="ADS100" s="110"/>
      <c r="ADT100" s="110"/>
      <c r="ADU100" s="110"/>
      <c r="ADV100" s="110"/>
      <c r="ADW100" s="110"/>
      <c r="ADX100" s="110"/>
      <c r="ADY100" s="110"/>
      <c r="ADZ100" s="110"/>
      <c r="AEA100" s="110"/>
      <c r="AEB100" s="110"/>
      <c r="AEC100" s="110"/>
      <c r="AED100" s="110"/>
      <c r="AEE100" s="110"/>
      <c r="AEF100" s="110"/>
      <c r="AEG100" s="110"/>
      <c r="AEH100" s="110"/>
      <c r="AEI100" s="110"/>
      <c r="AEJ100" s="110"/>
      <c r="AEK100" s="110"/>
      <c r="AEL100" s="110"/>
      <c r="AEM100" s="110"/>
      <c r="AEN100" s="110"/>
      <c r="AEO100" s="110"/>
      <c r="AEP100" s="110"/>
      <c r="AEQ100" s="110"/>
      <c r="AER100" s="110"/>
      <c r="AES100" s="110"/>
      <c r="AET100" s="110"/>
      <c r="AEU100" s="110"/>
      <c r="AEV100" s="110"/>
      <c r="AEW100" s="110"/>
      <c r="AEX100" s="110"/>
      <c r="AEY100" s="110"/>
      <c r="AEZ100" s="110"/>
      <c r="AFA100" s="110"/>
      <c r="AFB100" s="110"/>
      <c r="AFC100" s="110"/>
      <c r="AFD100" s="110"/>
      <c r="AFE100" s="110"/>
      <c r="AFF100" s="110"/>
      <c r="AFG100" s="110"/>
      <c r="AFH100" s="110"/>
      <c r="AFI100" s="110"/>
      <c r="AFJ100" s="110"/>
      <c r="AFK100" s="110"/>
      <c r="AFL100" s="110"/>
      <c r="AFM100" s="110"/>
      <c r="AFN100" s="110"/>
      <c r="AFO100" s="110"/>
      <c r="AFP100" s="110"/>
      <c r="AFQ100" s="110"/>
      <c r="AFR100" s="110"/>
      <c r="AFS100" s="110"/>
      <c r="AFT100" s="110"/>
      <c r="AFU100" s="110"/>
      <c r="AFV100" s="110"/>
      <c r="AFW100" s="110"/>
      <c r="AFX100" s="110"/>
      <c r="AFY100" s="110"/>
      <c r="AFZ100" s="110"/>
      <c r="AGA100" s="110"/>
      <c r="AGB100" s="110"/>
      <c r="AGC100" s="110"/>
      <c r="AGD100" s="110"/>
      <c r="AGE100" s="110"/>
      <c r="AGF100" s="110"/>
      <c r="AGG100" s="110"/>
      <c r="AGH100" s="110"/>
      <c r="AGI100" s="110"/>
      <c r="AGJ100" s="110"/>
      <c r="AGK100" s="110"/>
      <c r="AGL100" s="110"/>
      <c r="AGM100" s="110"/>
      <c r="AGN100" s="110"/>
      <c r="AGO100" s="110"/>
      <c r="AGP100" s="110"/>
      <c r="AGQ100" s="110"/>
      <c r="AGR100" s="110"/>
      <c r="AGS100" s="110"/>
      <c r="AGT100" s="110"/>
      <c r="AGU100" s="110"/>
      <c r="AGV100" s="110"/>
      <c r="AGW100" s="110"/>
      <c r="AGX100" s="110"/>
      <c r="AGY100" s="110"/>
      <c r="AGZ100" s="110"/>
      <c r="AHA100" s="110"/>
      <c r="AHB100" s="110"/>
      <c r="AHC100" s="110"/>
      <c r="AHD100" s="110"/>
      <c r="AHE100" s="110"/>
      <c r="AHF100" s="110"/>
      <c r="AHG100" s="110"/>
      <c r="AHH100" s="110"/>
      <c r="AHI100" s="110"/>
      <c r="AHJ100" s="110"/>
      <c r="AHK100" s="110"/>
      <c r="AHL100" s="110"/>
      <c r="AHM100" s="110"/>
      <c r="AHN100" s="110"/>
      <c r="AHO100" s="110"/>
      <c r="AHP100" s="110"/>
      <c r="AHQ100" s="110"/>
      <c r="AHR100" s="110"/>
      <c r="AHS100" s="110"/>
      <c r="AHT100" s="110"/>
      <c r="AHU100" s="110"/>
      <c r="AHV100" s="110"/>
      <c r="AHW100" s="110"/>
      <c r="AHX100" s="110"/>
      <c r="AHY100" s="110"/>
      <c r="AHZ100" s="110"/>
      <c r="AIA100" s="110"/>
      <c r="AIB100" s="110"/>
      <c r="AIC100" s="110"/>
      <c r="AID100" s="110"/>
      <c r="AIE100" s="110"/>
      <c r="AIF100" s="110"/>
      <c r="AIG100" s="110"/>
      <c r="AIH100" s="110"/>
      <c r="AII100" s="110"/>
      <c r="AIJ100" s="110"/>
      <c r="AIK100" s="110"/>
      <c r="AIL100" s="110"/>
      <c r="AIM100" s="110"/>
      <c r="AIN100" s="110"/>
      <c r="AIO100" s="110"/>
      <c r="AIP100" s="110"/>
      <c r="AIQ100" s="110"/>
      <c r="AIR100" s="110"/>
      <c r="AIS100" s="110"/>
      <c r="AIT100" s="110"/>
      <c r="AIU100" s="110"/>
      <c r="AIV100" s="110"/>
      <c r="AIW100" s="110"/>
      <c r="AIX100" s="110"/>
      <c r="AIY100" s="110"/>
      <c r="AIZ100" s="110"/>
      <c r="AJA100" s="110"/>
      <c r="AJB100" s="110"/>
      <c r="AJC100" s="110"/>
      <c r="AJD100" s="110"/>
      <c r="AJE100" s="110"/>
      <c r="AJF100" s="250"/>
    </row>
    <row r="101" spans="1:942" s="68" customFormat="1" ht="15.75" x14ac:dyDescent="0.25">
      <c r="A101" s="31"/>
      <c r="B101" s="31"/>
      <c r="C101" s="31">
        <v>3</v>
      </c>
      <c r="D101" s="67" t="s">
        <v>163</v>
      </c>
      <c r="E101" s="32"/>
      <c r="F101" s="173"/>
      <c r="G101" s="173"/>
      <c r="H101" s="173"/>
      <c r="I101" s="173"/>
      <c r="J101" s="173"/>
      <c r="K101" s="174"/>
      <c r="L101" s="174"/>
      <c r="M101" s="174"/>
      <c r="N101" s="174"/>
      <c r="O101" s="175">
        <f>SUM(O102:O107)</f>
        <v>820.06</v>
      </c>
      <c r="P101" s="108"/>
      <c r="Q101" s="108"/>
      <c r="R101" s="108"/>
      <c r="S101" s="108"/>
      <c r="T101" s="108"/>
      <c r="U101" s="108"/>
      <c r="V101" s="108"/>
      <c r="W101" s="108"/>
      <c r="X101" s="108"/>
      <c r="Y101" s="108"/>
      <c r="Z101" s="108"/>
      <c r="AA101" s="108"/>
      <c r="AB101" s="108"/>
      <c r="AC101" s="108"/>
      <c r="AD101" s="108"/>
      <c r="AE101" s="108"/>
      <c r="AF101" s="108"/>
      <c r="AG101" s="108"/>
      <c r="AH101" s="108"/>
      <c r="AI101" s="108"/>
      <c r="AJ101" s="108"/>
      <c r="AK101" s="108"/>
      <c r="AL101" s="108"/>
      <c r="AM101" s="108"/>
      <c r="AN101" s="108"/>
      <c r="AO101" s="108"/>
      <c r="AP101" s="108"/>
      <c r="AQ101" s="108"/>
      <c r="AR101" s="108"/>
      <c r="AS101" s="108"/>
      <c r="AT101" s="108"/>
      <c r="AU101" s="108"/>
      <c r="AV101" s="108"/>
      <c r="AW101" s="108"/>
    </row>
    <row r="102" spans="1:942" s="63" customFormat="1" ht="14.25" customHeight="1" x14ac:dyDescent="0.25">
      <c r="A102" s="251"/>
      <c r="B102" s="70"/>
      <c r="C102" s="71"/>
      <c r="D102" s="72"/>
      <c r="E102" s="73"/>
      <c r="F102" s="176"/>
      <c r="G102" s="177"/>
      <c r="H102" s="178"/>
      <c r="I102" s="177"/>
      <c r="J102" s="179"/>
      <c r="K102" s="180"/>
      <c r="L102" s="181"/>
      <c r="M102" s="182"/>
      <c r="N102" s="183"/>
      <c r="O102" s="183"/>
      <c r="P102" s="105"/>
      <c r="Q102" s="105"/>
      <c r="R102" s="105"/>
      <c r="S102" s="105"/>
      <c r="T102" s="105"/>
      <c r="U102" s="105"/>
      <c r="V102" s="105"/>
      <c r="W102" s="105"/>
      <c r="X102" s="105"/>
      <c r="Y102" s="105"/>
      <c r="Z102" s="105"/>
      <c r="AA102" s="105"/>
      <c r="AB102" s="105"/>
      <c r="AC102" s="105"/>
      <c r="AD102" s="105"/>
      <c r="AE102" s="105"/>
      <c r="AF102" s="105"/>
      <c r="AG102" s="105"/>
      <c r="AH102" s="105"/>
      <c r="AI102" s="105"/>
      <c r="AJ102" s="105"/>
      <c r="AK102" s="105"/>
      <c r="AL102" s="105"/>
      <c r="AM102" s="105"/>
      <c r="AN102" s="105"/>
      <c r="AO102" s="105"/>
      <c r="AP102" s="105"/>
      <c r="AQ102" s="105"/>
      <c r="AR102" s="105"/>
      <c r="AS102" s="105"/>
      <c r="AT102" s="105"/>
      <c r="AU102" s="105"/>
      <c r="AV102" s="105"/>
      <c r="AW102" s="105"/>
    </row>
    <row r="103" spans="1:942" s="62" customFormat="1" ht="20.25" customHeight="1" x14ac:dyDescent="0.25">
      <c r="A103" s="60"/>
      <c r="B103" s="60"/>
      <c r="C103" s="61"/>
      <c r="D103" s="122" t="s">
        <v>164</v>
      </c>
      <c r="E103" s="61"/>
      <c r="F103" s="184"/>
      <c r="G103" s="185"/>
      <c r="H103" s="186"/>
      <c r="I103" s="187"/>
      <c r="J103" s="188"/>
      <c r="K103" s="189"/>
      <c r="L103" s="190"/>
      <c r="M103" s="191"/>
      <c r="N103" s="192"/>
      <c r="O103" s="192"/>
      <c r="P103" s="104"/>
      <c r="Q103" s="104"/>
      <c r="R103" s="104"/>
      <c r="S103" s="104"/>
      <c r="T103" s="104"/>
      <c r="U103" s="104"/>
      <c r="V103" s="104"/>
      <c r="W103" s="104"/>
      <c r="X103" s="104"/>
      <c r="Y103" s="104"/>
      <c r="Z103" s="104"/>
      <c r="AA103" s="104"/>
      <c r="AB103" s="104"/>
      <c r="AC103" s="104"/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</row>
    <row r="104" spans="1:942" s="115" customFormat="1" ht="40.15" customHeight="1" x14ac:dyDescent="0.25">
      <c r="A104" s="35" t="s">
        <v>20</v>
      </c>
      <c r="B104" s="35" t="s">
        <v>166</v>
      </c>
      <c r="C104" s="114" t="s">
        <v>165</v>
      </c>
      <c r="D104" s="120" t="s">
        <v>167</v>
      </c>
      <c r="E104" s="114" t="s">
        <v>27</v>
      </c>
      <c r="F104" s="154">
        <v>52.3</v>
      </c>
      <c r="G104" s="155"/>
      <c r="H104" s="156">
        <f>ROUND(SUM(H105:H106),2)</f>
        <v>4.6900000000000004</v>
      </c>
      <c r="I104" s="156">
        <f>ROUND(SUM(I105:I106),2)</f>
        <v>7.4</v>
      </c>
      <c r="J104" s="157">
        <f>H104+I104</f>
        <v>12.09</v>
      </c>
      <c r="K104" s="158">
        <f>ROUND(F104*H104,2)</f>
        <v>245.29</v>
      </c>
      <c r="L104" s="159">
        <f>ROUND(F104*I104,2)</f>
        <v>387.02</v>
      </c>
      <c r="M104" s="160">
        <f>ROUND(K104+L104,2)</f>
        <v>632.30999999999995</v>
      </c>
      <c r="N104" s="161">
        <f>ROUND(M104*$N$5,2)</f>
        <v>187.75</v>
      </c>
      <c r="O104" s="161">
        <f>ROUND(M104+N104,2)</f>
        <v>820.06</v>
      </c>
      <c r="P104" s="124"/>
      <c r="Q104" s="124"/>
      <c r="R104" s="124"/>
      <c r="S104" s="124"/>
      <c r="T104" s="124"/>
      <c r="U104" s="124"/>
      <c r="V104" s="124"/>
      <c r="W104" s="124"/>
      <c r="X104" s="124"/>
      <c r="Y104" s="124"/>
      <c r="Z104" s="124"/>
      <c r="AA104" s="124"/>
      <c r="AB104" s="124"/>
      <c r="AC104" s="124"/>
      <c r="AD104" s="124"/>
      <c r="AE104" s="124"/>
      <c r="AF104" s="124"/>
      <c r="AG104" s="124"/>
      <c r="AH104" s="124"/>
      <c r="AI104" s="124"/>
      <c r="AJ104" s="124"/>
      <c r="AK104" s="124"/>
      <c r="AL104" s="124"/>
      <c r="AM104" s="124"/>
      <c r="AN104" s="124"/>
      <c r="AO104" s="124"/>
      <c r="AP104" s="124"/>
      <c r="AQ104" s="124"/>
      <c r="AR104" s="124"/>
      <c r="AS104" s="124"/>
      <c r="AT104" s="124"/>
      <c r="AU104" s="124"/>
      <c r="AV104" s="124"/>
      <c r="AW104" s="124"/>
    </row>
    <row r="105" spans="1:942" s="119" customFormat="1" ht="19.5" customHeight="1" x14ac:dyDescent="0.25">
      <c r="A105" s="227" t="s">
        <v>20</v>
      </c>
      <c r="B105" s="116" t="s">
        <v>22</v>
      </c>
      <c r="C105" s="117">
        <v>142</v>
      </c>
      <c r="D105" s="42" t="s">
        <v>144</v>
      </c>
      <c r="E105" s="117" t="s">
        <v>168</v>
      </c>
      <c r="F105" s="162">
        <v>0.16129032258064516</v>
      </c>
      <c r="G105" s="153">
        <v>29.06</v>
      </c>
      <c r="H105" s="163">
        <f>F105*G105</f>
        <v>4.6870967741935479</v>
      </c>
      <c r="I105" s="164"/>
      <c r="J105" s="165"/>
      <c r="K105" s="166"/>
      <c r="L105" s="167"/>
      <c r="M105" s="168"/>
      <c r="N105" s="169"/>
      <c r="O105" s="169"/>
      <c r="P105" s="125"/>
      <c r="Q105" s="125"/>
      <c r="R105" s="125"/>
      <c r="S105" s="125"/>
      <c r="T105" s="125"/>
      <c r="U105" s="125"/>
      <c r="V105" s="125"/>
      <c r="W105" s="125"/>
      <c r="X105" s="125"/>
      <c r="Y105" s="125"/>
      <c r="Z105" s="125"/>
      <c r="AA105" s="125"/>
      <c r="AB105" s="125"/>
      <c r="AC105" s="125"/>
      <c r="AD105" s="125"/>
      <c r="AE105" s="125"/>
      <c r="AF105" s="125"/>
      <c r="AG105" s="125"/>
      <c r="AH105" s="125"/>
      <c r="AI105" s="125"/>
      <c r="AJ105" s="125"/>
      <c r="AK105" s="125"/>
      <c r="AL105" s="125"/>
      <c r="AM105" s="125"/>
      <c r="AN105" s="125"/>
      <c r="AO105" s="125"/>
      <c r="AP105" s="125"/>
      <c r="AQ105" s="125"/>
      <c r="AR105" s="125"/>
      <c r="AS105" s="125"/>
      <c r="AT105" s="125"/>
      <c r="AU105" s="125"/>
      <c r="AV105" s="125"/>
      <c r="AW105" s="125"/>
    </row>
    <row r="106" spans="1:942" s="119" customFormat="1" ht="19.5" customHeight="1" x14ac:dyDescent="0.25">
      <c r="A106" s="227" t="s">
        <v>20</v>
      </c>
      <c r="B106" s="116" t="s">
        <v>22</v>
      </c>
      <c r="C106" s="117">
        <v>88316</v>
      </c>
      <c r="D106" s="42" t="s">
        <v>25</v>
      </c>
      <c r="E106" s="117" t="s">
        <v>24</v>
      </c>
      <c r="F106" s="162">
        <v>0.374</v>
      </c>
      <c r="G106" s="153">
        <v>19.78</v>
      </c>
      <c r="H106" s="163"/>
      <c r="I106" s="164">
        <f>F106*G106</f>
        <v>7.3977200000000005</v>
      </c>
      <c r="J106" s="165"/>
      <c r="K106" s="166"/>
      <c r="L106" s="167"/>
      <c r="M106" s="168"/>
      <c r="N106" s="169"/>
      <c r="O106" s="169"/>
      <c r="P106" s="125"/>
      <c r="Q106" s="125"/>
      <c r="R106" s="125"/>
      <c r="S106" s="125"/>
      <c r="T106" s="125"/>
      <c r="U106" s="125"/>
      <c r="V106" s="125"/>
      <c r="W106" s="125"/>
      <c r="X106" s="125"/>
      <c r="Y106" s="125"/>
      <c r="Z106" s="125"/>
      <c r="AA106" s="125"/>
      <c r="AB106" s="125"/>
      <c r="AC106" s="125"/>
      <c r="AD106" s="125"/>
      <c r="AE106" s="125"/>
      <c r="AF106" s="125"/>
      <c r="AG106" s="125"/>
      <c r="AH106" s="125"/>
      <c r="AI106" s="125"/>
      <c r="AJ106" s="125"/>
      <c r="AK106" s="125"/>
      <c r="AL106" s="125"/>
      <c r="AM106" s="125"/>
      <c r="AN106" s="125"/>
      <c r="AO106" s="125"/>
      <c r="AP106" s="125"/>
      <c r="AQ106" s="125"/>
      <c r="AR106" s="125"/>
      <c r="AS106" s="125"/>
      <c r="AT106" s="125"/>
      <c r="AU106" s="125"/>
      <c r="AV106" s="125"/>
      <c r="AW106" s="125"/>
    </row>
    <row r="107" spans="1:942" s="63" customFormat="1" ht="14.25" customHeight="1" x14ac:dyDescent="0.25">
      <c r="A107" s="69"/>
      <c r="B107" s="70"/>
      <c r="C107" s="71"/>
      <c r="D107" s="72"/>
      <c r="E107" s="73"/>
      <c r="F107" s="132"/>
      <c r="G107" s="148"/>
      <c r="H107" s="143"/>
      <c r="I107" s="148"/>
      <c r="J107" s="133"/>
      <c r="K107" s="75"/>
      <c r="L107" s="74"/>
      <c r="M107" s="76"/>
      <c r="N107" s="77"/>
      <c r="O107" s="77"/>
      <c r="P107" s="105"/>
      <c r="Q107" s="105"/>
      <c r="R107" s="105"/>
      <c r="S107" s="105"/>
      <c r="T107" s="105"/>
      <c r="U107" s="105"/>
      <c r="V107" s="105"/>
      <c r="W107" s="105"/>
      <c r="X107" s="105"/>
      <c r="Y107" s="105"/>
      <c r="Z107" s="105"/>
      <c r="AA107" s="105"/>
      <c r="AB107" s="105"/>
      <c r="AC107" s="105"/>
      <c r="AD107" s="105"/>
      <c r="AE107" s="105"/>
      <c r="AF107" s="105"/>
      <c r="AG107" s="105"/>
      <c r="AH107" s="105"/>
      <c r="AI107" s="105"/>
      <c r="AJ107" s="105"/>
      <c r="AK107" s="105"/>
      <c r="AL107" s="105"/>
      <c r="AM107" s="105"/>
      <c r="AN107" s="105"/>
      <c r="AO107" s="105"/>
      <c r="AP107" s="105"/>
      <c r="AQ107" s="105"/>
      <c r="AR107" s="105"/>
      <c r="AS107" s="105"/>
      <c r="AT107" s="105"/>
      <c r="AU107" s="105"/>
    </row>
    <row r="108" spans="1:942" ht="29.25" customHeight="1" x14ac:dyDescent="0.25">
      <c r="A108" s="83" t="s">
        <v>2</v>
      </c>
      <c r="B108" s="84"/>
      <c r="C108" s="84"/>
      <c r="D108" s="84"/>
      <c r="E108" s="84"/>
      <c r="F108" s="84"/>
      <c r="G108" s="144"/>
      <c r="H108" s="144"/>
      <c r="I108" s="144"/>
      <c r="J108" s="85"/>
      <c r="K108" s="86" t="s">
        <v>42</v>
      </c>
      <c r="L108" s="86" t="s">
        <v>43</v>
      </c>
      <c r="M108" s="86" t="s">
        <v>2</v>
      </c>
      <c r="N108" s="86" t="s">
        <v>44</v>
      </c>
      <c r="O108" s="87" t="s">
        <v>45</v>
      </c>
    </row>
    <row r="109" spans="1:942" ht="19.5" x14ac:dyDescent="0.25">
      <c r="A109" s="88"/>
      <c r="B109" s="89"/>
      <c r="C109" s="89"/>
      <c r="D109" s="89"/>
      <c r="E109" s="89"/>
      <c r="F109" s="89"/>
      <c r="G109" s="145"/>
      <c r="H109" s="145"/>
      <c r="I109" s="145"/>
      <c r="J109" s="90"/>
      <c r="K109" s="91">
        <f>SUM(K12:K107)</f>
        <v>41833.410000000003</v>
      </c>
      <c r="L109" s="91">
        <f>SUM(L12:L107)</f>
        <v>116647.01</v>
      </c>
      <c r="M109" s="91">
        <f>SUM(M12:M107)</f>
        <v>158480.42000000001</v>
      </c>
      <c r="N109" s="91">
        <f>SUM(N12:N107)</f>
        <v>47056.184365765883</v>
      </c>
      <c r="O109" s="91">
        <f>SUM(O12:O107)/2</f>
        <v>205536.6</v>
      </c>
    </row>
  </sheetData>
  <mergeCells count="11">
    <mergeCell ref="O10:O11"/>
    <mergeCell ref="A1:O3"/>
    <mergeCell ref="A10:A11"/>
    <mergeCell ref="B10:B11"/>
    <mergeCell ref="C10:C11"/>
    <mergeCell ref="D10:D11"/>
    <mergeCell ref="E10:E11"/>
    <mergeCell ref="F10:F11"/>
    <mergeCell ref="H10:J10"/>
    <mergeCell ref="K10:M10"/>
    <mergeCell ref="N10:N11"/>
  </mergeCells>
  <conditionalFormatting sqref="B26 B19">
    <cfRule type="cellIs" dxfId="0" priority="1" operator="equal">
      <formula>"Cotação Balaroti"</formula>
    </cfRule>
  </conditionalFormatting>
  <printOptions horizontalCentered="1"/>
  <pageMargins left="0.11811023622047245" right="0.19685039370078741" top="0.35433070866141736" bottom="0.74803149606299213" header="0.31496062992125984" footer="0.31496062992125984"/>
  <pageSetup paperSize="9" scale="52" firstPageNumber="0" fitToHeight="70" orientation="landscape" r:id="rId1"/>
  <headerFooter>
    <oddFooter>&amp;CPlanilha Orçamentária EstimativaVT Dois Vizinhos&amp;R&amp;P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59"/>
  <sheetViews>
    <sheetView tabSelected="1" topLeftCell="A8" zoomScale="80" zoomScaleNormal="80" workbookViewId="0">
      <selection activeCell="G16" sqref="G16"/>
    </sheetView>
  </sheetViews>
  <sheetFormatPr defaultColWidth="8.85546875" defaultRowHeight="15" x14ac:dyDescent="0.25"/>
  <cols>
    <col min="1" max="1" width="22" style="110" customWidth="1"/>
    <col min="2" max="2" width="25.85546875" style="110" customWidth="1"/>
    <col min="3" max="3" width="22.140625" style="110" customWidth="1"/>
    <col min="4" max="4" width="16.7109375" style="110" customWidth="1"/>
    <col min="6" max="6" width="18.28515625" customWidth="1"/>
    <col min="12" max="16384" width="8.85546875" style="110"/>
  </cols>
  <sheetData>
    <row r="1" spans="1:11" s="92" customFormat="1" ht="15.75" x14ac:dyDescent="0.25">
      <c r="A1" s="278" t="s">
        <v>139</v>
      </c>
      <c r="B1" s="278"/>
      <c r="C1" s="278"/>
      <c r="E1"/>
      <c r="F1"/>
      <c r="G1"/>
      <c r="H1"/>
      <c r="I1"/>
      <c r="J1"/>
      <c r="K1"/>
    </row>
    <row r="2" spans="1:11" s="92" customFormat="1" ht="15.75" x14ac:dyDescent="0.25">
      <c r="A2" s="278"/>
      <c r="B2" s="278"/>
      <c r="C2" s="278"/>
      <c r="E2"/>
      <c r="F2"/>
      <c r="G2"/>
      <c r="H2"/>
      <c r="I2"/>
      <c r="J2"/>
      <c r="K2"/>
    </row>
    <row r="3" spans="1:11" x14ac:dyDescent="0.25">
      <c r="A3" s="93"/>
      <c r="B3" s="94"/>
      <c r="C3" s="95"/>
    </row>
    <row r="4" spans="1:11" ht="15.75" customHeight="1" x14ac:dyDescent="0.25">
      <c r="A4" s="260" t="s">
        <v>46</v>
      </c>
      <c r="B4" s="260"/>
      <c r="C4" s="261">
        <v>2.07E-2</v>
      </c>
    </row>
    <row r="5" spans="1:11" ht="15.75" customHeight="1" x14ac:dyDescent="0.25">
      <c r="A5" s="260" t="s">
        <v>47</v>
      </c>
      <c r="B5" s="260"/>
      <c r="C5" s="261">
        <v>3.5000000000000003E-2</v>
      </c>
    </row>
    <row r="6" spans="1:11" ht="15.75" customHeight="1" x14ac:dyDescent="0.25">
      <c r="A6" s="260" t="s">
        <v>48</v>
      </c>
      <c r="B6" s="260"/>
      <c r="C6" s="261">
        <v>1.23E-2</v>
      </c>
    </row>
    <row r="7" spans="1:11" ht="15.75" customHeight="1" x14ac:dyDescent="0.25">
      <c r="A7" s="260" t="s">
        <v>49</v>
      </c>
      <c r="B7" s="260"/>
      <c r="C7" s="261">
        <v>7.0000000000000007E-2</v>
      </c>
    </row>
    <row r="8" spans="1:11" ht="15.75" customHeight="1" x14ac:dyDescent="0.25">
      <c r="A8" s="260" t="s">
        <v>50</v>
      </c>
      <c r="B8" s="262" t="s">
        <v>51</v>
      </c>
      <c r="C8" s="261">
        <v>0.03</v>
      </c>
    </row>
    <row r="9" spans="1:11" ht="18" customHeight="1" x14ac:dyDescent="0.25">
      <c r="A9" s="260"/>
      <c r="B9" s="275" t="s">
        <v>52</v>
      </c>
      <c r="C9" s="276">
        <v>4.4999999999999998E-2</v>
      </c>
    </row>
    <row r="10" spans="1:11" x14ac:dyDescent="0.25">
      <c r="A10" s="260"/>
      <c r="B10" s="262" t="s">
        <v>53</v>
      </c>
      <c r="C10" s="261">
        <v>6.4999999999999997E-3</v>
      </c>
    </row>
    <row r="11" spans="1:11" x14ac:dyDescent="0.25">
      <c r="A11" s="260"/>
      <c r="B11" s="262" t="s">
        <v>54</v>
      </c>
      <c r="C11" s="263">
        <f>+D22</f>
        <v>3.6801710268057099E-2</v>
      </c>
    </row>
    <row r="12" spans="1:11" x14ac:dyDescent="0.25">
      <c r="A12" s="93"/>
      <c r="B12" s="94"/>
      <c r="C12" s="95"/>
    </row>
    <row r="13" spans="1:11" x14ac:dyDescent="0.25">
      <c r="A13" s="264" t="s">
        <v>55</v>
      </c>
      <c r="B13" s="264"/>
      <c r="C13" s="265">
        <f>C4+C5</f>
        <v>5.57E-2</v>
      </c>
    </row>
    <row r="14" spans="1:11" ht="16.5" customHeight="1" x14ac:dyDescent="0.25">
      <c r="A14" s="264" t="s">
        <v>56</v>
      </c>
      <c r="B14" s="264"/>
      <c r="C14" s="265">
        <f>C6</f>
        <v>1.23E-2</v>
      </c>
    </row>
    <row r="15" spans="1:11" ht="15" customHeight="1" x14ac:dyDescent="0.25">
      <c r="A15" s="264" t="s">
        <v>57</v>
      </c>
      <c r="B15" s="264"/>
      <c r="C15" s="265">
        <f>C7</f>
        <v>7.0000000000000007E-2</v>
      </c>
    </row>
    <row r="16" spans="1:11" ht="15" customHeight="1" x14ac:dyDescent="0.25">
      <c r="A16" s="264" t="s">
        <v>58</v>
      </c>
      <c r="B16" s="264"/>
      <c r="C16" s="265">
        <f>SUM(C8:C11)</f>
        <v>0.11830171026805711</v>
      </c>
    </row>
    <row r="17" spans="1:11" ht="15" customHeight="1" x14ac:dyDescent="0.25">
      <c r="A17" s="93"/>
      <c r="B17" s="94"/>
      <c r="C17" s="95"/>
    </row>
    <row r="18" spans="1:11" x14ac:dyDescent="0.25">
      <c r="A18" s="266" t="s">
        <v>59</v>
      </c>
      <c r="B18" s="266"/>
      <c r="C18" s="267">
        <f>((1+C13)*(1+C14)*(1+C15)/(1-C16))-1</f>
        <v>0.29692104546062925</v>
      </c>
    </row>
    <row r="19" spans="1:11" x14ac:dyDescent="0.25">
      <c r="A19" s="93"/>
      <c r="B19" s="94"/>
      <c r="C19" s="95"/>
    </row>
    <row r="20" spans="1:11" x14ac:dyDescent="0.25">
      <c r="A20" s="268"/>
      <c r="B20" s="269" t="s">
        <v>42</v>
      </c>
      <c r="C20" s="270" t="s">
        <v>60</v>
      </c>
      <c r="D20" s="270" t="s">
        <v>2</v>
      </c>
    </row>
    <row r="21" spans="1:11" s="57" customFormat="1" ht="15" customHeight="1" x14ac:dyDescent="0.25">
      <c r="A21" s="277"/>
      <c r="B21" s="271">
        <f>'LOTE 02 - PLANILHA ANALÍTICA'!K109</f>
        <v>41833.410000000003</v>
      </c>
      <c r="C21" s="272">
        <f>'LOTE 02 - PLANILHA ANALÍTICA'!L109</f>
        <v>116647.01</v>
      </c>
      <c r="D21" s="272">
        <f>+B21+C21</f>
        <v>158480.41999999998</v>
      </c>
      <c r="E21"/>
      <c r="F21"/>
      <c r="G21"/>
      <c r="H21"/>
      <c r="I21"/>
      <c r="J21"/>
      <c r="K21"/>
    </row>
    <row r="22" spans="1:11" x14ac:dyDescent="0.25">
      <c r="A22" s="273" t="s">
        <v>170</v>
      </c>
      <c r="B22" s="273"/>
      <c r="C22" s="274">
        <f>C21*(5/100)</f>
        <v>5832.3505000000005</v>
      </c>
      <c r="D22" s="263">
        <f>C22/D21</f>
        <v>3.6801710268057099E-2</v>
      </c>
    </row>
    <row r="23" spans="1:11" customFormat="1" ht="57" customHeight="1" x14ac:dyDescent="0.25"/>
    <row r="24" spans="1:11" customFormat="1" x14ac:dyDescent="0.25"/>
    <row r="25" spans="1:11" customFormat="1" x14ac:dyDescent="0.25"/>
    <row r="26" spans="1:11" customFormat="1" x14ac:dyDescent="0.25"/>
    <row r="27" spans="1:11" customFormat="1" x14ac:dyDescent="0.25"/>
    <row r="28" spans="1:11" customFormat="1" ht="15" customHeight="1" x14ac:dyDescent="0.25"/>
    <row r="29" spans="1:11" customFormat="1" ht="43.15" customHeight="1" x14ac:dyDescent="0.25"/>
    <row r="30" spans="1:11" customFormat="1" x14ac:dyDescent="0.25"/>
    <row r="31" spans="1:11" customFormat="1" x14ac:dyDescent="0.25"/>
    <row r="32" spans="1:11" customFormat="1" hidden="1" x14ac:dyDescent="0.25"/>
    <row r="33" customFormat="1" x14ac:dyDescent="0.25"/>
    <row r="34" customFormat="1" hidden="1" x14ac:dyDescent="0.25"/>
    <row r="35" customFormat="1" hidden="1" x14ac:dyDescent="0.25"/>
    <row r="36" customFormat="1" hidden="1" x14ac:dyDescent="0.25"/>
    <row r="37" customFormat="1" hidden="1" x14ac:dyDescent="0.25"/>
    <row r="38" customFormat="1" hidden="1" x14ac:dyDescent="0.25"/>
    <row r="39" customFormat="1" hidden="1" x14ac:dyDescent="0.25"/>
    <row r="40" customFormat="1" x14ac:dyDescent="0.25"/>
    <row r="41" customFormat="1" x14ac:dyDescent="0.25"/>
    <row r="42" customFormat="1" x14ac:dyDescent="0.25"/>
    <row r="43" customFormat="1" x14ac:dyDescent="0.25"/>
    <row r="44" customFormat="1" x14ac:dyDescent="0.25"/>
    <row r="45" customFormat="1" x14ac:dyDescent="0.25"/>
    <row r="46" customFormat="1" x14ac:dyDescent="0.25"/>
    <row r="47" customFormat="1" x14ac:dyDescent="0.25"/>
    <row r="48" customFormat="1" x14ac:dyDescent="0.25"/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</sheetData>
  <mergeCells count="12">
    <mergeCell ref="A13:B13"/>
    <mergeCell ref="A14:B14"/>
    <mergeCell ref="A15:B15"/>
    <mergeCell ref="A16:B16"/>
    <mergeCell ref="A18:B18"/>
    <mergeCell ref="A22:B22"/>
    <mergeCell ref="A8:A11"/>
    <mergeCell ref="A1:C2"/>
    <mergeCell ref="A4:B4"/>
    <mergeCell ref="A5:B5"/>
    <mergeCell ref="A6:B6"/>
    <mergeCell ref="A7:B7"/>
  </mergeCells>
  <pageMargins left="0.51180555555555496" right="0.51180555555555496" top="0.78749999999999998" bottom="0.78749999999999998" header="0.51180555555555496" footer="0.51180555555555496"/>
  <pageSetup paperSize="9" firstPageNumber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3"/>
  <sheetViews>
    <sheetView zoomScale="65" zoomScaleNormal="65" workbookViewId="0">
      <selection activeCell="A15" sqref="A15"/>
    </sheetView>
  </sheetViews>
  <sheetFormatPr defaultRowHeight="15" x14ac:dyDescent="0.25"/>
  <cols>
    <col min="1" max="1" width="9.140625" style="229"/>
    <col min="2" max="2" width="65.42578125" style="229" customWidth="1"/>
    <col min="3" max="3" width="18.28515625" style="229" customWidth="1"/>
    <col min="4" max="4" width="20.7109375" style="229" customWidth="1"/>
    <col min="5" max="5" width="24.42578125" style="229" bestFit="1" customWidth="1"/>
    <col min="6" max="6" width="20.7109375" style="229" customWidth="1"/>
    <col min="7" max="7" width="19.42578125" style="229" customWidth="1"/>
    <col min="8" max="11" width="20.7109375" style="229" customWidth="1"/>
    <col min="12" max="16384" width="9.140625" style="229"/>
  </cols>
  <sheetData>
    <row r="1" spans="1:11" ht="21.75" customHeight="1" thickBot="1" x14ac:dyDescent="0.3">
      <c r="A1" s="258" t="s">
        <v>158</v>
      </c>
      <c r="B1" s="259"/>
      <c r="C1" s="259"/>
      <c r="D1" s="259"/>
      <c r="E1" s="259"/>
      <c r="F1" s="259"/>
      <c r="G1" s="259"/>
      <c r="H1" s="259"/>
      <c r="I1" s="259"/>
      <c r="J1" s="259"/>
      <c r="K1" s="238"/>
    </row>
    <row r="2" spans="1:11" ht="50.25" customHeight="1" thickBot="1" x14ac:dyDescent="0.3">
      <c r="A2" s="237" t="s">
        <v>0</v>
      </c>
      <c r="B2" s="236" t="s">
        <v>157</v>
      </c>
      <c r="C2" s="235" t="s">
        <v>156</v>
      </c>
      <c r="D2" s="235" t="s">
        <v>153</v>
      </c>
      <c r="E2" s="234" t="s">
        <v>155</v>
      </c>
      <c r="F2" s="234" t="s">
        <v>153</v>
      </c>
      <c r="G2" s="233" t="s">
        <v>154</v>
      </c>
      <c r="H2" s="233" t="s">
        <v>153</v>
      </c>
      <c r="I2" s="232" t="s">
        <v>152</v>
      </c>
      <c r="J2" s="231" t="s">
        <v>151</v>
      </c>
      <c r="K2" s="230" t="s">
        <v>150</v>
      </c>
    </row>
    <row r="3" spans="1:11" ht="46.5" customHeight="1" thickBot="1" x14ac:dyDescent="0.3">
      <c r="A3" s="239">
        <v>1</v>
      </c>
      <c r="B3" s="240" t="s">
        <v>159</v>
      </c>
      <c r="C3" s="241" t="s">
        <v>160</v>
      </c>
      <c r="D3" s="242">
        <v>104.71</v>
      </c>
      <c r="E3" s="243" t="s">
        <v>161</v>
      </c>
      <c r="F3" s="244">
        <v>133.19</v>
      </c>
      <c r="G3" s="245" t="s">
        <v>162</v>
      </c>
      <c r="H3" s="246">
        <v>132.38999999999999</v>
      </c>
      <c r="I3" s="247">
        <f>(D3+F3+H3)/3</f>
        <v>123.42999999999999</v>
      </c>
      <c r="J3" s="248">
        <f>MEDIAN(D3,F3,H3)</f>
        <v>132.38999999999999</v>
      </c>
      <c r="K3" s="249">
        <f>MIN(I3:J3)</f>
        <v>123.42999999999999</v>
      </c>
    </row>
  </sheetData>
  <mergeCells count="1">
    <mergeCell ref="A1:J1"/>
  </mergeCells>
  <pageMargins left="0.51181102362204722" right="0.51181102362204722" top="0.78740157480314965" bottom="0.78740157480314965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167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LOTE 02 - PLANILHA ANALÍTICA</vt:lpstr>
      <vt:lpstr>LOTE 02- BDI </vt:lpstr>
      <vt:lpstr>MAPA COTAÇÕES CIVIL</vt:lpstr>
      <vt:lpstr>'LOTE 02 - PLANILHA ANALÍTICA'!Area_de_impressao</vt:lpstr>
      <vt:lpstr>'LOTE 02 - PLANILHA ANALÍTICA'!Excel_BuiltIn_Print_Area</vt:lpstr>
      <vt:lpstr>'LOTE 02 - PLANILHA ANALÍTICA'!Titulos_de_impressao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Regina Conceiçao Ciscato De Lima</dc:creator>
  <cp:lastModifiedBy>Patricia Bruel</cp:lastModifiedBy>
  <cp:revision>22</cp:revision>
  <cp:lastPrinted>2022-03-22T21:14:19Z</cp:lastPrinted>
  <dcterms:created xsi:type="dcterms:W3CDTF">2018-09-24T14:43:37Z</dcterms:created>
  <dcterms:modified xsi:type="dcterms:W3CDTF">2022-05-19T22:42:57Z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