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rives compartilhados\CEOCALC\Boletim Economico\Tabelas de Juros\"/>
    </mc:Choice>
  </mc:AlternateContent>
  <bookViews>
    <workbookView xWindow="-120" yWindow="-120" windowWidth="20730" windowHeight="11160"/>
  </bookViews>
  <sheets>
    <sheet name="Selic_acumulada" sheetId="2" r:id="rId1"/>
    <sheet name="Selic_base" sheetId="1" state="hidden" r:id="rId2"/>
  </sheets>
  <externalReferences>
    <externalReference r:id="rId3"/>
  </externalReferences>
  <definedNames>
    <definedName name="_xlnm.Print_Area" localSheetId="0">Selic_acumulada!$A$1:$N$178</definedName>
    <definedName name="_xlnm.Print_Titles" localSheetId="0">Selic_acumulada!$1:$5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95" i="1" l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N737" i="2" l="1"/>
  <c r="M737" i="2"/>
  <c r="L737" i="2"/>
  <c r="N736" i="2"/>
  <c r="M736" i="2"/>
  <c r="L736" i="2"/>
  <c r="N735" i="2"/>
  <c r="M735" i="2"/>
  <c r="L735" i="2"/>
  <c r="N734" i="2"/>
  <c r="M734" i="2"/>
  <c r="L734" i="2"/>
  <c r="N733" i="2"/>
  <c r="M733" i="2"/>
  <c r="L733" i="2"/>
  <c r="N732" i="2"/>
  <c r="M732" i="2"/>
  <c r="L732" i="2"/>
  <c r="N731" i="2"/>
  <c r="M731" i="2"/>
  <c r="L731" i="2"/>
  <c r="N730" i="2"/>
  <c r="M730" i="2"/>
  <c r="L730" i="2"/>
  <c r="N729" i="2"/>
  <c r="M729" i="2"/>
  <c r="L729" i="2"/>
  <c r="N728" i="2"/>
  <c r="M728" i="2"/>
  <c r="L728" i="2"/>
  <c r="N727" i="2"/>
  <c r="M727" i="2"/>
  <c r="L727" i="2"/>
  <c r="N726" i="2"/>
  <c r="M726" i="2"/>
  <c r="L726" i="2"/>
  <c r="N725" i="2"/>
  <c r="M725" i="2"/>
  <c r="L725" i="2"/>
  <c r="N724" i="2"/>
  <c r="M724" i="2"/>
  <c r="L724" i="2"/>
  <c r="N723" i="2"/>
  <c r="M723" i="2"/>
  <c r="L723" i="2"/>
  <c r="N722" i="2"/>
  <c r="M722" i="2"/>
  <c r="L722" i="2"/>
  <c r="N721" i="2"/>
  <c r="M721" i="2"/>
  <c r="L721" i="2"/>
  <c r="N720" i="2"/>
  <c r="M720" i="2"/>
  <c r="L720" i="2"/>
  <c r="N719" i="2"/>
  <c r="M719" i="2"/>
  <c r="L719" i="2"/>
  <c r="N718" i="2"/>
  <c r="M718" i="2"/>
  <c r="L718" i="2"/>
  <c r="N717" i="2"/>
  <c r="M717" i="2"/>
  <c r="L717" i="2"/>
  <c r="N716" i="2"/>
  <c r="M716" i="2"/>
  <c r="L716" i="2"/>
  <c r="N715" i="2"/>
  <c r="M715" i="2"/>
  <c r="L715" i="2"/>
  <c r="N714" i="2"/>
  <c r="M714" i="2"/>
  <c r="L714" i="2"/>
  <c r="N713" i="2"/>
  <c r="M713" i="2"/>
  <c r="L713" i="2"/>
  <c r="N712" i="2"/>
  <c r="M712" i="2"/>
  <c r="L712" i="2"/>
  <c r="N711" i="2"/>
  <c r="M711" i="2"/>
  <c r="L711" i="2"/>
  <c r="N710" i="2"/>
  <c r="M710" i="2"/>
  <c r="L710" i="2"/>
  <c r="N709" i="2"/>
  <c r="M709" i="2"/>
  <c r="L709" i="2"/>
  <c r="N708" i="2"/>
  <c r="M708" i="2"/>
  <c r="L708" i="2"/>
  <c r="N707" i="2"/>
  <c r="M707" i="2"/>
  <c r="L707" i="2"/>
  <c r="N706" i="2"/>
  <c r="M706" i="2"/>
  <c r="L706" i="2"/>
  <c r="N705" i="2"/>
  <c r="M705" i="2"/>
  <c r="L705" i="2"/>
  <c r="N704" i="2"/>
  <c r="M704" i="2"/>
  <c r="L704" i="2"/>
  <c r="N703" i="2"/>
  <c r="M703" i="2"/>
  <c r="L703" i="2"/>
  <c r="N702" i="2"/>
  <c r="M702" i="2"/>
  <c r="L702" i="2"/>
  <c r="N701" i="2"/>
  <c r="M701" i="2"/>
  <c r="L701" i="2"/>
  <c r="N700" i="2"/>
  <c r="M700" i="2"/>
  <c r="L700" i="2"/>
  <c r="N699" i="2"/>
  <c r="M699" i="2"/>
  <c r="L699" i="2"/>
  <c r="N698" i="2"/>
  <c r="M698" i="2"/>
  <c r="L698" i="2"/>
  <c r="N697" i="2"/>
  <c r="M697" i="2"/>
  <c r="L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F2" i="2"/>
  <c r="B754" i="1"/>
  <c r="C754" i="1"/>
  <c r="B755" i="1"/>
  <c r="C755" i="1"/>
  <c r="B756" i="1"/>
  <c r="C756" i="1"/>
  <c r="B757" i="1"/>
  <c r="C757" i="1"/>
  <c r="B758" i="1"/>
  <c r="C758" i="1"/>
  <c r="B759" i="1"/>
  <c r="C759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65" i="1"/>
  <c r="C965" i="1"/>
  <c r="B966" i="1"/>
  <c r="C966" i="1"/>
  <c r="B967" i="1"/>
  <c r="C967" i="1"/>
  <c r="B968" i="1"/>
  <c r="C968" i="1"/>
  <c r="B969" i="1"/>
  <c r="C969" i="1"/>
  <c r="B970" i="1"/>
  <c r="C970" i="1"/>
  <c r="B971" i="1"/>
  <c r="C971" i="1"/>
  <c r="B972" i="1"/>
  <c r="C972" i="1"/>
  <c r="B973" i="1"/>
  <c r="C973" i="1"/>
  <c r="B974" i="1"/>
  <c r="C974" i="1"/>
  <c r="B975" i="1"/>
  <c r="C975" i="1"/>
  <c r="B976" i="1"/>
  <c r="C976" i="1"/>
  <c r="B977" i="1"/>
  <c r="C977" i="1"/>
  <c r="B978" i="1"/>
  <c r="C978" i="1"/>
  <c r="B979" i="1"/>
  <c r="C979" i="1"/>
  <c r="B980" i="1"/>
  <c r="C980" i="1"/>
  <c r="B981" i="1"/>
  <c r="C981" i="1"/>
  <c r="B982" i="1"/>
  <c r="C982" i="1"/>
  <c r="B983" i="1"/>
  <c r="C983" i="1"/>
  <c r="B984" i="1"/>
  <c r="C984" i="1"/>
  <c r="B985" i="1"/>
  <c r="C985" i="1"/>
  <c r="B986" i="1"/>
  <c r="C986" i="1"/>
  <c r="B987" i="1"/>
  <c r="C987" i="1"/>
  <c r="B988" i="1"/>
  <c r="C988" i="1"/>
  <c r="B989" i="1"/>
  <c r="C989" i="1"/>
  <c r="B990" i="1"/>
  <c r="C990" i="1"/>
  <c r="B991" i="1"/>
  <c r="C991" i="1"/>
  <c r="B992" i="1"/>
  <c r="C992" i="1"/>
  <c r="B993" i="1"/>
  <c r="C993" i="1"/>
  <c r="B994" i="1"/>
  <c r="C994" i="1"/>
  <c r="B995" i="1"/>
  <c r="C995" i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M262" i="1" s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M286" i="1" s="1"/>
  <c r="M287" i="1" s="1"/>
  <c r="M288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299" i="1" s="1"/>
  <c r="M300" i="1" s="1"/>
  <c r="M301" i="1" s="1"/>
  <c r="M302" i="1" s="1"/>
  <c r="M303" i="1" s="1"/>
  <c r="M304" i="1" s="1"/>
  <c r="M305" i="1" s="1"/>
  <c r="M306" i="1" s="1"/>
  <c r="M307" i="1" s="1"/>
  <c r="M308" i="1" s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M375" i="1" s="1"/>
  <c r="M376" i="1" s="1"/>
  <c r="M377" i="1" s="1"/>
  <c r="M378" i="1" s="1"/>
  <c r="M379" i="1" s="1"/>
  <c r="M380" i="1" s="1"/>
  <c r="M381" i="1" s="1"/>
  <c r="M382" i="1" s="1"/>
  <c r="M383" i="1" s="1"/>
  <c r="M384" i="1" s="1"/>
  <c r="M385" i="1" s="1"/>
  <c r="M386" i="1" s="1"/>
  <c r="M387" i="1" s="1"/>
  <c r="M388" i="1" s="1"/>
  <c r="M389" i="1" s="1"/>
  <c r="M390" i="1" s="1"/>
  <c r="M391" i="1" s="1"/>
  <c r="M392" i="1" s="1"/>
  <c r="M393" i="1" s="1"/>
  <c r="M394" i="1" s="1"/>
  <c r="M395" i="1" s="1"/>
  <c r="M396" i="1" s="1"/>
  <c r="M397" i="1" s="1"/>
  <c r="M398" i="1" s="1"/>
  <c r="M399" i="1" s="1"/>
  <c r="M400" i="1" s="1"/>
  <c r="M401" i="1" s="1"/>
  <c r="M402" i="1" s="1"/>
  <c r="M403" i="1" s="1"/>
  <c r="M404" i="1" s="1"/>
  <c r="M405" i="1" s="1"/>
  <c r="M406" i="1" s="1"/>
  <c r="M407" i="1" s="1"/>
  <c r="M408" i="1" s="1"/>
  <c r="M409" i="1" s="1"/>
  <c r="M410" i="1" s="1"/>
  <c r="M411" i="1" s="1"/>
  <c r="M412" i="1" s="1"/>
  <c r="M413" i="1" s="1"/>
  <c r="M414" i="1" s="1"/>
  <c r="M415" i="1" s="1"/>
  <c r="M416" i="1" s="1"/>
  <c r="M417" i="1" s="1"/>
  <c r="M418" i="1" s="1"/>
  <c r="M419" i="1" s="1"/>
  <c r="M420" i="1" s="1"/>
  <c r="M421" i="1" s="1"/>
  <c r="M422" i="1" s="1"/>
  <c r="M423" i="1" s="1"/>
  <c r="M424" i="1" s="1"/>
  <c r="M425" i="1" s="1"/>
  <c r="M426" i="1" s="1"/>
  <c r="M427" i="1" s="1"/>
  <c r="M428" i="1" s="1"/>
  <c r="M429" i="1" s="1"/>
  <c r="M430" i="1" s="1"/>
  <c r="M431" i="1" s="1"/>
  <c r="M432" i="1" s="1"/>
  <c r="M433" i="1" s="1"/>
  <c r="M434" i="1" s="1"/>
  <c r="M435" i="1" s="1"/>
  <c r="M436" i="1" s="1"/>
  <c r="M437" i="1" s="1"/>
  <c r="M438" i="1" s="1"/>
  <c r="M439" i="1" s="1"/>
  <c r="M440" i="1" s="1"/>
  <c r="M441" i="1" s="1"/>
  <c r="M442" i="1" s="1"/>
  <c r="M443" i="1" s="1"/>
  <c r="M444" i="1" s="1"/>
  <c r="M445" i="1" s="1"/>
  <c r="M446" i="1" s="1"/>
  <c r="M447" i="1" s="1"/>
  <c r="M448" i="1" s="1"/>
  <c r="M449" i="1" s="1"/>
  <c r="M450" i="1" s="1"/>
  <c r="M451" i="1" s="1"/>
  <c r="M452" i="1" s="1"/>
  <c r="M453" i="1" s="1"/>
  <c r="M454" i="1" s="1"/>
  <c r="M455" i="1" s="1"/>
  <c r="M456" i="1" s="1"/>
  <c r="M457" i="1" s="1"/>
  <c r="M458" i="1" s="1"/>
  <c r="M459" i="1" s="1"/>
  <c r="M460" i="1" s="1"/>
  <c r="M461" i="1" s="1"/>
  <c r="M462" i="1" s="1"/>
  <c r="M463" i="1" s="1"/>
  <c r="M464" i="1" s="1"/>
  <c r="M465" i="1" s="1"/>
  <c r="M466" i="1" s="1"/>
  <c r="M467" i="1" s="1"/>
  <c r="M468" i="1" s="1"/>
  <c r="M469" i="1" s="1"/>
  <c r="M470" i="1" s="1"/>
  <c r="M471" i="1" s="1"/>
  <c r="M472" i="1" s="1"/>
  <c r="M473" i="1" s="1"/>
  <c r="M474" i="1" s="1"/>
  <c r="M475" i="1" s="1"/>
  <c r="M476" i="1" s="1"/>
  <c r="M477" i="1" s="1"/>
  <c r="M478" i="1" s="1"/>
  <c r="M479" i="1" s="1"/>
  <c r="M480" i="1" s="1"/>
  <c r="M481" i="1" s="1"/>
  <c r="M482" i="1" s="1"/>
  <c r="M483" i="1" s="1"/>
  <c r="M484" i="1" s="1"/>
  <c r="M485" i="1" s="1"/>
  <c r="M486" i="1" s="1"/>
  <c r="M487" i="1" s="1"/>
  <c r="M488" i="1" s="1"/>
  <c r="M489" i="1" s="1"/>
  <c r="M490" i="1" s="1"/>
  <c r="M491" i="1" s="1"/>
  <c r="M492" i="1" s="1"/>
  <c r="M493" i="1" s="1"/>
  <c r="M494" i="1" s="1"/>
  <c r="M495" i="1" s="1"/>
  <c r="M496" i="1" s="1"/>
  <c r="M497" i="1" s="1"/>
  <c r="M498" i="1" s="1"/>
  <c r="M499" i="1" s="1"/>
  <c r="M500" i="1" s="1"/>
  <c r="M501" i="1" s="1"/>
  <c r="M502" i="1" s="1"/>
  <c r="M503" i="1" s="1"/>
  <c r="M504" i="1" s="1"/>
  <c r="M505" i="1" s="1"/>
  <c r="M506" i="1" s="1"/>
  <c r="M507" i="1" s="1"/>
  <c r="M508" i="1" s="1"/>
  <c r="M509" i="1" s="1"/>
  <c r="M510" i="1" s="1"/>
  <c r="M511" i="1" s="1"/>
  <c r="M512" i="1" s="1"/>
  <c r="M513" i="1" s="1"/>
  <c r="M514" i="1" s="1"/>
  <c r="M515" i="1" s="1"/>
  <c r="M516" i="1" s="1"/>
  <c r="M517" i="1" s="1"/>
  <c r="M518" i="1" s="1"/>
  <c r="M519" i="1" s="1"/>
  <c r="M520" i="1" s="1"/>
  <c r="M521" i="1" s="1"/>
  <c r="M522" i="1" s="1"/>
  <c r="M523" i="1" s="1"/>
  <c r="M524" i="1" s="1"/>
  <c r="M525" i="1" s="1"/>
  <c r="M526" i="1" s="1"/>
  <c r="M527" i="1" s="1"/>
  <c r="M528" i="1" s="1"/>
  <c r="M529" i="1" s="1"/>
  <c r="M530" i="1" s="1"/>
  <c r="M531" i="1" s="1"/>
  <c r="M532" i="1" s="1"/>
  <c r="M533" i="1" s="1"/>
  <c r="M534" i="1" s="1"/>
  <c r="M535" i="1" s="1"/>
  <c r="M536" i="1" s="1"/>
  <c r="M537" i="1" s="1"/>
  <c r="M538" i="1" s="1"/>
  <c r="M539" i="1" s="1"/>
  <c r="M540" i="1" s="1"/>
  <c r="M541" i="1" s="1"/>
  <c r="M542" i="1" s="1"/>
  <c r="M543" i="1" s="1"/>
  <c r="M544" i="1" s="1"/>
  <c r="M545" i="1" s="1"/>
  <c r="M546" i="1" s="1"/>
  <c r="M547" i="1" s="1"/>
  <c r="M548" i="1" s="1"/>
  <c r="M549" i="1" s="1"/>
  <c r="M550" i="1" s="1"/>
  <c r="M551" i="1" s="1"/>
  <c r="M552" i="1" s="1"/>
  <c r="M553" i="1" s="1"/>
  <c r="M554" i="1" s="1"/>
  <c r="M555" i="1" s="1"/>
  <c r="M556" i="1" s="1"/>
  <c r="M557" i="1" s="1"/>
  <c r="M558" i="1" s="1"/>
  <c r="M559" i="1" s="1"/>
  <c r="M560" i="1" s="1"/>
  <c r="M561" i="1" s="1"/>
  <c r="M562" i="1" s="1"/>
  <c r="M563" i="1" s="1"/>
  <c r="M564" i="1" s="1"/>
  <c r="M565" i="1" s="1"/>
  <c r="M566" i="1" s="1"/>
  <c r="M567" i="1" s="1"/>
  <c r="M568" i="1" s="1"/>
  <c r="M569" i="1" s="1"/>
  <c r="M570" i="1" s="1"/>
  <c r="M571" i="1" s="1"/>
  <c r="M572" i="1" s="1"/>
  <c r="M573" i="1" s="1"/>
  <c r="M574" i="1" s="1"/>
  <c r="M575" i="1" s="1"/>
  <c r="M576" i="1" s="1"/>
  <c r="M577" i="1" s="1"/>
  <c r="M578" i="1" s="1"/>
  <c r="M579" i="1" s="1"/>
  <c r="M580" i="1" s="1"/>
  <c r="M581" i="1" s="1"/>
  <c r="M582" i="1" s="1"/>
  <c r="M583" i="1" s="1"/>
  <c r="M584" i="1" s="1"/>
  <c r="M585" i="1" s="1"/>
  <c r="M586" i="1" s="1"/>
  <c r="M587" i="1" s="1"/>
  <c r="M588" i="1" s="1"/>
  <c r="M589" i="1" s="1"/>
  <c r="M590" i="1" s="1"/>
  <c r="M591" i="1" s="1"/>
  <c r="M592" i="1" s="1"/>
  <c r="M593" i="1" s="1"/>
  <c r="M594" i="1" s="1"/>
  <c r="M595" i="1" s="1"/>
  <c r="M596" i="1" s="1"/>
  <c r="M597" i="1" s="1"/>
  <c r="M598" i="1" s="1"/>
  <c r="M599" i="1" s="1"/>
  <c r="M600" i="1" s="1"/>
  <c r="M601" i="1" s="1"/>
  <c r="M602" i="1" s="1"/>
  <c r="M603" i="1" s="1"/>
  <c r="M604" i="1" s="1"/>
  <c r="M605" i="1" s="1"/>
  <c r="M606" i="1" s="1"/>
  <c r="M607" i="1" s="1"/>
  <c r="M608" i="1" s="1"/>
  <c r="M609" i="1" s="1"/>
  <c r="M610" i="1" s="1"/>
  <c r="M611" i="1" s="1"/>
  <c r="M612" i="1" s="1"/>
  <c r="M613" i="1" s="1"/>
  <c r="M614" i="1" s="1"/>
  <c r="M615" i="1" s="1"/>
  <c r="M616" i="1" s="1"/>
  <c r="M617" i="1" s="1"/>
  <c r="M618" i="1" s="1"/>
  <c r="M619" i="1" s="1"/>
  <c r="M620" i="1" s="1"/>
  <c r="M621" i="1" s="1"/>
  <c r="M622" i="1" s="1"/>
  <c r="M623" i="1" s="1"/>
  <c r="M624" i="1" s="1"/>
  <c r="M625" i="1" s="1"/>
  <c r="M626" i="1" s="1"/>
  <c r="M627" i="1" s="1"/>
  <c r="M628" i="1" s="1"/>
  <c r="M629" i="1" s="1"/>
  <c r="M630" i="1" s="1"/>
  <c r="M631" i="1" s="1"/>
  <c r="M632" i="1" s="1"/>
  <c r="M633" i="1" s="1"/>
  <c r="M634" i="1" s="1"/>
  <c r="M635" i="1" s="1"/>
  <c r="M636" i="1" s="1"/>
  <c r="M637" i="1" s="1"/>
  <c r="M638" i="1" s="1"/>
  <c r="M639" i="1" s="1"/>
  <c r="M640" i="1" s="1"/>
  <c r="M641" i="1" s="1"/>
  <c r="M642" i="1" s="1"/>
  <c r="M643" i="1" s="1"/>
  <c r="M644" i="1" s="1"/>
  <c r="M645" i="1" s="1"/>
  <c r="M646" i="1" s="1"/>
  <c r="M647" i="1" s="1"/>
  <c r="M648" i="1" s="1"/>
  <c r="M649" i="1" s="1"/>
  <c r="M650" i="1" s="1"/>
  <c r="M651" i="1" s="1"/>
  <c r="M652" i="1" s="1"/>
  <c r="M653" i="1" s="1"/>
  <c r="M654" i="1" s="1"/>
  <c r="M655" i="1" s="1"/>
  <c r="M656" i="1" s="1"/>
  <c r="M657" i="1" s="1"/>
  <c r="M658" i="1" s="1"/>
  <c r="M659" i="1" s="1"/>
  <c r="M660" i="1" s="1"/>
  <c r="M661" i="1" s="1"/>
  <c r="M662" i="1" s="1"/>
  <c r="M663" i="1" s="1"/>
  <c r="M664" i="1" s="1"/>
  <c r="M665" i="1" s="1"/>
  <c r="M666" i="1" s="1"/>
  <c r="M667" i="1" s="1"/>
  <c r="M668" i="1" s="1"/>
  <c r="M669" i="1" s="1"/>
  <c r="M670" i="1" s="1"/>
  <c r="M671" i="1" s="1"/>
  <c r="M672" i="1" s="1"/>
  <c r="M673" i="1" s="1"/>
  <c r="M674" i="1" s="1"/>
  <c r="M675" i="1" s="1"/>
  <c r="M676" i="1" s="1"/>
  <c r="M677" i="1" s="1"/>
  <c r="M678" i="1" s="1"/>
  <c r="M679" i="1" s="1"/>
  <c r="M680" i="1" s="1"/>
  <c r="M681" i="1" s="1"/>
  <c r="M682" i="1" s="1"/>
  <c r="M683" i="1" s="1"/>
  <c r="M684" i="1" s="1"/>
  <c r="M685" i="1" s="1"/>
  <c r="M686" i="1" s="1"/>
  <c r="M687" i="1" s="1"/>
  <c r="M688" i="1" s="1"/>
  <c r="M689" i="1" s="1"/>
  <c r="M690" i="1" s="1"/>
  <c r="M691" i="1" s="1"/>
  <c r="M692" i="1" s="1"/>
  <c r="M693" i="1" s="1"/>
  <c r="M694" i="1" s="1"/>
  <c r="M695" i="1" s="1"/>
  <c r="M696" i="1" s="1"/>
  <c r="M697" i="1" s="1"/>
  <c r="M698" i="1" s="1"/>
  <c r="M699" i="1" s="1"/>
  <c r="M700" i="1" s="1"/>
  <c r="M701" i="1" s="1"/>
  <c r="M702" i="1" s="1"/>
  <c r="M703" i="1" s="1"/>
  <c r="M704" i="1" s="1"/>
  <c r="M705" i="1" s="1"/>
  <c r="M706" i="1" s="1"/>
  <c r="M707" i="1" s="1"/>
  <c r="M708" i="1" s="1"/>
  <c r="M709" i="1" s="1"/>
  <c r="M710" i="1" s="1"/>
  <c r="M711" i="1" s="1"/>
  <c r="M712" i="1" s="1"/>
  <c r="M713" i="1" s="1"/>
  <c r="M714" i="1" s="1"/>
  <c r="M715" i="1" s="1"/>
  <c r="M716" i="1" s="1"/>
  <c r="M717" i="1" s="1"/>
  <c r="M718" i="1" s="1"/>
  <c r="M719" i="1" s="1"/>
  <c r="M720" i="1" s="1"/>
  <c r="M721" i="1" s="1"/>
  <c r="M722" i="1" s="1"/>
  <c r="M723" i="1" s="1"/>
  <c r="M724" i="1" s="1"/>
  <c r="M725" i="1" s="1"/>
  <c r="M726" i="1" s="1"/>
  <c r="M727" i="1" s="1"/>
  <c r="M728" i="1" s="1"/>
  <c r="M729" i="1" s="1"/>
  <c r="M730" i="1" s="1"/>
  <c r="M731" i="1" s="1"/>
  <c r="M732" i="1" s="1"/>
  <c r="M733" i="1" s="1"/>
  <c r="M734" i="1" s="1"/>
  <c r="M735" i="1" s="1"/>
  <c r="M736" i="1" s="1"/>
  <c r="M737" i="1" s="1"/>
  <c r="M738" i="1" s="1"/>
  <c r="M739" i="1" s="1"/>
  <c r="M740" i="1" s="1"/>
  <c r="M741" i="1" s="1"/>
  <c r="M742" i="1" s="1"/>
  <c r="M743" i="1" s="1"/>
  <c r="M744" i="1" s="1"/>
  <c r="M745" i="1" s="1"/>
  <c r="M746" i="1" s="1"/>
  <c r="M747" i="1" s="1"/>
  <c r="M748" i="1" s="1"/>
  <c r="M749" i="1" s="1"/>
  <c r="M750" i="1" s="1"/>
  <c r="M751" i="1" s="1"/>
  <c r="M752" i="1" s="1"/>
  <c r="M753" i="1" s="1"/>
  <c r="M754" i="1" s="1"/>
  <c r="M755" i="1" s="1"/>
  <c r="M756" i="1" s="1"/>
  <c r="M757" i="1" s="1"/>
  <c r="M758" i="1" s="1"/>
  <c r="M759" i="1" s="1"/>
  <c r="M760" i="1" s="1"/>
  <c r="M761" i="1" s="1"/>
  <c r="M762" i="1" s="1"/>
  <c r="M763" i="1" s="1"/>
  <c r="M764" i="1" s="1"/>
  <c r="M765" i="1" s="1"/>
  <c r="M766" i="1" s="1"/>
  <c r="M767" i="1" s="1"/>
  <c r="M768" i="1" s="1"/>
  <c r="M769" i="1" s="1"/>
  <c r="M770" i="1" s="1"/>
  <c r="M771" i="1" s="1"/>
  <c r="M772" i="1" s="1"/>
  <c r="M773" i="1" s="1"/>
  <c r="M774" i="1" s="1"/>
  <c r="M775" i="1" s="1"/>
  <c r="M776" i="1" s="1"/>
  <c r="M777" i="1" s="1"/>
  <c r="M778" i="1" s="1"/>
  <c r="M779" i="1" s="1"/>
  <c r="M780" i="1" s="1"/>
  <c r="M781" i="1" s="1"/>
  <c r="M782" i="1" s="1"/>
  <c r="M783" i="1" s="1"/>
  <c r="M784" i="1" s="1"/>
  <c r="M785" i="1" s="1"/>
  <c r="M786" i="1" s="1"/>
  <c r="M787" i="1" s="1"/>
  <c r="M788" i="1" s="1"/>
  <c r="M789" i="1" s="1"/>
  <c r="M790" i="1" s="1"/>
  <c r="M791" i="1" s="1"/>
  <c r="M792" i="1" s="1"/>
  <c r="M793" i="1" s="1"/>
  <c r="M794" i="1" s="1"/>
  <c r="M795" i="1" s="1"/>
  <c r="M796" i="1" s="1"/>
  <c r="M797" i="1" s="1"/>
  <c r="M798" i="1" s="1"/>
  <c r="M799" i="1" s="1"/>
  <c r="M800" i="1" s="1"/>
  <c r="M801" i="1" s="1"/>
  <c r="M802" i="1" s="1"/>
  <c r="M803" i="1" s="1"/>
  <c r="M804" i="1" s="1"/>
  <c r="M805" i="1" s="1"/>
  <c r="M806" i="1" s="1"/>
  <c r="M807" i="1" s="1"/>
  <c r="M808" i="1" s="1"/>
  <c r="M809" i="1" s="1"/>
  <c r="M810" i="1" s="1"/>
  <c r="M811" i="1" s="1"/>
  <c r="M812" i="1" s="1"/>
  <c r="M813" i="1" s="1"/>
  <c r="M814" i="1" s="1"/>
  <c r="M815" i="1" s="1"/>
  <c r="M816" i="1" s="1"/>
  <c r="M817" i="1" s="1"/>
  <c r="M818" i="1" s="1"/>
  <c r="M819" i="1" s="1"/>
  <c r="M820" i="1" s="1"/>
  <c r="M821" i="1" s="1"/>
  <c r="M822" i="1" s="1"/>
  <c r="M823" i="1" s="1"/>
  <c r="M824" i="1" s="1"/>
  <c r="M825" i="1" s="1"/>
  <c r="M826" i="1" s="1"/>
  <c r="M827" i="1" s="1"/>
  <c r="M828" i="1" s="1"/>
  <c r="M829" i="1" s="1"/>
  <c r="M830" i="1" s="1"/>
  <c r="M831" i="1" s="1"/>
  <c r="M832" i="1" s="1"/>
  <c r="M833" i="1" s="1"/>
  <c r="M834" i="1" s="1"/>
  <c r="M835" i="1" s="1"/>
  <c r="M836" i="1" s="1"/>
  <c r="M837" i="1" s="1"/>
  <c r="M838" i="1" s="1"/>
  <c r="M839" i="1" s="1"/>
  <c r="M840" i="1" s="1"/>
  <c r="M841" i="1" s="1"/>
  <c r="M842" i="1" s="1"/>
  <c r="M843" i="1" s="1"/>
  <c r="M844" i="1" s="1"/>
  <c r="M845" i="1" s="1"/>
  <c r="M846" i="1" s="1"/>
  <c r="M847" i="1" s="1"/>
  <c r="M848" i="1" s="1"/>
  <c r="M849" i="1" s="1"/>
  <c r="M850" i="1" s="1"/>
  <c r="M851" i="1" s="1"/>
  <c r="M852" i="1" s="1"/>
  <c r="M853" i="1" s="1"/>
  <c r="M854" i="1" s="1"/>
  <c r="M855" i="1" s="1"/>
  <c r="M856" i="1" s="1"/>
  <c r="M857" i="1" s="1"/>
  <c r="M858" i="1" s="1"/>
  <c r="M859" i="1" s="1"/>
  <c r="M860" i="1" s="1"/>
  <c r="M861" i="1" s="1"/>
  <c r="M862" i="1" s="1"/>
  <c r="M863" i="1" s="1"/>
  <c r="M864" i="1" s="1"/>
  <c r="M865" i="1" s="1"/>
  <c r="M866" i="1" s="1"/>
  <c r="M867" i="1" s="1"/>
  <c r="M868" i="1" s="1"/>
  <c r="M869" i="1" s="1"/>
  <c r="M870" i="1" s="1"/>
  <c r="M871" i="1" s="1"/>
  <c r="M872" i="1" s="1"/>
  <c r="M873" i="1" s="1"/>
  <c r="M874" i="1" s="1"/>
  <c r="M875" i="1" s="1"/>
  <c r="M876" i="1" s="1"/>
  <c r="M877" i="1" s="1"/>
  <c r="M878" i="1" s="1"/>
  <c r="M879" i="1" s="1"/>
  <c r="M880" i="1" s="1"/>
  <c r="M881" i="1" s="1"/>
  <c r="M882" i="1" s="1"/>
  <c r="M883" i="1" s="1"/>
  <c r="M884" i="1" s="1"/>
  <c r="M885" i="1" s="1"/>
  <c r="M886" i="1" s="1"/>
  <c r="M887" i="1" s="1"/>
  <c r="M888" i="1" s="1"/>
  <c r="M889" i="1" s="1"/>
  <c r="M890" i="1" s="1"/>
  <c r="M891" i="1" s="1"/>
  <c r="M892" i="1" s="1"/>
  <c r="M893" i="1" s="1"/>
  <c r="M894" i="1" s="1"/>
  <c r="M895" i="1" s="1"/>
  <c r="M896" i="1" s="1"/>
  <c r="M897" i="1" s="1"/>
  <c r="M898" i="1" s="1"/>
  <c r="M899" i="1" s="1"/>
  <c r="M900" i="1" s="1"/>
  <c r="M901" i="1" s="1"/>
  <c r="M902" i="1" s="1"/>
  <c r="M903" i="1" s="1"/>
  <c r="M904" i="1" s="1"/>
  <c r="M905" i="1" s="1"/>
  <c r="M906" i="1" s="1"/>
  <c r="M907" i="1" s="1"/>
  <c r="M908" i="1" s="1"/>
  <c r="M909" i="1" s="1"/>
  <c r="M910" i="1" s="1"/>
  <c r="M911" i="1" s="1"/>
  <c r="M912" i="1" s="1"/>
  <c r="M913" i="1" s="1"/>
  <c r="M914" i="1" s="1"/>
  <c r="M915" i="1" s="1"/>
  <c r="M916" i="1" s="1"/>
  <c r="M917" i="1" s="1"/>
  <c r="M918" i="1" s="1"/>
  <c r="M919" i="1" s="1"/>
  <c r="M920" i="1" s="1"/>
  <c r="M921" i="1" s="1"/>
  <c r="M922" i="1" s="1"/>
  <c r="M923" i="1" s="1"/>
  <c r="M924" i="1" s="1"/>
  <c r="M925" i="1" s="1"/>
  <c r="M926" i="1" s="1"/>
  <c r="M927" i="1" s="1"/>
  <c r="M928" i="1" s="1"/>
  <c r="M929" i="1" s="1"/>
  <c r="M930" i="1" s="1"/>
  <c r="M931" i="1" s="1"/>
  <c r="M932" i="1" s="1"/>
  <c r="M933" i="1" s="1"/>
  <c r="M934" i="1" s="1"/>
  <c r="M935" i="1" s="1"/>
  <c r="M936" i="1" s="1"/>
  <c r="M937" i="1" s="1"/>
  <c r="M938" i="1" s="1"/>
  <c r="M939" i="1" s="1"/>
  <c r="M940" i="1" s="1"/>
  <c r="M941" i="1" s="1"/>
  <c r="M942" i="1" s="1"/>
  <c r="M943" i="1" s="1"/>
  <c r="M944" i="1" s="1"/>
  <c r="M945" i="1" s="1"/>
  <c r="M946" i="1" s="1"/>
  <c r="M947" i="1" s="1"/>
  <c r="M948" i="1" s="1"/>
  <c r="M949" i="1" s="1"/>
  <c r="M950" i="1" s="1"/>
  <c r="M951" i="1" s="1"/>
  <c r="M952" i="1" s="1"/>
  <c r="M953" i="1" s="1"/>
  <c r="M954" i="1" s="1"/>
  <c r="M955" i="1" s="1"/>
  <c r="M956" i="1" s="1"/>
  <c r="M957" i="1" s="1"/>
  <c r="M958" i="1" s="1"/>
  <c r="M959" i="1" s="1"/>
  <c r="M960" i="1" s="1"/>
  <c r="M961" i="1" s="1"/>
  <c r="M962" i="1" s="1"/>
  <c r="M963" i="1" s="1"/>
  <c r="M964" i="1" s="1"/>
  <c r="M965" i="1" s="1"/>
  <c r="M966" i="1" s="1"/>
  <c r="M967" i="1" s="1"/>
  <c r="M968" i="1" s="1"/>
  <c r="M969" i="1" s="1"/>
  <c r="M970" i="1" s="1"/>
  <c r="M971" i="1" s="1"/>
  <c r="M972" i="1" s="1"/>
  <c r="M973" i="1" s="1"/>
  <c r="M974" i="1" s="1"/>
  <c r="M975" i="1" s="1"/>
  <c r="M976" i="1" s="1"/>
  <c r="M977" i="1" s="1"/>
  <c r="M978" i="1" s="1"/>
  <c r="M979" i="1" s="1"/>
  <c r="M980" i="1" s="1"/>
  <c r="M981" i="1" s="1"/>
  <c r="M982" i="1" s="1"/>
  <c r="M983" i="1" s="1"/>
  <c r="M984" i="1" s="1"/>
  <c r="M985" i="1" s="1"/>
  <c r="M986" i="1" s="1"/>
  <c r="M987" i="1" s="1"/>
  <c r="M988" i="1" s="1"/>
  <c r="M989" i="1" s="1"/>
  <c r="M990" i="1" s="1"/>
  <c r="M991" i="1" s="1"/>
  <c r="M992" i="1" s="1"/>
  <c r="M993" i="1" s="1"/>
  <c r="M994" i="1" s="1"/>
  <c r="M995" i="1" s="1"/>
  <c r="J3" i="1"/>
  <c r="N3" i="1" s="1"/>
  <c r="B6" i="2" l="1"/>
  <c r="B7" i="2"/>
  <c r="B8" i="2"/>
  <c r="B9" i="2"/>
  <c r="B10" i="2"/>
  <c r="B11" i="2"/>
  <c r="B12" i="2"/>
  <c r="B13" i="2"/>
  <c r="B14" i="2"/>
  <c r="B15" i="2"/>
  <c r="B16" i="2"/>
  <c r="B17" i="2"/>
  <c r="G6" i="2"/>
  <c r="G7" i="2"/>
  <c r="G8" i="2"/>
  <c r="G9" i="2"/>
  <c r="G10" i="2"/>
  <c r="G11" i="2"/>
  <c r="G12" i="2"/>
  <c r="G13" i="2"/>
  <c r="G14" i="2"/>
  <c r="G15" i="2"/>
  <c r="G16" i="2"/>
  <c r="G17" i="2"/>
  <c r="L6" i="2"/>
  <c r="L7" i="2"/>
  <c r="L8" i="2"/>
  <c r="L9" i="2"/>
  <c r="L10" i="2"/>
  <c r="L11" i="2"/>
  <c r="L12" i="2"/>
  <c r="L13" i="2"/>
  <c r="L14" i="2"/>
  <c r="L15" i="2"/>
  <c r="L16" i="2"/>
  <c r="L17" i="2"/>
  <c r="B19" i="2"/>
  <c r="B20" i="2"/>
  <c r="B21" i="2"/>
  <c r="B22" i="2"/>
  <c r="B23" i="2"/>
  <c r="B24" i="2"/>
  <c r="B25" i="2"/>
  <c r="B26" i="2"/>
  <c r="B27" i="2"/>
  <c r="B28" i="2"/>
  <c r="B29" i="2"/>
  <c r="B30" i="2"/>
  <c r="G19" i="2"/>
  <c r="G20" i="2"/>
  <c r="G21" i="2"/>
  <c r="G22" i="2"/>
  <c r="G23" i="2"/>
  <c r="G24" i="2"/>
  <c r="G25" i="2"/>
  <c r="G26" i="2"/>
  <c r="G27" i="2"/>
  <c r="G28" i="2"/>
  <c r="G29" i="2"/>
  <c r="G30" i="2"/>
  <c r="L19" i="2"/>
  <c r="L20" i="2"/>
  <c r="L21" i="2"/>
  <c r="L22" i="2"/>
  <c r="L23" i="2"/>
  <c r="L24" i="2"/>
  <c r="L25" i="2"/>
  <c r="L26" i="2"/>
  <c r="L27" i="2"/>
  <c r="L28" i="2"/>
  <c r="L29" i="2"/>
  <c r="L30" i="2"/>
  <c r="T346" i="1" l="1"/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4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V106" i="1" s="1"/>
  <c r="V107" i="1" s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V118" i="1" s="1"/>
  <c r="V119" i="1" s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V130" i="1" s="1"/>
  <c r="V131" i="1" s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V142" i="1" s="1"/>
  <c r="V143" i="1" s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V154" i="1" s="1"/>
  <c r="V155" i="1" s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V166" i="1" s="1"/>
  <c r="V167" i="1" s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V178" i="1" s="1"/>
  <c r="V179" i="1" s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V190" i="1" s="1"/>
  <c r="V191" i="1" s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V202" i="1" s="1"/>
  <c r="V203" i="1" s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V214" i="1" s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V226" i="1" s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V238" i="1" s="1"/>
  <c r="V239" i="1" s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V250" i="1" s="1"/>
  <c r="V251" i="1" s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V262" i="1" s="1"/>
  <c r="V263" i="1" s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V274" i="1" s="1"/>
  <c r="V275" i="1" s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V286" i="1" s="1"/>
  <c r="V287" i="1" s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V298" i="1" s="1"/>
  <c r="V299" i="1" s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V310" i="1" s="1"/>
  <c r="V311" i="1" s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V322" i="1" s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V334" i="1" s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V346" i="1" s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V358" i="1" s="1"/>
  <c r="V359" i="1" s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V370" i="1" s="1"/>
  <c r="V371" i="1" s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V382" i="1" s="1"/>
  <c r="V383" i="1" s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V394" i="1" s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V406" i="1" s="1"/>
  <c r="V407" i="1" s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V418" i="1" s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V430" i="1" s="1"/>
  <c r="V431" i="1" s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V442" i="1" s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V454" i="1" s="1"/>
  <c r="V455" i="1" s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V466" i="1" s="1"/>
  <c r="V467" i="1" s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V478" i="1" s="1"/>
  <c r="V479" i="1" s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V490" i="1" s="1"/>
  <c r="V491" i="1" s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V502" i="1" s="1"/>
  <c r="V503" i="1" s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V514" i="1" s="1"/>
  <c r="V515" i="1" s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V526" i="1" s="1"/>
  <c r="V527" i="1" s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V538" i="1" s="1"/>
  <c r="V539" i="1" s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0" i="1"/>
  <c r="C550" i="1"/>
  <c r="V550" i="1" s="1"/>
  <c r="V551" i="1" s="1"/>
  <c r="B551" i="1"/>
  <c r="C551" i="1"/>
  <c r="B552" i="1"/>
  <c r="C552" i="1"/>
  <c r="B553" i="1"/>
  <c r="C553" i="1"/>
  <c r="B554" i="1"/>
  <c r="C554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V562" i="1" s="1"/>
  <c r="V563" i="1" s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3" i="1"/>
  <c r="C573" i="1"/>
  <c r="B574" i="1"/>
  <c r="C574" i="1"/>
  <c r="V574" i="1" s="1"/>
  <c r="V575" i="1" s="1"/>
  <c r="B575" i="1"/>
  <c r="C575" i="1"/>
  <c r="B576" i="1"/>
  <c r="C576" i="1"/>
  <c r="B577" i="1"/>
  <c r="C577" i="1"/>
  <c r="B578" i="1"/>
  <c r="C578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85" i="1"/>
  <c r="C585" i="1"/>
  <c r="B586" i="1"/>
  <c r="C586" i="1"/>
  <c r="V586" i="1" s="1"/>
  <c r="V587" i="1" s="1"/>
  <c r="B587" i="1"/>
  <c r="C587" i="1"/>
  <c r="B588" i="1"/>
  <c r="C588" i="1"/>
  <c r="B589" i="1"/>
  <c r="C589" i="1"/>
  <c r="B590" i="1"/>
  <c r="C590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97" i="1"/>
  <c r="C597" i="1"/>
  <c r="B598" i="1"/>
  <c r="C598" i="1"/>
  <c r="V598" i="1" s="1"/>
  <c r="V599" i="1" s="1"/>
  <c r="B599" i="1"/>
  <c r="C599" i="1"/>
  <c r="B600" i="1"/>
  <c r="C600" i="1"/>
  <c r="B601" i="1"/>
  <c r="C601" i="1"/>
  <c r="B602" i="1"/>
  <c r="C602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V610" i="1" s="1"/>
  <c r="V611" i="1" s="1"/>
  <c r="B611" i="1"/>
  <c r="C611" i="1"/>
  <c r="B612" i="1"/>
  <c r="C612" i="1"/>
  <c r="B613" i="1"/>
  <c r="C613" i="1"/>
  <c r="B614" i="1"/>
  <c r="C614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621" i="1"/>
  <c r="C621" i="1"/>
  <c r="B622" i="1"/>
  <c r="C622" i="1"/>
  <c r="V622" i="1" s="1"/>
  <c r="V623" i="1" s="1"/>
  <c r="B623" i="1"/>
  <c r="C623" i="1"/>
  <c r="B624" i="1"/>
  <c r="C624" i="1"/>
  <c r="B625" i="1"/>
  <c r="C625" i="1"/>
  <c r="B626" i="1"/>
  <c r="C626" i="1"/>
  <c r="B627" i="1"/>
  <c r="C627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34" i="1"/>
  <c r="C634" i="1"/>
  <c r="V634" i="1" s="1"/>
  <c r="V635" i="1" s="1"/>
  <c r="B635" i="1"/>
  <c r="C635" i="1"/>
  <c r="B636" i="1"/>
  <c r="C636" i="1"/>
  <c r="B637" i="1"/>
  <c r="C637" i="1"/>
  <c r="B638" i="1"/>
  <c r="C638" i="1"/>
  <c r="B639" i="1"/>
  <c r="C639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46" i="1"/>
  <c r="C646" i="1"/>
  <c r="V646" i="1" s="1"/>
  <c r="V647" i="1" s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58" i="1"/>
  <c r="C658" i="1"/>
  <c r="V658" i="1" s="1"/>
  <c r="V659" i="1" s="1"/>
  <c r="B659" i="1"/>
  <c r="C659" i="1"/>
  <c r="B660" i="1"/>
  <c r="C660" i="1"/>
  <c r="B661" i="1"/>
  <c r="C661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V670" i="1" s="1"/>
  <c r="V671" i="1" s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82" i="1"/>
  <c r="C682" i="1"/>
  <c r="V682" i="1" s="1"/>
  <c r="V683" i="1" s="1"/>
  <c r="B683" i="1"/>
  <c r="C683" i="1"/>
  <c r="B684" i="1"/>
  <c r="C684" i="1"/>
  <c r="B685" i="1"/>
  <c r="C685" i="1"/>
  <c r="B686" i="1"/>
  <c r="C686" i="1"/>
  <c r="B687" i="1"/>
  <c r="C687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V694" i="1" s="1"/>
  <c r="V695" i="1" s="1"/>
  <c r="B695" i="1"/>
  <c r="C695" i="1"/>
  <c r="B696" i="1"/>
  <c r="C696" i="1"/>
  <c r="B697" i="1"/>
  <c r="C697" i="1"/>
  <c r="B698" i="1"/>
  <c r="C698" i="1"/>
  <c r="B699" i="1"/>
  <c r="C69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706" i="1"/>
  <c r="C706" i="1"/>
  <c r="V706" i="1" s="1"/>
  <c r="V707" i="1" s="1"/>
  <c r="B707" i="1"/>
  <c r="C707" i="1"/>
  <c r="B708" i="1"/>
  <c r="C708" i="1"/>
  <c r="B709" i="1"/>
  <c r="C709" i="1"/>
  <c r="B710" i="1"/>
  <c r="C710" i="1"/>
  <c r="B711" i="1"/>
  <c r="C711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18" i="1"/>
  <c r="C718" i="1"/>
  <c r="V718" i="1" s="1"/>
  <c r="V719" i="1" s="1"/>
  <c r="B719" i="1"/>
  <c r="C719" i="1"/>
  <c r="B720" i="1"/>
  <c r="C720" i="1"/>
  <c r="B721" i="1"/>
  <c r="C721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30" i="1"/>
  <c r="C730" i="1"/>
  <c r="V730" i="1" s="1"/>
  <c r="V731" i="1" s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2" i="1"/>
  <c r="C742" i="1"/>
  <c r="V742" i="1" s="1"/>
  <c r="V743" i="1" s="1"/>
  <c r="B743" i="1"/>
  <c r="C743" i="1"/>
  <c r="B744" i="1"/>
  <c r="C744" i="1"/>
  <c r="B745" i="1"/>
  <c r="C745" i="1"/>
  <c r="B746" i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V754" i="1"/>
  <c r="V755" i="1" s="1"/>
  <c r="V744" i="1" l="1"/>
  <c r="V745" i="1" s="1"/>
  <c r="V746" i="1" s="1"/>
  <c r="V747" i="1" s="1"/>
  <c r="V748" i="1" s="1"/>
  <c r="V749" i="1" s="1"/>
  <c r="V750" i="1" s="1"/>
  <c r="V751" i="1" s="1"/>
  <c r="V752" i="1" s="1"/>
  <c r="V753" i="1" s="1"/>
  <c r="V732" i="1"/>
  <c r="V733" i="1" s="1"/>
  <c r="V734" i="1" s="1"/>
  <c r="V735" i="1" s="1"/>
  <c r="V736" i="1" s="1"/>
  <c r="V737" i="1" s="1"/>
  <c r="V738" i="1" s="1"/>
  <c r="V739" i="1" s="1"/>
  <c r="V740" i="1" s="1"/>
  <c r="V741" i="1" s="1"/>
  <c r="V720" i="1"/>
  <c r="V721" i="1" s="1"/>
  <c r="V722" i="1" s="1"/>
  <c r="V723" i="1" s="1"/>
  <c r="V724" i="1" s="1"/>
  <c r="V725" i="1" s="1"/>
  <c r="V726" i="1" s="1"/>
  <c r="V727" i="1" s="1"/>
  <c r="V728" i="1" s="1"/>
  <c r="V729" i="1" s="1"/>
  <c r="V708" i="1"/>
  <c r="V709" i="1" s="1"/>
  <c r="V710" i="1" s="1"/>
  <c r="V711" i="1" s="1"/>
  <c r="V712" i="1" s="1"/>
  <c r="V713" i="1" s="1"/>
  <c r="V714" i="1" s="1"/>
  <c r="V715" i="1" s="1"/>
  <c r="V716" i="1" s="1"/>
  <c r="V717" i="1" s="1"/>
  <c r="V696" i="1"/>
  <c r="V697" i="1" s="1"/>
  <c r="V698" i="1" s="1"/>
  <c r="V699" i="1" s="1"/>
  <c r="V700" i="1" s="1"/>
  <c r="V701" i="1" s="1"/>
  <c r="V702" i="1" s="1"/>
  <c r="V703" i="1" s="1"/>
  <c r="V704" i="1" s="1"/>
  <c r="V705" i="1" s="1"/>
  <c r="V684" i="1"/>
  <c r="V685" i="1" s="1"/>
  <c r="V686" i="1" s="1"/>
  <c r="V687" i="1" s="1"/>
  <c r="V688" i="1" s="1"/>
  <c r="V689" i="1" s="1"/>
  <c r="V690" i="1" s="1"/>
  <c r="V691" i="1" s="1"/>
  <c r="V692" i="1" s="1"/>
  <c r="V693" i="1" s="1"/>
  <c r="V672" i="1"/>
  <c r="V673" i="1" s="1"/>
  <c r="V674" i="1" s="1"/>
  <c r="V675" i="1" s="1"/>
  <c r="V676" i="1" s="1"/>
  <c r="V677" i="1" s="1"/>
  <c r="V678" i="1" s="1"/>
  <c r="V679" i="1" s="1"/>
  <c r="V680" i="1" s="1"/>
  <c r="V681" i="1" s="1"/>
  <c r="V660" i="1"/>
  <c r="V661" i="1" s="1"/>
  <c r="V662" i="1" s="1"/>
  <c r="V663" i="1" s="1"/>
  <c r="V664" i="1" s="1"/>
  <c r="V665" i="1" s="1"/>
  <c r="V666" i="1" s="1"/>
  <c r="V667" i="1" s="1"/>
  <c r="V668" i="1" s="1"/>
  <c r="V669" i="1" s="1"/>
  <c r="V648" i="1"/>
  <c r="V649" i="1" s="1"/>
  <c r="V650" i="1" s="1"/>
  <c r="V651" i="1" s="1"/>
  <c r="V652" i="1" s="1"/>
  <c r="V653" i="1" s="1"/>
  <c r="V654" i="1" s="1"/>
  <c r="V655" i="1" s="1"/>
  <c r="V656" i="1" s="1"/>
  <c r="V657" i="1" s="1"/>
  <c r="V636" i="1"/>
  <c r="V637" i="1" s="1"/>
  <c r="V638" i="1" s="1"/>
  <c r="V639" i="1" s="1"/>
  <c r="V640" i="1" s="1"/>
  <c r="V641" i="1" s="1"/>
  <c r="V642" i="1" s="1"/>
  <c r="V643" i="1" s="1"/>
  <c r="V644" i="1" s="1"/>
  <c r="V645" i="1" s="1"/>
  <c r="V624" i="1"/>
  <c r="V625" i="1" s="1"/>
  <c r="V626" i="1" s="1"/>
  <c r="V627" i="1" s="1"/>
  <c r="V628" i="1" s="1"/>
  <c r="V629" i="1" s="1"/>
  <c r="V630" i="1" s="1"/>
  <c r="V631" i="1" s="1"/>
  <c r="V632" i="1" s="1"/>
  <c r="V633" i="1" s="1"/>
  <c r="V612" i="1"/>
  <c r="V613" i="1" s="1"/>
  <c r="V614" i="1" s="1"/>
  <c r="V615" i="1" s="1"/>
  <c r="V616" i="1" s="1"/>
  <c r="V617" i="1" s="1"/>
  <c r="V618" i="1" s="1"/>
  <c r="V619" i="1" s="1"/>
  <c r="V620" i="1" s="1"/>
  <c r="V621" i="1" s="1"/>
  <c r="V600" i="1"/>
  <c r="V601" i="1" s="1"/>
  <c r="V602" i="1" s="1"/>
  <c r="V603" i="1" s="1"/>
  <c r="V604" i="1" s="1"/>
  <c r="V605" i="1" s="1"/>
  <c r="V606" i="1" s="1"/>
  <c r="V607" i="1" s="1"/>
  <c r="V608" i="1" s="1"/>
  <c r="V609" i="1" s="1"/>
  <c r="V588" i="1"/>
  <c r="V589" i="1" s="1"/>
  <c r="V590" i="1" s="1"/>
  <c r="V591" i="1" s="1"/>
  <c r="V592" i="1" s="1"/>
  <c r="V593" i="1" s="1"/>
  <c r="V594" i="1" s="1"/>
  <c r="V595" i="1" s="1"/>
  <c r="V596" i="1" s="1"/>
  <c r="V597" i="1" s="1"/>
  <c r="V576" i="1"/>
  <c r="V577" i="1" s="1"/>
  <c r="V578" i="1" s="1"/>
  <c r="V579" i="1" s="1"/>
  <c r="V580" i="1" s="1"/>
  <c r="V581" i="1" s="1"/>
  <c r="V582" i="1" s="1"/>
  <c r="V583" i="1" s="1"/>
  <c r="V584" i="1" s="1"/>
  <c r="V585" i="1" s="1"/>
  <c r="V564" i="1"/>
  <c r="V565" i="1" s="1"/>
  <c r="V566" i="1" s="1"/>
  <c r="V567" i="1" s="1"/>
  <c r="V568" i="1" s="1"/>
  <c r="V569" i="1" s="1"/>
  <c r="V570" i="1" s="1"/>
  <c r="V571" i="1" s="1"/>
  <c r="V572" i="1" s="1"/>
  <c r="V573" i="1" s="1"/>
  <c r="V552" i="1"/>
  <c r="V553" i="1" s="1"/>
  <c r="V554" i="1" s="1"/>
  <c r="V555" i="1" s="1"/>
  <c r="V556" i="1" s="1"/>
  <c r="V557" i="1" s="1"/>
  <c r="V558" i="1" s="1"/>
  <c r="V559" i="1" s="1"/>
  <c r="V560" i="1" s="1"/>
  <c r="V561" i="1" s="1"/>
  <c r="V540" i="1"/>
  <c r="V541" i="1" s="1"/>
  <c r="V542" i="1" s="1"/>
  <c r="V543" i="1" s="1"/>
  <c r="V544" i="1" s="1"/>
  <c r="V545" i="1" s="1"/>
  <c r="V546" i="1" s="1"/>
  <c r="V547" i="1" s="1"/>
  <c r="V548" i="1" s="1"/>
  <c r="V549" i="1" s="1"/>
  <c r="V528" i="1"/>
  <c r="V529" i="1" s="1"/>
  <c r="V530" i="1" s="1"/>
  <c r="V531" i="1" s="1"/>
  <c r="V532" i="1" s="1"/>
  <c r="V533" i="1" s="1"/>
  <c r="V534" i="1" s="1"/>
  <c r="V535" i="1" s="1"/>
  <c r="V536" i="1" s="1"/>
  <c r="V537" i="1" s="1"/>
  <c r="V516" i="1"/>
  <c r="V517" i="1" s="1"/>
  <c r="V518" i="1" s="1"/>
  <c r="V519" i="1" s="1"/>
  <c r="V520" i="1" s="1"/>
  <c r="V521" i="1" s="1"/>
  <c r="V522" i="1" s="1"/>
  <c r="V523" i="1" s="1"/>
  <c r="V524" i="1" s="1"/>
  <c r="V525" i="1" s="1"/>
  <c r="V504" i="1"/>
  <c r="V505" i="1" s="1"/>
  <c r="V506" i="1" s="1"/>
  <c r="V507" i="1" s="1"/>
  <c r="V508" i="1" s="1"/>
  <c r="V509" i="1" s="1"/>
  <c r="V510" i="1" s="1"/>
  <c r="V511" i="1" s="1"/>
  <c r="V512" i="1" s="1"/>
  <c r="V513" i="1" s="1"/>
  <c r="V492" i="1"/>
  <c r="V493" i="1" s="1"/>
  <c r="V494" i="1" s="1"/>
  <c r="V495" i="1" s="1"/>
  <c r="V496" i="1" s="1"/>
  <c r="V497" i="1" s="1"/>
  <c r="V498" i="1" s="1"/>
  <c r="V499" i="1" s="1"/>
  <c r="V500" i="1" s="1"/>
  <c r="V501" i="1" s="1"/>
  <c r="V480" i="1"/>
  <c r="V481" i="1" s="1"/>
  <c r="V482" i="1" s="1"/>
  <c r="V483" i="1" s="1"/>
  <c r="V484" i="1" s="1"/>
  <c r="V485" i="1" s="1"/>
  <c r="V486" i="1" s="1"/>
  <c r="V487" i="1" s="1"/>
  <c r="V488" i="1" s="1"/>
  <c r="V489" i="1" s="1"/>
  <c r="V468" i="1"/>
  <c r="V469" i="1" s="1"/>
  <c r="V470" i="1" s="1"/>
  <c r="V471" i="1" s="1"/>
  <c r="V472" i="1" s="1"/>
  <c r="V473" i="1" s="1"/>
  <c r="V474" i="1" s="1"/>
  <c r="V475" i="1" s="1"/>
  <c r="V476" i="1" s="1"/>
  <c r="V477" i="1" s="1"/>
  <c r="V456" i="1"/>
  <c r="V443" i="1"/>
  <c r="V444" i="1" s="1"/>
  <c r="V445" i="1" s="1"/>
  <c r="V446" i="1" s="1"/>
  <c r="V447" i="1" s="1"/>
  <c r="V448" i="1" s="1"/>
  <c r="V449" i="1" s="1"/>
  <c r="V450" i="1" s="1"/>
  <c r="V451" i="1" s="1"/>
  <c r="V452" i="1" s="1"/>
  <c r="V453" i="1" s="1"/>
  <c r="V432" i="1"/>
  <c r="V433" i="1" s="1"/>
  <c r="V434" i="1" s="1"/>
  <c r="V435" i="1" s="1"/>
  <c r="V436" i="1" s="1"/>
  <c r="V437" i="1" s="1"/>
  <c r="V438" i="1" s="1"/>
  <c r="V439" i="1" s="1"/>
  <c r="V440" i="1" s="1"/>
  <c r="V441" i="1" s="1"/>
  <c r="V419" i="1"/>
  <c r="V420" i="1" s="1"/>
  <c r="V421" i="1" s="1"/>
  <c r="V422" i="1" s="1"/>
  <c r="V423" i="1" s="1"/>
  <c r="V424" i="1" s="1"/>
  <c r="V425" i="1" s="1"/>
  <c r="V426" i="1" s="1"/>
  <c r="V427" i="1" s="1"/>
  <c r="V428" i="1" s="1"/>
  <c r="V429" i="1" s="1"/>
  <c r="V408" i="1"/>
  <c r="V409" i="1" s="1"/>
  <c r="V410" i="1" s="1"/>
  <c r="V411" i="1" s="1"/>
  <c r="V412" i="1" s="1"/>
  <c r="V413" i="1" s="1"/>
  <c r="V414" i="1" s="1"/>
  <c r="V415" i="1" s="1"/>
  <c r="V416" i="1" s="1"/>
  <c r="V417" i="1" s="1"/>
  <c r="V395" i="1"/>
  <c r="V396" i="1" s="1"/>
  <c r="V397" i="1" s="1"/>
  <c r="V398" i="1" s="1"/>
  <c r="V399" i="1" s="1"/>
  <c r="V400" i="1" s="1"/>
  <c r="V401" i="1" s="1"/>
  <c r="V402" i="1" s="1"/>
  <c r="V403" i="1" s="1"/>
  <c r="V404" i="1" s="1"/>
  <c r="V405" i="1" s="1"/>
  <c r="V384" i="1"/>
  <c r="V385" i="1" s="1"/>
  <c r="V386" i="1" s="1"/>
  <c r="V387" i="1" s="1"/>
  <c r="V388" i="1" s="1"/>
  <c r="V389" i="1" s="1"/>
  <c r="V390" i="1" s="1"/>
  <c r="V391" i="1" s="1"/>
  <c r="V392" i="1" s="1"/>
  <c r="V393" i="1" s="1"/>
  <c r="V372" i="1"/>
  <c r="V373" i="1" s="1"/>
  <c r="V374" i="1" s="1"/>
  <c r="V375" i="1" s="1"/>
  <c r="V376" i="1" s="1"/>
  <c r="V377" i="1" s="1"/>
  <c r="V378" i="1" s="1"/>
  <c r="V379" i="1" s="1"/>
  <c r="V380" i="1" s="1"/>
  <c r="V381" i="1" s="1"/>
  <c r="V360" i="1"/>
  <c r="V361" i="1" s="1"/>
  <c r="V362" i="1" s="1"/>
  <c r="V363" i="1" s="1"/>
  <c r="V364" i="1" s="1"/>
  <c r="V365" i="1" s="1"/>
  <c r="V366" i="1" s="1"/>
  <c r="V367" i="1" s="1"/>
  <c r="V368" i="1" s="1"/>
  <c r="V369" i="1" s="1"/>
  <c r="V347" i="1"/>
  <c r="V348" i="1" s="1"/>
  <c r="V349" i="1" s="1"/>
  <c r="V350" i="1" s="1"/>
  <c r="V351" i="1" s="1"/>
  <c r="V352" i="1" s="1"/>
  <c r="V353" i="1" s="1"/>
  <c r="V354" i="1" s="1"/>
  <c r="V355" i="1" s="1"/>
  <c r="V356" i="1" s="1"/>
  <c r="V357" i="1" s="1"/>
  <c r="V335" i="1"/>
  <c r="V336" i="1" s="1"/>
  <c r="V337" i="1" s="1"/>
  <c r="V338" i="1" s="1"/>
  <c r="V339" i="1" s="1"/>
  <c r="V340" i="1" s="1"/>
  <c r="V341" i="1" s="1"/>
  <c r="V342" i="1" s="1"/>
  <c r="V343" i="1" s="1"/>
  <c r="V344" i="1" s="1"/>
  <c r="V345" i="1" s="1"/>
  <c r="V323" i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12" i="1"/>
  <c r="V313" i="1" s="1"/>
  <c r="V314" i="1" s="1"/>
  <c r="V315" i="1" s="1"/>
  <c r="V316" i="1" s="1"/>
  <c r="V317" i="1" s="1"/>
  <c r="V318" i="1" s="1"/>
  <c r="V319" i="1" s="1"/>
  <c r="V320" i="1" s="1"/>
  <c r="V321" i="1" s="1"/>
  <c r="V300" i="1"/>
  <c r="V301" i="1" s="1"/>
  <c r="V302" i="1" s="1"/>
  <c r="V303" i="1" s="1"/>
  <c r="V304" i="1" s="1"/>
  <c r="V305" i="1" s="1"/>
  <c r="V306" i="1" s="1"/>
  <c r="V307" i="1" s="1"/>
  <c r="V308" i="1" s="1"/>
  <c r="V309" i="1" s="1"/>
  <c r="V288" i="1"/>
  <c r="V289" i="1" s="1"/>
  <c r="V290" i="1" s="1"/>
  <c r="V291" i="1" s="1"/>
  <c r="V292" i="1" s="1"/>
  <c r="V293" i="1" s="1"/>
  <c r="V294" i="1" s="1"/>
  <c r="V295" i="1" s="1"/>
  <c r="V296" i="1" s="1"/>
  <c r="V297" i="1" s="1"/>
  <c r="V276" i="1"/>
  <c r="V277" i="1" s="1"/>
  <c r="V278" i="1" s="1"/>
  <c r="V279" i="1" s="1"/>
  <c r="V280" i="1" s="1"/>
  <c r="V281" i="1" s="1"/>
  <c r="V282" i="1" s="1"/>
  <c r="V283" i="1" s="1"/>
  <c r="V284" i="1" s="1"/>
  <c r="V285" i="1" s="1"/>
  <c r="V264" i="1"/>
  <c r="V265" i="1" s="1"/>
  <c r="V266" i="1" s="1"/>
  <c r="V267" i="1" s="1"/>
  <c r="V268" i="1" s="1"/>
  <c r="V269" i="1" s="1"/>
  <c r="V270" i="1" s="1"/>
  <c r="V271" i="1" s="1"/>
  <c r="V272" i="1" s="1"/>
  <c r="V273" i="1" s="1"/>
  <c r="V252" i="1"/>
  <c r="V253" i="1" s="1"/>
  <c r="V254" i="1" s="1"/>
  <c r="V255" i="1" s="1"/>
  <c r="V256" i="1" s="1"/>
  <c r="V257" i="1" s="1"/>
  <c r="V258" i="1" s="1"/>
  <c r="V259" i="1" s="1"/>
  <c r="V260" i="1" s="1"/>
  <c r="V261" i="1" s="1"/>
  <c r="V240" i="1"/>
  <c r="V241" i="1" s="1"/>
  <c r="V242" i="1" s="1"/>
  <c r="V243" i="1" s="1"/>
  <c r="V244" i="1" s="1"/>
  <c r="V245" i="1" s="1"/>
  <c r="V246" i="1" s="1"/>
  <c r="V247" i="1" s="1"/>
  <c r="V248" i="1" s="1"/>
  <c r="V249" i="1" s="1"/>
  <c r="V227" i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15" i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04" i="1"/>
  <c r="V205" i="1" s="1"/>
  <c r="V206" i="1" s="1"/>
  <c r="V207" i="1" s="1"/>
  <c r="V208" i="1" s="1"/>
  <c r="V209" i="1" s="1"/>
  <c r="V210" i="1" s="1"/>
  <c r="V211" i="1" s="1"/>
  <c r="V212" i="1" s="1"/>
  <c r="V213" i="1" s="1"/>
  <c r="V192" i="1"/>
  <c r="V193" i="1" s="1"/>
  <c r="V194" i="1" s="1"/>
  <c r="V195" i="1" s="1"/>
  <c r="V196" i="1" s="1"/>
  <c r="V197" i="1" s="1"/>
  <c r="V198" i="1" s="1"/>
  <c r="V199" i="1" s="1"/>
  <c r="V200" i="1" s="1"/>
  <c r="V201" i="1" s="1"/>
  <c r="V180" i="1"/>
  <c r="V181" i="1" s="1"/>
  <c r="V182" i="1" s="1"/>
  <c r="V183" i="1" s="1"/>
  <c r="V184" i="1" s="1"/>
  <c r="V185" i="1" s="1"/>
  <c r="V186" i="1" s="1"/>
  <c r="V187" i="1" s="1"/>
  <c r="V188" i="1" s="1"/>
  <c r="V189" i="1" s="1"/>
  <c r="V168" i="1"/>
  <c r="V169" i="1" s="1"/>
  <c r="V170" i="1" s="1"/>
  <c r="V171" i="1" s="1"/>
  <c r="V172" i="1" s="1"/>
  <c r="V173" i="1" s="1"/>
  <c r="V174" i="1" s="1"/>
  <c r="V175" i="1" s="1"/>
  <c r="V176" i="1" s="1"/>
  <c r="V177" i="1" s="1"/>
  <c r="V156" i="1"/>
  <c r="V157" i="1" s="1"/>
  <c r="V158" i="1" s="1"/>
  <c r="V159" i="1" s="1"/>
  <c r="V160" i="1" s="1"/>
  <c r="V161" i="1" s="1"/>
  <c r="V162" i="1" s="1"/>
  <c r="V163" i="1" s="1"/>
  <c r="V164" i="1" s="1"/>
  <c r="V165" i="1" s="1"/>
  <c r="V144" i="1"/>
  <c r="V145" i="1" s="1"/>
  <c r="V146" i="1" s="1"/>
  <c r="V147" i="1" s="1"/>
  <c r="V148" i="1" s="1"/>
  <c r="V149" i="1" s="1"/>
  <c r="V150" i="1" s="1"/>
  <c r="V151" i="1" s="1"/>
  <c r="V152" i="1" s="1"/>
  <c r="V153" i="1" s="1"/>
  <c r="V132" i="1"/>
  <c r="V133" i="1" s="1"/>
  <c r="V134" i="1" s="1"/>
  <c r="V135" i="1" s="1"/>
  <c r="V136" i="1" s="1"/>
  <c r="V137" i="1" s="1"/>
  <c r="V138" i="1" s="1"/>
  <c r="V139" i="1" s="1"/>
  <c r="V140" i="1" s="1"/>
  <c r="V141" i="1" s="1"/>
  <c r="V120" i="1"/>
  <c r="V121" i="1" s="1"/>
  <c r="V122" i="1" s="1"/>
  <c r="V123" i="1" s="1"/>
  <c r="V124" i="1" s="1"/>
  <c r="V125" i="1" s="1"/>
  <c r="V126" i="1" s="1"/>
  <c r="V127" i="1" s="1"/>
  <c r="V128" i="1" s="1"/>
  <c r="V129" i="1" s="1"/>
  <c r="V108" i="1"/>
  <c r="V109" i="1" s="1"/>
  <c r="V110" i="1" s="1"/>
  <c r="V111" i="1" s="1"/>
  <c r="V112" i="1" s="1"/>
  <c r="V113" i="1" s="1"/>
  <c r="V114" i="1" s="1"/>
  <c r="V115" i="1" s="1"/>
  <c r="V116" i="1" s="1"/>
  <c r="V117" i="1" s="1"/>
  <c r="V457" i="1"/>
  <c r="V458" i="1" s="1"/>
  <c r="V459" i="1" s="1"/>
  <c r="V460" i="1" s="1"/>
  <c r="V461" i="1" s="1"/>
  <c r="V462" i="1" s="1"/>
  <c r="V463" i="1" s="1"/>
  <c r="V464" i="1" s="1"/>
  <c r="V465" i="1" s="1"/>
  <c r="G464" i="1" l="1"/>
  <c r="J464" i="1" s="1"/>
  <c r="G465" i="1"/>
  <c r="J465" i="1" s="1"/>
  <c r="G466" i="1"/>
  <c r="J466" i="1" s="1"/>
  <c r="G467" i="1"/>
  <c r="J467" i="1" s="1"/>
  <c r="G468" i="1"/>
  <c r="J468" i="1" s="1"/>
  <c r="G469" i="1"/>
  <c r="J469" i="1" s="1"/>
  <c r="G470" i="1"/>
  <c r="J470" i="1" s="1"/>
  <c r="G471" i="1"/>
  <c r="J471" i="1" s="1"/>
  <c r="G472" i="1"/>
  <c r="G473" i="1"/>
  <c r="G474" i="1"/>
  <c r="N468" i="1" l="1"/>
  <c r="S468" i="1"/>
  <c r="S469" i="1"/>
  <c r="N469" i="1"/>
  <c r="J473" i="1"/>
  <c r="S467" i="1"/>
  <c r="N467" i="1"/>
  <c r="J474" i="1"/>
  <c r="J472" i="1"/>
  <c r="N466" i="1"/>
  <c r="S466" i="1"/>
  <c r="N471" i="1"/>
  <c r="S471" i="1"/>
  <c r="S465" i="1"/>
  <c r="N465" i="1"/>
  <c r="S470" i="1"/>
  <c r="N470" i="1"/>
  <c r="N464" i="1"/>
  <c r="S464" i="1"/>
  <c r="N2" i="1" l="1"/>
  <c r="G111" i="2" s="1"/>
  <c r="S473" i="1"/>
  <c r="N473" i="1"/>
  <c r="L51" i="2"/>
  <c r="L34" i="2"/>
  <c r="G43" i="2"/>
  <c r="L101" i="2"/>
  <c r="G52" i="2"/>
  <c r="L116" i="2"/>
  <c r="B102" i="2"/>
  <c r="M120" i="2"/>
  <c r="M121" i="2"/>
  <c r="C114" i="2"/>
  <c r="B73" i="2"/>
  <c r="L79" i="2"/>
  <c r="B118" i="2"/>
  <c r="B117" i="2"/>
  <c r="L78" i="2"/>
  <c r="B101" i="2"/>
  <c r="I110" i="2"/>
  <c r="L112" i="2"/>
  <c r="B52" i="2"/>
  <c r="G102" i="2"/>
  <c r="L118" i="2"/>
  <c r="B80" i="2"/>
  <c r="I121" i="2"/>
  <c r="G85" i="2"/>
  <c r="G115" i="2"/>
  <c r="B116" i="2"/>
  <c r="H121" i="2"/>
  <c r="S474" i="1"/>
  <c r="N474" i="1"/>
  <c r="S472" i="1"/>
  <c r="N472" i="1"/>
  <c r="M112" i="2" l="1"/>
  <c r="L39" i="2"/>
  <c r="L67" i="2"/>
  <c r="L93" i="2"/>
  <c r="B34" i="2"/>
  <c r="B114" i="2"/>
  <c r="P2" i="1"/>
  <c r="H3" i="2" s="1"/>
  <c r="L52" i="2"/>
  <c r="I112" i="2"/>
  <c r="B54" i="2"/>
  <c r="L55" i="2"/>
  <c r="G94" i="2"/>
  <c r="D118" i="2"/>
  <c r="D117" i="2"/>
  <c r="L63" i="2"/>
  <c r="B112" i="2"/>
  <c r="B45" i="2"/>
  <c r="G63" i="2"/>
  <c r="H113" i="2"/>
  <c r="B93" i="2"/>
  <c r="L42" i="2"/>
  <c r="G74" i="2"/>
  <c r="L66" i="2"/>
  <c r="C113" i="2"/>
  <c r="N114" i="2"/>
  <c r="M116" i="2"/>
  <c r="G64" i="2"/>
  <c r="D113" i="2"/>
  <c r="G55" i="2"/>
  <c r="B111" i="2"/>
  <c r="G69" i="2"/>
  <c r="G84" i="2"/>
  <c r="L62" i="2"/>
  <c r="C117" i="2"/>
  <c r="L80" i="2"/>
  <c r="L54" i="2"/>
  <c r="B82" i="2"/>
  <c r="G58" i="2"/>
  <c r="B105" i="2"/>
  <c r="H111" i="2"/>
  <c r="C112" i="2"/>
  <c r="N110" i="2"/>
  <c r="G100" i="2"/>
  <c r="G41" i="2"/>
  <c r="B41" i="2"/>
  <c r="G61" i="2"/>
  <c r="D112" i="2"/>
  <c r="B107" i="2"/>
  <c r="G39" i="2"/>
  <c r="G75" i="2"/>
  <c r="B104" i="2"/>
  <c r="G50" i="2"/>
  <c r="B50" i="2"/>
  <c r="B90" i="2"/>
  <c r="G78" i="2"/>
  <c r="B67" i="2"/>
  <c r="L64" i="2"/>
  <c r="L110" i="2"/>
  <c r="G76" i="2"/>
  <c r="B69" i="2"/>
  <c r="B60" i="2"/>
  <c r="L60" i="2"/>
  <c r="N118" i="2"/>
  <c r="N120" i="2"/>
  <c r="L115" i="2"/>
  <c r="G89" i="2"/>
  <c r="M115" i="2"/>
  <c r="D119" i="2"/>
  <c r="L94" i="2"/>
  <c r="H117" i="2"/>
  <c r="L90" i="2"/>
  <c r="G73" i="2"/>
  <c r="L58" i="2"/>
  <c r="G35" i="2"/>
  <c r="L86" i="2"/>
  <c r="G101" i="2"/>
  <c r="B89" i="2"/>
  <c r="G116" i="2"/>
  <c r="B85" i="2"/>
  <c r="B78" i="2"/>
  <c r="B115" i="2"/>
  <c r="B35" i="2"/>
  <c r="G118" i="2"/>
  <c r="L43" i="2"/>
  <c r="L106" i="2"/>
  <c r="B103" i="2"/>
  <c r="L35" i="2"/>
  <c r="I119" i="2"/>
  <c r="G59" i="2"/>
  <c r="G90" i="2"/>
  <c r="L114" i="2"/>
  <c r="B49" i="2"/>
  <c r="L95" i="2"/>
  <c r="B42" i="2"/>
  <c r="G67" i="2"/>
  <c r="L41" i="2"/>
  <c r="B47" i="2"/>
  <c r="L47" i="2"/>
  <c r="L53" i="2"/>
  <c r="B51" i="2"/>
  <c r="L85" i="2"/>
  <c r="L61" i="2"/>
  <c r="L46" i="2"/>
  <c r="L59" i="2"/>
  <c r="I114" i="2"/>
  <c r="G88" i="2"/>
  <c r="B46" i="2"/>
  <c r="B91" i="2"/>
  <c r="G93" i="2"/>
  <c r="B32" i="2"/>
  <c r="L81" i="2"/>
  <c r="C116" i="2"/>
  <c r="B66" i="2"/>
  <c r="C115" i="2"/>
  <c r="L48" i="2"/>
  <c r="D116" i="2"/>
  <c r="C120" i="2"/>
  <c r="B95" i="2"/>
  <c r="I116" i="2"/>
  <c r="G121" i="2"/>
  <c r="B39" i="2"/>
  <c r="G107" i="2"/>
  <c r="B100" i="2"/>
  <c r="G48" i="2"/>
  <c r="B79" i="2"/>
  <c r="B62" i="2"/>
  <c r="G95" i="2"/>
  <c r="G60" i="2"/>
  <c r="M119" i="2"/>
  <c r="G97" i="2"/>
  <c r="L76" i="2"/>
  <c r="G65" i="2"/>
  <c r="L104" i="2"/>
  <c r="B76" i="2"/>
  <c r="B119" i="2"/>
  <c r="B97" i="2"/>
  <c r="B65" i="2"/>
  <c r="G54" i="2"/>
  <c r="H120" i="2"/>
  <c r="G42" i="2"/>
  <c r="L97" i="2"/>
  <c r="L56" i="2"/>
  <c r="N119" i="2"/>
  <c r="B86" i="2"/>
  <c r="G87" i="2"/>
  <c r="B64" i="2"/>
  <c r="N113" i="2"/>
  <c r="I115" i="2"/>
  <c r="G56" i="2"/>
  <c r="L73" i="2"/>
  <c r="L108" i="2"/>
  <c r="B33" i="2"/>
  <c r="B38" i="2"/>
  <c r="B53" i="2"/>
  <c r="G51" i="2"/>
  <c r="L68" i="2"/>
  <c r="G32" i="2"/>
  <c r="B48" i="2"/>
  <c r="G47" i="2"/>
  <c r="M110" i="2"/>
  <c r="B121" i="2"/>
  <c r="B106" i="2"/>
  <c r="L74" i="2"/>
  <c r="G86" i="2"/>
  <c r="G112" i="2"/>
  <c r="L107" i="2"/>
  <c r="G37" i="2"/>
  <c r="B84" i="2"/>
  <c r="O2" i="1"/>
  <c r="F3" i="2" s="1"/>
  <c r="D121" i="2"/>
  <c r="M118" i="2"/>
  <c r="G72" i="2"/>
  <c r="B74" i="2"/>
  <c r="L98" i="2"/>
  <c r="L113" i="2"/>
  <c r="L117" i="2"/>
  <c r="G40" i="2"/>
  <c r="L105" i="2"/>
  <c r="L77" i="2"/>
  <c r="L40" i="2"/>
  <c r="L36" i="2"/>
  <c r="B59" i="2"/>
  <c r="H119" i="2"/>
  <c r="L99" i="2"/>
  <c r="L75" i="2"/>
  <c r="L38" i="2"/>
  <c r="L69" i="2"/>
  <c r="L82" i="2"/>
  <c r="C118" i="2"/>
  <c r="G80" i="2"/>
  <c r="L72" i="2"/>
  <c r="G71" i="2"/>
  <c r="B120" i="2"/>
  <c r="G33" i="2"/>
  <c r="L88" i="2"/>
  <c r="B75" i="2"/>
  <c r="G49" i="2"/>
  <c r="G79" i="2"/>
  <c r="N121" i="2"/>
  <c r="H110" i="2"/>
  <c r="N115" i="2"/>
  <c r="I118" i="2"/>
  <c r="G105" i="2"/>
  <c r="B71" i="2"/>
  <c r="L102" i="2"/>
  <c r="B99" i="2"/>
  <c r="B98" i="2"/>
  <c r="M114" i="2"/>
  <c r="L45" i="2"/>
  <c r="L84" i="2"/>
  <c r="M113" i="2"/>
  <c r="G66" i="2"/>
  <c r="B55" i="2"/>
  <c r="L92" i="2"/>
  <c r="B88" i="2"/>
  <c r="G38" i="2"/>
  <c r="B37" i="2"/>
  <c r="B87" i="2"/>
  <c r="G117" i="2"/>
  <c r="B43" i="2"/>
  <c r="G68" i="2"/>
  <c r="B63" i="2"/>
  <c r="L71" i="2"/>
  <c r="B58" i="2"/>
  <c r="G62" i="2"/>
  <c r="G81" i="2"/>
  <c r="G46" i="2"/>
  <c r="G119" i="2"/>
  <c r="L121" i="2"/>
  <c r="L50" i="2"/>
  <c r="C121" i="2"/>
  <c r="B40" i="2"/>
  <c r="M111" i="2"/>
  <c r="H112" i="2"/>
  <c r="B36" i="2"/>
  <c r="G120" i="2"/>
  <c r="L119" i="2"/>
  <c r="G114" i="2"/>
  <c r="H115" i="2"/>
  <c r="G82" i="2"/>
  <c r="G45" i="2"/>
  <c r="B56" i="2"/>
  <c r="G113" i="2"/>
  <c r="G53" i="2"/>
  <c r="H114" i="2"/>
  <c r="B81" i="2"/>
  <c r="G77" i="2"/>
  <c r="C119" i="2"/>
  <c r="L120" i="2"/>
  <c r="G99" i="2"/>
  <c r="G106" i="2"/>
  <c r="L91" i="2"/>
  <c r="G108" i="2"/>
  <c r="B108" i="2"/>
  <c r="I117" i="2"/>
  <c r="H116" i="2"/>
  <c r="I113" i="2"/>
  <c r="N117" i="2"/>
  <c r="B113" i="2"/>
  <c r="B94" i="2"/>
  <c r="B92" i="2"/>
  <c r="G91" i="2"/>
  <c r="G98" i="2"/>
  <c r="H118" i="2"/>
  <c r="G103" i="2"/>
  <c r="I120" i="2"/>
  <c r="L103" i="2"/>
  <c r="M117" i="2"/>
  <c r="D115" i="2"/>
  <c r="L65" i="2"/>
  <c r="B72" i="2"/>
  <c r="L32" i="2"/>
  <c r="B61" i="2"/>
  <c r="G36" i="2"/>
  <c r="L89" i="2"/>
  <c r="B77" i="2"/>
  <c r="L33" i="2"/>
  <c r="N116" i="2"/>
  <c r="D114" i="2"/>
  <c r="G110" i="2"/>
  <c r="L87" i="2"/>
  <c r="B110" i="2"/>
  <c r="G34" i="2"/>
  <c r="L100" i="2"/>
  <c r="B68" i="2"/>
  <c r="N112" i="2"/>
  <c r="L49" i="2"/>
  <c r="G92" i="2"/>
  <c r="D120" i="2"/>
  <c r="L37" i="2"/>
  <c r="L111" i="2"/>
  <c r="G104" i="2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J715" i="1" s="1"/>
  <c r="G714" i="1"/>
  <c r="J714" i="1" s="1"/>
  <c r="G713" i="1"/>
  <c r="J713" i="1" s="1"/>
  <c r="G712" i="1"/>
  <c r="J712" i="1" s="1"/>
  <c r="G711" i="1"/>
  <c r="J711" i="1" s="1"/>
  <c r="G710" i="1"/>
  <c r="J710" i="1" s="1"/>
  <c r="G709" i="1"/>
  <c r="J709" i="1" s="1"/>
  <c r="G708" i="1"/>
  <c r="J708" i="1" s="1"/>
  <c r="G707" i="1"/>
  <c r="J707" i="1" s="1"/>
  <c r="G706" i="1"/>
  <c r="J706" i="1" s="1"/>
  <c r="G705" i="1"/>
  <c r="J705" i="1" s="1"/>
  <c r="G704" i="1"/>
  <c r="J704" i="1" s="1"/>
  <c r="G703" i="1"/>
  <c r="J703" i="1" s="1"/>
  <c r="G702" i="1"/>
  <c r="J702" i="1" s="1"/>
  <c r="G701" i="1"/>
  <c r="J701" i="1" s="1"/>
  <c r="G700" i="1"/>
  <c r="J700" i="1" s="1"/>
  <c r="G699" i="1"/>
  <c r="J699" i="1" s="1"/>
  <c r="G698" i="1"/>
  <c r="J698" i="1" s="1"/>
  <c r="G697" i="1"/>
  <c r="J697" i="1" s="1"/>
  <c r="G696" i="1"/>
  <c r="J696" i="1" s="1"/>
  <c r="G695" i="1"/>
  <c r="J695" i="1" s="1"/>
  <c r="G694" i="1"/>
  <c r="J694" i="1" s="1"/>
  <c r="G693" i="1"/>
  <c r="J693" i="1" s="1"/>
  <c r="G692" i="1"/>
  <c r="J692" i="1" s="1"/>
  <c r="G691" i="1"/>
  <c r="J691" i="1" s="1"/>
  <c r="G690" i="1"/>
  <c r="J690" i="1" s="1"/>
  <c r="G689" i="1"/>
  <c r="J689" i="1" s="1"/>
  <c r="G688" i="1"/>
  <c r="J688" i="1" s="1"/>
  <c r="G687" i="1"/>
  <c r="J687" i="1" s="1"/>
  <c r="G686" i="1"/>
  <c r="J686" i="1" s="1"/>
  <c r="G685" i="1"/>
  <c r="J685" i="1" s="1"/>
  <c r="G684" i="1"/>
  <c r="J684" i="1" s="1"/>
  <c r="G683" i="1"/>
  <c r="J683" i="1" s="1"/>
  <c r="G682" i="1"/>
  <c r="J682" i="1" s="1"/>
  <c r="G681" i="1"/>
  <c r="J681" i="1" s="1"/>
  <c r="G680" i="1"/>
  <c r="J680" i="1" s="1"/>
  <c r="G679" i="1"/>
  <c r="J679" i="1" s="1"/>
  <c r="G678" i="1"/>
  <c r="J678" i="1" s="1"/>
  <c r="G677" i="1"/>
  <c r="J677" i="1" s="1"/>
  <c r="G676" i="1"/>
  <c r="J676" i="1" s="1"/>
  <c r="G675" i="1"/>
  <c r="J675" i="1" s="1"/>
  <c r="G674" i="1"/>
  <c r="J674" i="1" s="1"/>
  <c r="G673" i="1"/>
  <c r="J673" i="1" s="1"/>
  <c r="G672" i="1"/>
  <c r="J672" i="1" s="1"/>
  <c r="G671" i="1"/>
  <c r="J671" i="1" s="1"/>
  <c r="G670" i="1"/>
  <c r="J670" i="1" s="1"/>
  <c r="G669" i="1"/>
  <c r="J669" i="1" s="1"/>
  <c r="G668" i="1"/>
  <c r="J668" i="1" s="1"/>
  <c r="G667" i="1"/>
  <c r="J667" i="1" s="1"/>
  <c r="G666" i="1"/>
  <c r="J666" i="1" s="1"/>
  <c r="G665" i="1"/>
  <c r="J665" i="1" s="1"/>
  <c r="G664" i="1"/>
  <c r="J664" i="1" s="1"/>
  <c r="G663" i="1"/>
  <c r="J663" i="1" s="1"/>
  <c r="G662" i="1"/>
  <c r="J662" i="1" s="1"/>
  <c r="G661" i="1"/>
  <c r="J661" i="1" s="1"/>
  <c r="G660" i="1"/>
  <c r="J660" i="1" s="1"/>
  <c r="G659" i="1"/>
  <c r="J659" i="1" s="1"/>
  <c r="G658" i="1"/>
  <c r="J658" i="1" s="1"/>
  <c r="G657" i="1"/>
  <c r="J657" i="1" s="1"/>
  <c r="G656" i="1"/>
  <c r="J656" i="1" s="1"/>
  <c r="G655" i="1"/>
  <c r="J655" i="1" s="1"/>
  <c r="G654" i="1"/>
  <c r="J654" i="1" s="1"/>
  <c r="G653" i="1"/>
  <c r="J653" i="1" s="1"/>
  <c r="G652" i="1"/>
  <c r="J652" i="1" s="1"/>
  <c r="G651" i="1"/>
  <c r="J651" i="1" s="1"/>
  <c r="G650" i="1"/>
  <c r="J650" i="1" s="1"/>
  <c r="G649" i="1"/>
  <c r="J649" i="1" s="1"/>
  <c r="G648" i="1"/>
  <c r="J648" i="1" s="1"/>
  <c r="G647" i="1"/>
  <c r="J647" i="1" s="1"/>
  <c r="G646" i="1"/>
  <c r="J646" i="1" s="1"/>
  <c r="G645" i="1"/>
  <c r="J645" i="1" s="1"/>
  <c r="G644" i="1"/>
  <c r="J644" i="1" s="1"/>
  <c r="G643" i="1"/>
  <c r="J643" i="1" s="1"/>
  <c r="G642" i="1"/>
  <c r="J642" i="1" s="1"/>
  <c r="G641" i="1"/>
  <c r="J641" i="1" s="1"/>
  <c r="G640" i="1"/>
  <c r="J640" i="1" s="1"/>
  <c r="G639" i="1"/>
  <c r="J639" i="1" s="1"/>
  <c r="G638" i="1"/>
  <c r="J638" i="1" s="1"/>
  <c r="G637" i="1"/>
  <c r="J637" i="1" s="1"/>
  <c r="G636" i="1"/>
  <c r="J636" i="1" s="1"/>
  <c r="G635" i="1"/>
  <c r="J635" i="1" s="1"/>
  <c r="G634" i="1"/>
  <c r="J634" i="1" s="1"/>
  <c r="G633" i="1"/>
  <c r="J633" i="1" s="1"/>
  <c r="G632" i="1"/>
  <c r="J632" i="1" s="1"/>
  <c r="G631" i="1"/>
  <c r="J631" i="1" s="1"/>
  <c r="G630" i="1"/>
  <c r="J630" i="1" s="1"/>
  <c r="G629" i="1"/>
  <c r="J629" i="1" s="1"/>
  <c r="G628" i="1"/>
  <c r="J628" i="1" s="1"/>
  <c r="G627" i="1"/>
  <c r="J627" i="1" s="1"/>
  <c r="G626" i="1"/>
  <c r="J626" i="1" s="1"/>
  <c r="G625" i="1"/>
  <c r="J625" i="1" s="1"/>
  <c r="G624" i="1"/>
  <c r="J624" i="1" s="1"/>
  <c r="G623" i="1"/>
  <c r="J623" i="1" s="1"/>
  <c r="G622" i="1"/>
  <c r="J622" i="1" s="1"/>
  <c r="G621" i="1"/>
  <c r="J621" i="1" s="1"/>
  <c r="G620" i="1"/>
  <c r="J620" i="1" s="1"/>
  <c r="G619" i="1"/>
  <c r="J619" i="1" s="1"/>
  <c r="G618" i="1"/>
  <c r="J618" i="1" s="1"/>
  <c r="G617" i="1"/>
  <c r="J617" i="1" s="1"/>
  <c r="G616" i="1"/>
  <c r="J616" i="1" s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63" i="1"/>
  <c r="J463" i="1" s="1"/>
  <c r="G462" i="1"/>
  <c r="J462" i="1" s="1"/>
  <c r="G461" i="1"/>
  <c r="J461" i="1" s="1"/>
  <c r="G460" i="1"/>
  <c r="J460" i="1" s="1"/>
  <c r="G459" i="1"/>
  <c r="J459" i="1" s="1"/>
  <c r="G458" i="1"/>
  <c r="J458" i="1" s="1"/>
  <c r="G457" i="1"/>
  <c r="J457" i="1" s="1"/>
  <c r="G456" i="1"/>
  <c r="J456" i="1" s="1"/>
  <c r="G455" i="1"/>
  <c r="J455" i="1" s="1"/>
  <c r="G454" i="1"/>
  <c r="J454" i="1" s="1"/>
  <c r="G453" i="1"/>
  <c r="J453" i="1" s="1"/>
  <c r="G452" i="1"/>
  <c r="J452" i="1" s="1"/>
  <c r="G451" i="1"/>
  <c r="J451" i="1" s="1"/>
  <c r="G450" i="1"/>
  <c r="J450" i="1" s="1"/>
  <c r="G449" i="1"/>
  <c r="J449" i="1" s="1"/>
  <c r="G448" i="1"/>
  <c r="J448" i="1" s="1"/>
  <c r="G447" i="1"/>
  <c r="J447" i="1" s="1"/>
  <c r="G446" i="1"/>
  <c r="J446" i="1" s="1"/>
  <c r="G445" i="1"/>
  <c r="J445" i="1" s="1"/>
  <c r="G444" i="1"/>
  <c r="J444" i="1" s="1"/>
  <c r="G443" i="1"/>
  <c r="J443" i="1" s="1"/>
  <c r="G442" i="1"/>
  <c r="J442" i="1" s="1"/>
  <c r="G441" i="1"/>
  <c r="J441" i="1" s="1"/>
  <c r="G440" i="1"/>
  <c r="J440" i="1" s="1"/>
  <c r="G439" i="1"/>
  <c r="J439" i="1" s="1"/>
  <c r="G438" i="1"/>
  <c r="J438" i="1" s="1"/>
  <c r="G437" i="1"/>
  <c r="J437" i="1" s="1"/>
  <c r="G436" i="1"/>
  <c r="J436" i="1" s="1"/>
  <c r="G435" i="1"/>
  <c r="J435" i="1" s="1"/>
  <c r="G434" i="1"/>
  <c r="J434" i="1" s="1"/>
  <c r="G433" i="1"/>
  <c r="J433" i="1" s="1"/>
  <c r="G432" i="1"/>
  <c r="J432" i="1" s="1"/>
  <c r="G431" i="1"/>
  <c r="J431" i="1" s="1"/>
  <c r="G430" i="1"/>
  <c r="J430" i="1" s="1"/>
  <c r="G429" i="1"/>
  <c r="J429" i="1" s="1"/>
  <c r="G428" i="1"/>
  <c r="J428" i="1" s="1"/>
  <c r="G427" i="1"/>
  <c r="J427" i="1" s="1"/>
  <c r="G426" i="1"/>
  <c r="J426" i="1" s="1"/>
  <c r="G425" i="1"/>
  <c r="J425" i="1" s="1"/>
  <c r="G424" i="1"/>
  <c r="J424" i="1" s="1"/>
  <c r="G423" i="1"/>
  <c r="J423" i="1" s="1"/>
  <c r="G422" i="1"/>
  <c r="J422" i="1" s="1"/>
  <c r="G421" i="1"/>
  <c r="J421" i="1" s="1"/>
  <c r="G420" i="1"/>
  <c r="J420" i="1" s="1"/>
  <c r="G419" i="1"/>
  <c r="J419" i="1" s="1"/>
  <c r="G418" i="1"/>
  <c r="J418" i="1" s="1"/>
  <c r="G417" i="1"/>
  <c r="J417" i="1" s="1"/>
  <c r="G416" i="1"/>
  <c r="J416" i="1" s="1"/>
  <c r="G415" i="1"/>
  <c r="J415" i="1" s="1"/>
  <c r="G414" i="1"/>
  <c r="J414" i="1" s="1"/>
  <c r="G413" i="1"/>
  <c r="J413" i="1" s="1"/>
  <c r="G412" i="1"/>
  <c r="J412" i="1" s="1"/>
  <c r="G411" i="1"/>
  <c r="J411" i="1" s="1"/>
  <c r="G410" i="1"/>
  <c r="J410" i="1" s="1"/>
  <c r="G409" i="1"/>
  <c r="J409" i="1" s="1"/>
  <c r="G408" i="1"/>
  <c r="J408" i="1" s="1"/>
  <c r="G407" i="1"/>
  <c r="J407" i="1" s="1"/>
  <c r="G406" i="1"/>
  <c r="J406" i="1" s="1"/>
  <c r="G405" i="1"/>
  <c r="J405" i="1" s="1"/>
  <c r="G404" i="1"/>
  <c r="J404" i="1" s="1"/>
  <c r="G403" i="1"/>
  <c r="J403" i="1" s="1"/>
  <c r="G402" i="1"/>
  <c r="J402" i="1" s="1"/>
  <c r="G401" i="1"/>
  <c r="J401" i="1" s="1"/>
  <c r="G400" i="1"/>
  <c r="J400" i="1" s="1"/>
  <c r="G399" i="1"/>
  <c r="J399" i="1" s="1"/>
  <c r="G398" i="1"/>
  <c r="J398" i="1" s="1"/>
  <c r="G397" i="1"/>
  <c r="J397" i="1" s="1"/>
  <c r="G396" i="1"/>
  <c r="J396" i="1" s="1"/>
  <c r="G395" i="1"/>
  <c r="J395" i="1" s="1"/>
  <c r="G394" i="1"/>
  <c r="J394" i="1" s="1"/>
  <c r="G393" i="1"/>
  <c r="J393" i="1" s="1"/>
  <c r="G392" i="1"/>
  <c r="J392" i="1" s="1"/>
  <c r="G391" i="1"/>
  <c r="J391" i="1" s="1"/>
  <c r="G390" i="1"/>
  <c r="J390" i="1" s="1"/>
  <c r="G389" i="1"/>
  <c r="J389" i="1" s="1"/>
  <c r="G388" i="1"/>
  <c r="J388" i="1" s="1"/>
  <c r="G387" i="1"/>
  <c r="J387" i="1" s="1"/>
  <c r="G386" i="1"/>
  <c r="J386" i="1" s="1"/>
  <c r="G385" i="1"/>
  <c r="J385" i="1" s="1"/>
  <c r="G384" i="1"/>
  <c r="J384" i="1" s="1"/>
  <c r="G383" i="1"/>
  <c r="J383" i="1" s="1"/>
  <c r="G382" i="1"/>
  <c r="J382" i="1" s="1"/>
  <c r="G381" i="1"/>
  <c r="J381" i="1" s="1"/>
  <c r="G380" i="1"/>
  <c r="J380" i="1" s="1"/>
  <c r="G379" i="1"/>
  <c r="J379" i="1" s="1"/>
  <c r="G378" i="1"/>
  <c r="J378" i="1" s="1"/>
  <c r="G377" i="1"/>
  <c r="J377" i="1" s="1"/>
  <c r="G376" i="1"/>
  <c r="J376" i="1" s="1"/>
  <c r="G375" i="1"/>
  <c r="J375" i="1" s="1"/>
  <c r="G374" i="1"/>
  <c r="J374" i="1" s="1"/>
  <c r="G373" i="1"/>
  <c r="J373" i="1" s="1"/>
  <c r="G372" i="1"/>
  <c r="J372" i="1" s="1"/>
  <c r="G371" i="1"/>
  <c r="J371" i="1" s="1"/>
  <c r="G370" i="1"/>
  <c r="J370" i="1" s="1"/>
  <c r="G369" i="1"/>
  <c r="J369" i="1" s="1"/>
  <c r="G368" i="1"/>
  <c r="J368" i="1" s="1"/>
  <c r="G367" i="1"/>
  <c r="J367" i="1" s="1"/>
  <c r="G366" i="1"/>
  <c r="J366" i="1" s="1"/>
  <c r="G365" i="1"/>
  <c r="J365" i="1" s="1"/>
  <c r="G364" i="1"/>
  <c r="J364" i="1" s="1"/>
  <c r="G363" i="1"/>
  <c r="J363" i="1" s="1"/>
  <c r="G362" i="1"/>
  <c r="J362" i="1" s="1"/>
  <c r="G361" i="1"/>
  <c r="J361" i="1" s="1"/>
  <c r="G360" i="1"/>
  <c r="J360" i="1" s="1"/>
  <c r="G359" i="1"/>
  <c r="J359" i="1" s="1"/>
  <c r="G358" i="1"/>
  <c r="J358" i="1" s="1"/>
  <c r="G357" i="1"/>
  <c r="J357" i="1" s="1"/>
  <c r="G356" i="1"/>
  <c r="J356" i="1" s="1"/>
  <c r="G355" i="1"/>
  <c r="J355" i="1" s="1"/>
  <c r="G354" i="1"/>
  <c r="J354" i="1" s="1"/>
  <c r="G353" i="1"/>
  <c r="J353" i="1" s="1"/>
  <c r="G352" i="1"/>
  <c r="J352" i="1" s="1"/>
  <c r="G351" i="1"/>
  <c r="J351" i="1" s="1"/>
  <c r="G350" i="1"/>
  <c r="J350" i="1" s="1"/>
  <c r="G349" i="1"/>
  <c r="J349" i="1" s="1"/>
  <c r="G348" i="1"/>
  <c r="J348" i="1" s="1"/>
  <c r="G347" i="1"/>
  <c r="J347" i="1" s="1"/>
  <c r="G346" i="1"/>
  <c r="J346" i="1" s="1"/>
  <c r="G345" i="1"/>
  <c r="J345" i="1" s="1"/>
  <c r="G344" i="1"/>
  <c r="J344" i="1" s="1"/>
  <c r="G343" i="1"/>
  <c r="J343" i="1" s="1"/>
  <c r="G342" i="1"/>
  <c r="J342" i="1" s="1"/>
  <c r="G341" i="1"/>
  <c r="J341" i="1" s="1"/>
  <c r="G340" i="1"/>
  <c r="J340" i="1" s="1"/>
  <c r="G339" i="1"/>
  <c r="J339" i="1" s="1"/>
  <c r="G338" i="1"/>
  <c r="J338" i="1" s="1"/>
  <c r="G337" i="1"/>
  <c r="J337" i="1" s="1"/>
  <c r="G336" i="1"/>
  <c r="J336" i="1" s="1"/>
  <c r="G335" i="1"/>
  <c r="J335" i="1" s="1"/>
  <c r="G334" i="1"/>
  <c r="J334" i="1" s="1"/>
  <c r="G333" i="1"/>
  <c r="J333" i="1" s="1"/>
  <c r="G332" i="1"/>
  <c r="J332" i="1" s="1"/>
  <c r="G331" i="1"/>
  <c r="J331" i="1" s="1"/>
  <c r="G330" i="1"/>
  <c r="J330" i="1" s="1"/>
  <c r="G329" i="1"/>
  <c r="J329" i="1" s="1"/>
  <c r="G328" i="1"/>
  <c r="J328" i="1" s="1"/>
  <c r="G327" i="1"/>
  <c r="J327" i="1" s="1"/>
  <c r="G326" i="1"/>
  <c r="J326" i="1" s="1"/>
  <c r="G325" i="1"/>
  <c r="J325" i="1" s="1"/>
  <c r="G324" i="1"/>
  <c r="J324" i="1" s="1"/>
  <c r="G323" i="1"/>
  <c r="J323" i="1" s="1"/>
  <c r="G322" i="1"/>
  <c r="J322" i="1" s="1"/>
  <c r="G321" i="1"/>
  <c r="J321" i="1" s="1"/>
  <c r="G320" i="1"/>
  <c r="J320" i="1" s="1"/>
  <c r="G319" i="1"/>
  <c r="J319" i="1" s="1"/>
  <c r="G318" i="1"/>
  <c r="J318" i="1" s="1"/>
  <c r="G317" i="1"/>
  <c r="J317" i="1" s="1"/>
  <c r="G316" i="1"/>
  <c r="J316" i="1" s="1"/>
  <c r="G315" i="1"/>
  <c r="J315" i="1" s="1"/>
  <c r="G314" i="1"/>
  <c r="J314" i="1" s="1"/>
  <c r="G313" i="1"/>
  <c r="J313" i="1" s="1"/>
  <c r="G312" i="1"/>
  <c r="J312" i="1" s="1"/>
  <c r="G311" i="1"/>
  <c r="J311" i="1" s="1"/>
  <c r="G310" i="1"/>
  <c r="J310" i="1" s="1"/>
  <c r="G309" i="1"/>
  <c r="J309" i="1" s="1"/>
  <c r="G308" i="1"/>
  <c r="J308" i="1" s="1"/>
  <c r="G307" i="1"/>
  <c r="J307" i="1" s="1"/>
  <c r="G306" i="1"/>
  <c r="J306" i="1" s="1"/>
  <c r="G305" i="1"/>
  <c r="J305" i="1" s="1"/>
  <c r="G304" i="1"/>
  <c r="J304" i="1" s="1"/>
  <c r="G303" i="1"/>
  <c r="J303" i="1" s="1"/>
  <c r="G302" i="1"/>
  <c r="J302" i="1" s="1"/>
  <c r="G301" i="1"/>
  <c r="J301" i="1" s="1"/>
  <c r="G300" i="1"/>
  <c r="J300" i="1" s="1"/>
  <c r="G299" i="1"/>
  <c r="J299" i="1" s="1"/>
  <c r="G298" i="1"/>
  <c r="J298" i="1" s="1"/>
  <c r="G297" i="1"/>
  <c r="J297" i="1" s="1"/>
  <c r="G296" i="1"/>
  <c r="J296" i="1" s="1"/>
  <c r="G295" i="1"/>
  <c r="J295" i="1" s="1"/>
  <c r="G294" i="1"/>
  <c r="J294" i="1" s="1"/>
  <c r="G293" i="1"/>
  <c r="J293" i="1" s="1"/>
  <c r="G292" i="1"/>
  <c r="J292" i="1" s="1"/>
  <c r="G291" i="1"/>
  <c r="J291" i="1" s="1"/>
  <c r="G290" i="1"/>
  <c r="J290" i="1" s="1"/>
  <c r="G289" i="1"/>
  <c r="J289" i="1" s="1"/>
  <c r="G288" i="1"/>
  <c r="J288" i="1" s="1"/>
  <c r="G287" i="1"/>
  <c r="J287" i="1" s="1"/>
  <c r="G286" i="1"/>
  <c r="J286" i="1" s="1"/>
  <c r="G285" i="1"/>
  <c r="J285" i="1" s="1"/>
  <c r="G284" i="1"/>
  <c r="J284" i="1" s="1"/>
  <c r="G283" i="1"/>
  <c r="J283" i="1" s="1"/>
  <c r="G282" i="1"/>
  <c r="J282" i="1" s="1"/>
  <c r="G281" i="1"/>
  <c r="J281" i="1" s="1"/>
  <c r="G280" i="1"/>
  <c r="J280" i="1" s="1"/>
  <c r="G279" i="1"/>
  <c r="J279" i="1" s="1"/>
  <c r="G278" i="1"/>
  <c r="J278" i="1" s="1"/>
  <c r="G277" i="1"/>
  <c r="J277" i="1" s="1"/>
  <c r="G276" i="1"/>
  <c r="J276" i="1" s="1"/>
  <c r="G275" i="1"/>
  <c r="J275" i="1" s="1"/>
  <c r="G274" i="1"/>
  <c r="J274" i="1" s="1"/>
  <c r="G273" i="1"/>
  <c r="J273" i="1" s="1"/>
  <c r="G272" i="1"/>
  <c r="J272" i="1" s="1"/>
  <c r="G271" i="1"/>
  <c r="J271" i="1" s="1"/>
  <c r="G270" i="1"/>
  <c r="J270" i="1" s="1"/>
  <c r="G269" i="1"/>
  <c r="J269" i="1" s="1"/>
  <c r="G268" i="1"/>
  <c r="J268" i="1" s="1"/>
  <c r="G267" i="1"/>
  <c r="J267" i="1" s="1"/>
  <c r="G266" i="1"/>
  <c r="J266" i="1" s="1"/>
  <c r="G265" i="1"/>
  <c r="J265" i="1" s="1"/>
  <c r="G264" i="1"/>
  <c r="J264" i="1" s="1"/>
  <c r="G263" i="1"/>
  <c r="J263" i="1" s="1"/>
  <c r="G262" i="1"/>
  <c r="J262" i="1" s="1"/>
  <c r="G261" i="1"/>
  <c r="J261" i="1" s="1"/>
  <c r="G260" i="1"/>
  <c r="J260" i="1" s="1"/>
  <c r="G259" i="1"/>
  <c r="J259" i="1" s="1"/>
  <c r="G258" i="1"/>
  <c r="J258" i="1" s="1"/>
  <c r="G257" i="1"/>
  <c r="J257" i="1" s="1"/>
  <c r="G256" i="1"/>
  <c r="J256" i="1" s="1"/>
  <c r="G255" i="1"/>
  <c r="J255" i="1" s="1"/>
  <c r="G254" i="1"/>
  <c r="J254" i="1" s="1"/>
  <c r="G253" i="1"/>
  <c r="J253" i="1" s="1"/>
  <c r="G252" i="1"/>
  <c r="J252" i="1" s="1"/>
  <c r="G251" i="1"/>
  <c r="J251" i="1" s="1"/>
  <c r="G250" i="1"/>
  <c r="J250" i="1" s="1"/>
  <c r="G249" i="1"/>
  <c r="J249" i="1" s="1"/>
  <c r="G248" i="1"/>
  <c r="J248" i="1" s="1"/>
  <c r="G247" i="1"/>
  <c r="J247" i="1" s="1"/>
  <c r="G246" i="1"/>
  <c r="J246" i="1" s="1"/>
  <c r="G245" i="1"/>
  <c r="J245" i="1" s="1"/>
  <c r="G244" i="1"/>
  <c r="J244" i="1" s="1"/>
  <c r="G243" i="1"/>
  <c r="J243" i="1" s="1"/>
  <c r="G242" i="1"/>
  <c r="J242" i="1" s="1"/>
  <c r="G241" i="1"/>
  <c r="J241" i="1" s="1"/>
  <c r="G240" i="1"/>
  <c r="J240" i="1" s="1"/>
  <c r="G239" i="1"/>
  <c r="J239" i="1" s="1"/>
  <c r="G238" i="1"/>
  <c r="J238" i="1" s="1"/>
  <c r="G237" i="1"/>
  <c r="J237" i="1" s="1"/>
  <c r="G236" i="1"/>
  <c r="J236" i="1" s="1"/>
  <c r="G235" i="1"/>
  <c r="J235" i="1" s="1"/>
  <c r="G234" i="1"/>
  <c r="J234" i="1" s="1"/>
  <c r="G233" i="1"/>
  <c r="J233" i="1" s="1"/>
  <c r="G232" i="1"/>
  <c r="J232" i="1" s="1"/>
  <c r="G231" i="1"/>
  <c r="J231" i="1" s="1"/>
  <c r="G230" i="1"/>
  <c r="J230" i="1" s="1"/>
  <c r="G229" i="1"/>
  <c r="J229" i="1" s="1"/>
  <c r="G228" i="1"/>
  <c r="J228" i="1" s="1"/>
  <c r="G227" i="1"/>
  <c r="J227" i="1" s="1"/>
  <c r="G226" i="1"/>
  <c r="J226" i="1" s="1"/>
  <c r="G225" i="1"/>
  <c r="J225" i="1" s="1"/>
  <c r="G224" i="1"/>
  <c r="J224" i="1" s="1"/>
  <c r="G223" i="1"/>
  <c r="J223" i="1" s="1"/>
  <c r="G222" i="1"/>
  <c r="J222" i="1" s="1"/>
  <c r="G221" i="1"/>
  <c r="J221" i="1" s="1"/>
  <c r="G220" i="1"/>
  <c r="J220" i="1" s="1"/>
  <c r="G219" i="1"/>
  <c r="J219" i="1" s="1"/>
  <c r="G218" i="1"/>
  <c r="J218" i="1" s="1"/>
  <c r="G217" i="1"/>
  <c r="J217" i="1" s="1"/>
  <c r="G216" i="1"/>
  <c r="J216" i="1" s="1"/>
  <c r="G215" i="1"/>
  <c r="J215" i="1" s="1"/>
  <c r="G214" i="1"/>
  <c r="J214" i="1" s="1"/>
  <c r="G213" i="1"/>
  <c r="J213" i="1" s="1"/>
  <c r="G212" i="1"/>
  <c r="J212" i="1" s="1"/>
  <c r="G211" i="1"/>
  <c r="J211" i="1" s="1"/>
  <c r="G210" i="1"/>
  <c r="J210" i="1" s="1"/>
  <c r="G209" i="1"/>
  <c r="J209" i="1" s="1"/>
  <c r="G208" i="1"/>
  <c r="J208" i="1" s="1"/>
  <c r="G207" i="1"/>
  <c r="J207" i="1" s="1"/>
  <c r="G206" i="1"/>
  <c r="J206" i="1" s="1"/>
  <c r="G205" i="1"/>
  <c r="J205" i="1" s="1"/>
  <c r="G204" i="1"/>
  <c r="J204" i="1" s="1"/>
  <c r="G203" i="1"/>
  <c r="J203" i="1" s="1"/>
  <c r="G202" i="1"/>
  <c r="J202" i="1" s="1"/>
  <c r="G201" i="1"/>
  <c r="J201" i="1" s="1"/>
  <c r="G200" i="1"/>
  <c r="J200" i="1" s="1"/>
  <c r="G199" i="1"/>
  <c r="J199" i="1" s="1"/>
  <c r="G198" i="1"/>
  <c r="J198" i="1" s="1"/>
  <c r="G197" i="1"/>
  <c r="J197" i="1" s="1"/>
  <c r="G196" i="1"/>
  <c r="J196" i="1" s="1"/>
  <c r="G195" i="1"/>
  <c r="J195" i="1" s="1"/>
  <c r="G194" i="1"/>
  <c r="J194" i="1" s="1"/>
  <c r="G193" i="1"/>
  <c r="J193" i="1" s="1"/>
  <c r="G192" i="1"/>
  <c r="J192" i="1" s="1"/>
  <c r="G191" i="1"/>
  <c r="J191" i="1" s="1"/>
  <c r="G190" i="1"/>
  <c r="J190" i="1" s="1"/>
  <c r="G189" i="1"/>
  <c r="J189" i="1" s="1"/>
  <c r="G188" i="1"/>
  <c r="J188" i="1" s="1"/>
  <c r="G187" i="1"/>
  <c r="J187" i="1" s="1"/>
  <c r="G186" i="1"/>
  <c r="J186" i="1" s="1"/>
  <c r="G185" i="1"/>
  <c r="J185" i="1" s="1"/>
  <c r="G184" i="1"/>
  <c r="J184" i="1" s="1"/>
  <c r="G183" i="1"/>
  <c r="J183" i="1" s="1"/>
  <c r="G182" i="1"/>
  <c r="J182" i="1" s="1"/>
  <c r="G181" i="1"/>
  <c r="J181" i="1" s="1"/>
  <c r="G180" i="1"/>
  <c r="J180" i="1" s="1"/>
  <c r="G179" i="1"/>
  <c r="J179" i="1" s="1"/>
  <c r="G178" i="1"/>
  <c r="J178" i="1" s="1"/>
  <c r="G177" i="1"/>
  <c r="J177" i="1" s="1"/>
  <c r="G176" i="1"/>
  <c r="J176" i="1" s="1"/>
  <c r="G175" i="1"/>
  <c r="J175" i="1" s="1"/>
  <c r="G174" i="1"/>
  <c r="J174" i="1" s="1"/>
  <c r="G173" i="1"/>
  <c r="J173" i="1" s="1"/>
  <c r="G172" i="1"/>
  <c r="J172" i="1" s="1"/>
  <c r="G171" i="1"/>
  <c r="J171" i="1" s="1"/>
  <c r="G170" i="1"/>
  <c r="J170" i="1" s="1"/>
  <c r="G169" i="1"/>
  <c r="J169" i="1" s="1"/>
  <c r="G168" i="1"/>
  <c r="J168" i="1" s="1"/>
  <c r="G167" i="1"/>
  <c r="J167" i="1" s="1"/>
  <c r="G166" i="1"/>
  <c r="J166" i="1" s="1"/>
  <c r="G165" i="1"/>
  <c r="J165" i="1" s="1"/>
  <c r="G164" i="1"/>
  <c r="J164" i="1" s="1"/>
  <c r="G163" i="1"/>
  <c r="J163" i="1" s="1"/>
  <c r="G162" i="1"/>
  <c r="J162" i="1" s="1"/>
  <c r="G161" i="1"/>
  <c r="J161" i="1" s="1"/>
  <c r="G160" i="1"/>
  <c r="J160" i="1" s="1"/>
  <c r="G159" i="1"/>
  <c r="J159" i="1" s="1"/>
  <c r="G158" i="1"/>
  <c r="J158" i="1" s="1"/>
  <c r="G157" i="1"/>
  <c r="J157" i="1" s="1"/>
  <c r="G156" i="1"/>
  <c r="J156" i="1" s="1"/>
  <c r="G155" i="1"/>
  <c r="J155" i="1" s="1"/>
  <c r="G154" i="1"/>
  <c r="J154" i="1" s="1"/>
  <c r="G153" i="1"/>
  <c r="J153" i="1" s="1"/>
  <c r="G152" i="1"/>
  <c r="J152" i="1" s="1"/>
  <c r="G151" i="1"/>
  <c r="J151" i="1" s="1"/>
  <c r="G150" i="1"/>
  <c r="J150" i="1" s="1"/>
  <c r="G149" i="1"/>
  <c r="J149" i="1" s="1"/>
  <c r="G148" i="1"/>
  <c r="J148" i="1" s="1"/>
  <c r="G147" i="1"/>
  <c r="J147" i="1" s="1"/>
  <c r="G146" i="1"/>
  <c r="J146" i="1" s="1"/>
  <c r="G145" i="1"/>
  <c r="J145" i="1" s="1"/>
  <c r="G144" i="1"/>
  <c r="J144" i="1" s="1"/>
  <c r="G143" i="1"/>
  <c r="J143" i="1" s="1"/>
  <c r="G142" i="1"/>
  <c r="J142" i="1" s="1"/>
  <c r="G141" i="1"/>
  <c r="J141" i="1" s="1"/>
  <c r="G140" i="1"/>
  <c r="J140" i="1" s="1"/>
  <c r="G139" i="1"/>
  <c r="J139" i="1" s="1"/>
  <c r="G138" i="1"/>
  <c r="J138" i="1" s="1"/>
  <c r="G137" i="1"/>
  <c r="J137" i="1" s="1"/>
  <c r="G136" i="1"/>
  <c r="J136" i="1" s="1"/>
  <c r="G135" i="1"/>
  <c r="J135" i="1" s="1"/>
  <c r="G134" i="1"/>
  <c r="J134" i="1" s="1"/>
  <c r="G133" i="1"/>
  <c r="J133" i="1" s="1"/>
  <c r="G132" i="1"/>
  <c r="J132" i="1" s="1"/>
  <c r="G131" i="1"/>
  <c r="J131" i="1" s="1"/>
  <c r="G130" i="1"/>
  <c r="J130" i="1" s="1"/>
  <c r="G129" i="1"/>
  <c r="J129" i="1" s="1"/>
  <c r="G128" i="1"/>
  <c r="J128" i="1" s="1"/>
  <c r="G127" i="1"/>
  <c r="J127" i="1" s="1"/>
  <c r="G126" i="1"/>
  <c r="J126" i="1" s="1"/>
  <c r="G125" i="1"/>
  <c r="J125" i="1" s="1"/>
  <c r="G124" i="1"/>
  <c r="J124" i="1" s="1"/>
  <c r="G123" i="1"/>
  <c r="J123" i="1" s="1"/>
  <c r="G122" i="1"/>
  <c r="J122" i="1" s="1"/>
  <c r="G121" i="1"/>
  <c r="J121" i="1" s="1"/>
  <c r="G120" i="1"/>
  <c r="J120" i="1" s="1"/>
  <c r="G119" i="1"/>
  <c r="J119" i="1" s="1"/>
  <c r="G118" i="1"/>
  <c r="J118" i="1" s="1"/>
  <c r="G117" i="1"/>
  <c r="J117" i="1" s="1"/>
  <c r="G116" i="1"/>
  <c r="J116" i="1" s="1"/>
  <c r="G115" i="1"/>
  <c r="J115" i="1" s="1"/>
  <c r="G114" i="1"/>
  <c r="J114" i="1" s="1"/>
  <c r="G113" i="1"/>
  <c r="J113" i="1" s="1"/>
  <c r="G112" i="1"/>
  <c r="J112" i="1" s="1"/>
  <c r="G111" i="1"/>
  <c r="J111" i="1" s="1"/>
  <c r="G110" i="1"/>
  <c r="J110" i="1" s="1"/>
  <c r="G109" i="1"/>
  <c r="J109" i="1" s="1"/>
  <c r="G108" i="1"/>
  <c r="J108" i="1" s="1"/>
  <c r="G107" i="1"/>
  <c r="J107" i="1" s="1"/>
  <c r="G106" i="1"/>
  <c r="J106" i="1" s="1"/>
  <c r="G105" i="1"/>
  <c r="J105" i="1" s="1"/>
  <c r="G104" i="1"/>
  <c r="J104" i="1" s="1"/>
  <c r="G103" i="1"/>
  <c r="J103" i="1" s="1"/>
  <c r="G102" i="1"/>
  <c r="J102" i="1" s="1"/>
  <c r="G101" i="1"/>
  <c r="J101" i="1" s="1"/>
  <c r="G100" i="1"/>
  <c r="J100" i="1" s="1"/>
  <c r="G99" i="1"/>
  <c r="J99" i="1" s="1"/>
  <c r="G98" i="1"/>
  <c r="J98" i="1" s="1"/>
  <c r="G97" i="1"/>
  <c r="J97" i="1" s="1"/>
  <c r="G96" i="1"/>
  <c r="J96" i="1" s="1"/>
  <c r="G95" i="1"/>
  <c r="J95" i="1" s="1"/>
  <c r="G94" i="1"/>
  <c r="J94" i="1" s="1"/>
  <c r="G93" i="1"/>
  <c r="J93" i="1" s="1"/>
  <c r="G92" i="1"/>
  <c r="J92" i="1" s="1"/>
  <c r="G91" i="1"/>
  <c r="J91" i="1" s="1"/>
  <c r="G90" i="1"/>
  <c r="J90" i="1" s="1"/>
  <c r="G89" i="1"/>
  <c r="J89" i="1" s="1"/>
  <c r="G88" i="1"/>
  <c r="J88" i="1" s="1"/>
  <c r="G87" i="1"/>
  <c r="J87" i="1" s="1"/>
  <c r="G86" i="1"/>
  <c r="J86" i="1" s="1"/>
  <c r="G85" i="1"/>
  <c r="J85" i="1" s="1"/>
  <c r="G84" i="1"/>
  <c r="J84" i="1" s="1"/>
  <c r="G83" i="1"/>
  <c r="J83" i="1" s="1"/>
  <c r="G82" i="1"/>
  <c r="J82" i="1" s="1"/>
  <c r="G81" i="1"/>
  <c r="J81" i="1" s="1"/>
  <c r="G80" i="1"/>
  <c r="J80" i="1" s="1"/>
  <c r="G79" i="1"/>
  <c r="J79" i="1" s="1"/>
  <c r="G78" i="1"/>
  <c r="J78" i="1" s="1"/>
  <c r="G77" i="1"/>
  <c r="J77" i="1" s="1"/>
  <c r="G76" i="1"/>
  <c r="J76" i="1" s="1"/>
  <c r="G75" i="1"/>
  <c r="J75" i="1" s="1"/>
  <c r="G74" i="1"/>
  <c r="J74" i="1" s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G64" i="1"/>
  <c r="J64" i="1" s="1"/>
  <c r="G63" i="1"/>
  <c r="J63" i="1" s="1"/>
  <c r="G62" i="1"/>
  <c r="J62" i="1" s="1"/>
  <c r="G61" i="1"/>
  <c r="J61" i="1" s="1"/>
  <c r="G60" i="1"/>
  <c r="J60" i="1" s="1"/>
  <c r="G59" i="1"/>
  <c r="J59" i="1" s="1"/>
  <c r="G58" i="1"/>
  <c r="J58" i="1" s="1"/>
  <c r="G57" i="1"/>
  <c r="J57" i="1" s="1"/>
  <c r="G56" i="1"/>
  <c r="J56" i="1" s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G49" i="1"/>
  <c r="J49" i="1" s="1"/>
  <c r="G48" i="1"/>
  <c r="J48" i="1" s="1"/>
  <c r="G47" i="1"/>
  <c r="J47" i="1" s="1"/>
  <c r="G46" i="1"/>
  <c r="J46" i="1" s="1"/>
  <c r="G45" i="1"/>
  <c r="J45" i="1" s="1"/>
  <c r="G44" i="1"/>
  <c r="J44" i="1" s="1"/>
  <c r="G43" i="1"/>
  <c r="J43" i="1" s="1"/>
  <c r="G42" i="1"/>
  <c r="J42" i="1" s="1"/>
  <c r="G41" i="1"/>
  <c r="J41" i="1" s="1"/>
  <c r="G40" i="1"/>
  <c r="J40" i="1" s="1"/>
  <c r="G39" i="1"/>
  <c r="J39" i="1" s="1"/>
  <c r="G38" i="1"/>
  <c r="J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J10" i="1" s="1"/>
  <c r="G9" i="1"/>
  <c r="J9" i="1" s="1"/>
  <c r="G8" i="1"/>
  <c r="J8" i="1" s="1"/>
  <c r="G7" i="1"/>
  <c r="J7" i="1" s="1"/>
  <c r="G6" i="1"/>
  <c r="J6" i="1" s="1"/>
  <c r="G5" i="1"/>
  <c r="G4" i="1"/>
  <c r="G755" i="1"/>
  <c r="N40" i="1" l="1"/>
  <c r="S40" i="1"/>
  <c r="S70" i="1"/>
  <c r="N70" i="1"/>
  <c r="N100" i="1"/>
  <c r="S100" i="1"/>
  <c r="S130" i="1"/>
  <c r="N130" i="1"/>
  <c r="N160" i="1"/>
  <c r="S160" i="1"/>
  <c r="N190" i="1"/>
  <c r="S190" i="1"/>
  <c r="S220" i="1"/>
  <c r="N220" i="1"/>
  <c r="S250" i="1"/>
  <c r="N250" i="1"/>
  <c r="S280" i="1"/>
  <c r="N280" i="1"/>
  <c r="N310" i="1"/>
  <c r="S310" i="1"/>
  <c r="S340" i="1"/>
  <c r="N340" i="1"/>
  <c r="N370" i="1"/>
  <c r="S370" i="1"/>
  <c r="N400" i="1"/>
  <c r="S400" i="1"/>
  <c r="S430" i="1"/>
  <c r="N430" i="1"/>
  <c r="S460" i="1"/>
  <c r="N460" i="1"/>
  <c r="J501" i="1"/>
  <c r="J531" i="1"/>
  <c r="J561" i="1"/>
  <c r="J597" i="1"/>
  <c r="N627" i="1"/>
  <c r="S627" i="1"/>
  <c r="N657" i="1"/>
  <c r="S657" i="1"/>
  <c r="N687" i="1"/>
  <c r="S687" i="1"/>
  <c r="J717" i="1"/>
  <c r="J723" i="1"/>
  <c r="J753" i="1"/>
  <c r="J994" i="1"/>
  <c r="N994" i="1" s="1"/>
  <c r="J992" i="1"/>
  <c r="N992" i="1" s="1"/>
  <c r="J990" i="1"/>
  <c r="N990" i="1" s="1"/>
  <c r="J988" i="1"/>
  <c r="N988" i="1" s="1"/>
  <c r="J986" i="1"/>
  <c r="N986" i="1" s="1"/>
  <c r="J984" i="1"/>
  <c r="N984" i="1" s="1"/>
  <c r="J982" i="1"/>
  <c r="N982" i="1" s="1"/>
  <c r="J980" i="1"/>
  <c r="N980" i="1" s="1"/>
  <c r="J978" i="1"/>
  <c r="N978" i="1" s="1"/>
  <c r="J976" i="1"/>
  <c r="N976" i="1" s="1"/>
  <c r="J974" i="1"/>
  <c r="N974" i="1" s="1"/>
  <c r="J972" i="1"/>
  <c r="N972" i="1" s="1"/>
  <c r="J970" i="1"/>
  <c r="N970" i="1" s="1"/>
  <c r="J968" i="1"/>
  <c r="N968" i="1" s="1"/>
  <c r="J966" i="1"/>
  <c r="N966" i="1" s="1"/>
  <c r="J964" i="1"/>
  <c r="N964" i="1" s="1"/>
  <c r="J962" i="1"/>
  <c r="N962" i="1" s="1"/>
  <c r="J960" i="1"/>
  <c r="N960" i="1" s="1"/>
  <c r="J958" i="1"/>
  <c r="N958" i="1" s="1"/>
  <c r="J956" i="1"/>
  <c r="N956" i="1" s="1"/>
  <c r="J954" i="1"/>
  <c r="N954" i="1" s="1"/>
  <c r="J952" i="1"/>
  <c r="N952" i="1" s="1"/>
  <c r="J950" i="1"/>
  <c r="N950" i="1" s="1"/>
  <c r="J948" i="1"/>
  <c r="N948" i="1" s="1"/>
  <c r="J946" i="1"/>
  <c r="N946" i="1" s="1"/>
  <c r="J944" i="1"/>
  <c r="N944" i="1" s="1"/>
  <c r="J942" i="1"/>
  <c r="N942" i="1" s="1"/>
  <c r="J940" i="1"/>
  <c r="N940" i="1" s="1"/>
  <c r="J938" i="1"/>
  <c r="N938" i="1" s="1"/>
  <c r="J936" i="1"/>
  <c r="N936" i="1" s="1"/>
  <c r="J934" i="1"/>
  <c r="N934" i="1" s="1"/>
  <c r="J932" i="1"/>
  <c r="N932" i="1" s="1"/>
  <c r="J930" i="1"/>
  <c r="N930" i="1" s="1"/>
  <c r="J928" i="1"/>
  <c r="N928" i="1" s="1"/>
  <c r="J926" i="1"/>
  <c r="N926" i="1" s="1"/>
  <c r="J924" i="1"/>
  <c r="N924" i="1" s="1"/>
  <c r="J922" i="1"/>
  <c r="N922" i="1" s="1"/>
  <c r="J920" i="1"/>
  <c r="N920" i="1" s="1"/>
  <c r="J918" i="1"/>
  <c r="N918" i="1" s="1"/>
  <c r="J916" i="1"/>
  <c r="N916" i="1" s="1"/>
  <c r="J914" i="1"/>
  <c r="N914" i="1" s="1"/>
  <c r="J912" i="1"/>
  <c r="N912" i="1" s="1"/>
  <c r="J910" i="1"/>
  <c r="N910" i="1" s="1"/>
  <c r="J908" i="1"/>
  <c r="N908" i="1" s="1"/>
  <c r="J906" i="1"/>
  <c r="N906" i="1" s="1"/>
  <c r="J904" i="1"/>
  <c r="N904" i="1" s="1"/>
  <c r="J902" i="1"/>
  <c r="N902" i="1" s="1"/>
  <c r="J900" i="1"/>
  <c r="N900" i="1" s="1"/>
  <c r="J898" i="1"/>
  <c r="N898" i="1" s="1"/>
  <c r="J896" i="1"/>
  <c r="N896" i="1" s="1"/>
  <c r="J894" i="1"/>
  <c r="N894" i="1" s="1"/>
  <c r="J892" i="1"/>
  <c r="N892" i="1" s="1"/>
  <c r="J890" i="1"/>
  <c r="N890" i="1" s="1"/>
  <c r="J888" i="1"/>
  <c r="N888" i="1" s="1"/>
  <c r="J886" i="1"/>
  <c r="N886" i="1" s="1"/>
  <c r="J884" i="1"/>
  <c r="N884" i="1" s="1"/>
  <c r="J882" i="1"/>
  <c r="N882" i="1" s="1"/>
  <c r="J880" i="1"/>
  <c r="N880" i="1" s="1"/>
  <c r="J878" i="1"/>
  <c r="N878" i="1" s="1"/>
  <c r="J876" i="1"/>
  <c r="N876" i="1" s="1"/>
  <c r="J874" i="1"/>
  <c r="N874" i="1" s="1"/>
  <c r="J872" i="1"/>
  <c r="N872" i="1" s="1"/>
  <c r="J870" i="1"/>
  <c r="N870" i="1" s="1"/>
  <c r="J868" i="1"/>
  <c r="N868" i="1" s="1"/>
  <c r="J866" i="1"/>
  <c r="N866" i="1" s="1"/>
  <c r="J864" i="1"/>
  <c r="N864" i="1" s="1"/>
  <c r="J862" i="1"/>
  <c r="N862" i="1" s="1"/>
  <c r="J860" i="1"/>
  <c r="N860" i="1" s="1"/>
  <c r="J858" i="1"/>
  <c r="N858" i="1" s="1"/>
  <c r="J856" i="1"/>
  <c r="N856" i="1" s="1"/>
  <c r="J854" i="1"/>
  <c r="N854" i="1" s="1"/>
  <c r="J852" i="1"/>
  <c r="N852" i="1" s="1"/>
  <c r="J850" i="1"/>
  <c r="N850" i="1" s="1"/>
  <c r="J848" i="1"/>
  <c r="N848" i="1" s="1"/>
  <c r="J846" i="1"/>
  <c r="N846" i="1" s="1"/>
  <c r="J844" i="1"/>
  <c r="N844" i="1" s="1"/>
  <c r="J842" i="1"/>
  <c r="N842" i="1" s="1"/>
  <c r="J840" i="1"/>
  <c r="N840" i="1" s="1"/>
  <c r="J838" i="1"/>
  <c r="N838" i="1" s="1"/>
  <c r="J836" i="1"/>
  <c r="N836" i="1" s="1"/>
  <c r="J834" i="1"/>
  <c r="N834" i="1" s="1"/>
  <c r="J832" i="1"/>
  <c r="N832" i="1" s="1"/>
  <c r="J830" i="1"/>
  <c r="N830" i="1" s="1"/>
  <c r="J828" i="1"/>
  <c r="N828" i="1" s="1"/>
  <c r="J826" i="1"/>
  <c r="N826" i="1" s="1"/>
  <c r="J824" i="1"/>
  <c r="N824" i="1" s="1"/>
  <c r="J822" i="1"/>
  <c r="N822" i="1" s="1"/>
  <c r="J820" i="1"/>
  <c r="N820" i="1" s="1"/>
  <c r="J818" i="1"/>
  <c r="N818" i="1" s="1"/>
  <c r="J816" i="1"/>
  <c r="N816" i="1" s="1"/>
  <c r="J814" i="1"/>
  <c r="N814" i="1" s="1"/>
  <c r="J812" i="1"/>
  <c r="N812" i="1" s="1"/>
  <c r="J810" i="1"/>
  <c r="N810" i="1" s="1"/>
  <c r="J808" i="1"/>
  <c r="N808" i="1" s="1"/>
  <c r="J806" i="1"/>
  <c r="N806" i="1" s="1"/>
  <c r="J804" i="1"/>
  <c r="N804" i="1" s="1"/>
  <c r="J802" i="1"/>
  <c r="N802" i="1" s="1"/>
  <c r="J800" i="1"/>
  <c r="N800" i="1" s="1"/>
  <c r="J798" i="1"/>
  <c r="N798" i="1" s="1"/>
  <c r="J796" i="1"/>
  <c r="N796" i="1" s="1"/>
  <c r="J794" i="1"/>
  <c r="N794" i="1" s="1"/>
  <c r="J792" i="1"/>
  <c r="N792" i="1" s="1"/>
  <c r="J790" i="1"/>
  <c r="N790" i="1" s="1"/>
  <c r="J788" i="1"/>
  <c r="N788" i="1" s="1"/>
  <c r="J786" i="1"/>
  <c r="N786" i="1" s="1"/>
  <c r="J784" i="1"/>
  <c r="N784" i="1" s="1"/>
  <c r="J782" i="1"/>
  <c r="N782" i="1" s="1"/>
  <c r="J780" i="1"/>
  <c r="N780" i="1" s="1"/>
  <c r="J778" i="1"/>
  <c r="N778" i="1" s="1"/>
  <c r="J776" i="1"/>
  <c r="N776" i="1" s="1"/>
  <c r="J774" i="1"/>
  <c r="N774" i="1" s="1"/>
  <c r="J772" i="1"/>
  <c r="N772" i="1" s="1"/>
  <c r="J770" i="1"/>
  <c r="N770" i="1" s="1"/>
  <c r="J768" i="1"/>
  <c r="N768" i="1" s="1"/>
  <c r="J766" i="1"/>
  <c r="N766" i="1" s="1"/>
  <c r="J764" i="1"/>
  <c r="N764" i="1" s="1"/>
  <c r="J762" i="1"/>
  <c r="N762" i="1" s="1"/>
  <c r="J760" i="1"/>
  <c r="N760" i="1" s="1"/>
  <c r="J758" i="1"/>
  <c r="N758" i="1" s="1"/>
  <c r="J756" i="1"/>
  <c r="N756" i="1" s="1"/>
  <c r="N16" i="1"/>
  <c r="S16" i="1"/>
  <c r="S46" i="1"/>
  <c r="N46" i="1"/>
  <c r="S76" i="1"/>
  <c r="N76" i="1"/>
  <c r="N106" i="1"/>
  <c r="S106" i="1"/>
  <c r="S136" i="1"/>
  <c r="N136" i="1"/>
  <c r="N166" i="1"/>
  <c r="S166" i="1"/>
  <c r="N196" i="1"/>
  <c r="S196" i="1"/>
  <c r="S226" i="1"/>
  <c r="N226" i="1"/>
  <c r="N256" i="1"/>
  <c r="S256" i="1"/>
  <c r="N286" i="1"/>
  <c r="S286" i="1"/>
  <c r="S316" i="1"/>
  <c r="N316" i="1"/>
  <c r="S346" i="1"/>
  <c r="N346" i="1"/>
  <c r="S376" i="1"/>
  <c r="N376" i="1"/>
  <c r="N406" i="1"/>
  <c r="S406" i="1"/>
  <c r="S436" i="1"/>
  <c r="N436" i="1"/>
  <c r="J477" i="1"/>
  <c r="J507" i="1"/>
  <c r="J537" i="1"/>
  <c r="J567" i="1"/>
  <c r="J591" i="1"/>
  <c r="S621" i="1"/>
  <c r="N621" i="1"/>
  <c r="N651" i="1"/>
  <c r="S651" i="1"/>
  <c r="S681" i="1"/>
  <c r="N681" i="1"/>
  <c r="N711" i="1"/>
  <c r="S711" i="1"/>
  <c r="J729" i="1"/>
  <c r="J5" i="1"/>
  <c r="S29" i="1"/>
  <c r="N29" i="1"/>
  <c r="S53" i="1"/>
  <c r="N53" i="1"/>
  <c r="N83" i="1"/>
  <c r="S83" i="1"/>
  <c r="S107" i="1"/>
  <c r="N107" i="1"/>
  <c r="N131" i="1"/>
  <c r="S131" i="1"/>
  <c r="N155" i="1"/>
  <c r="S155" i="1"/>
  <c r="N173" i="1"/>
  <c r="S173" i="1"/>
  <c r="N191" i="1"/>
  <c r="S191" i="1"/>
  <c r="S221" i="1"/>
  <c r="N221" i="1"/>
  <c r="N257" i="1"/>
  <c r="S257" i="1"/>
  <c r="S281" i="1"/>
  <c r="N281" i="1"/>
  <c r="S305" i="1"/>
  <c r="N305" i="1"/>
  <c r="N329" i="1"/>
  <c r="S329" i="1"/>
  <c r="S347" i="1"/>
  <c r="N347" i="1"/>
  <c r="S365" i="1"/>
  <c r="N365" i="1"/>
  <c r="N389" i="1"/>
  <c r="S389" i="1"/>
  <c r="N407" i="1"/>
  <c r="S407" i="1"/>
  <c r="S431" i="1"/>
  <c r="N431" i="1"/>
  <c r="N455" i="1"/>
  <c r="S455" i="1"/>
  <c r="S461" i="1"/>
  <c r="N461" i="1"/>
  <c r="J478" i="1"/>
  <c r="J484" i="1"/>
  <c r="J490" i="1"/>
  <c r="J496" i="1"/>
  <c r="J502" i="1"/>
  <c r="J508" i="1"/>
  <c r="J514" i="1"/>
  <c r="J520" i="1"/>
  <c r="J526" i="1"/>
  <c r="J532" i="1"/>
  <c r="J538" i="1"/>
  <c r="J544" i="1"/>
  <c r="J550" i="1"/>
  <c r="J556" i="1"/>
  <c r="J562" i="1"/>
  <c r="J568" i="1"/>
  <c r="J574" i="1"/>
  <c r="J580" i="1"/>
  <c r="J586" i="1"/>
  <c r="J592" i="1"/>
  <c r="J598" i="1"/>
  <c r="J604" i="1"/>
  <c r="J610" i="1"/>
  <c r="S616" i="1"/>
  <c r="N616" i="1"/>
  <c r="S622" i="1"/>
  <c r="N622" i="1"/>
  <c r="S628" i="1"/>
  <c r="N628" i="1"/>
  <c r="S634" i="1"/>
  <c r="N634" i="1"/>
  <c r="S640" i="1"/>
  <c r="N640" i="1"/>
  <c r="S646" i="1"/>
  <c r="N646" i="1"/>
  <c r="N652" i="1"/>
  <c r="S652" i="1"/>
  <c r="N658" i="1"/>
  <c r="S658" i="1"/>
  <c r="N664" i="1"/>
  <c r="S664" i="1"/>
  <c r="N670" i="1"/>
  <c r="S670" i="1"/>
  <c r="N676" i="1"/>
  <c r="S676" i="1"/>
  <c r="N682" i="1"/>
  <c r="S682" i="1"/>
  <c r="S688" i="1"/>
  <c r="N688" i="1"/>
  <c r="N694" i="1"/>
  <c r="S694" i="1"/>
  <c r="S700" i="1"/>
  <c r="N700" i="1"/>
  <c r="N706" i="1"/>
  <c r="S706" i="1"/>
  <c r="S712" i="1"/>
  <c r="N712" i="1"/>
  <c r="J718" i="1"/>
  <c r="J724" i="1"/>
  <c r="J730" i="1"/>
  <c r="J736" i="1"/>
  <c r="J742" i="1"/>
  <c r="J748" i="1"/>
  <c r="J754" i="1"/>
  <c r="S6" i="1"/>
  <c r="N6" i="1"/>
  <c r="N12" i="1"/>
  <c r="S12" i="1"/>
  <c r="S18" i="1"/>
  <c r="N18" i="1"/>
  <c r="S24" i="1"/>
  <c r="N24" i="1"/>
  <c r="S30" i="1"/>
  <c r="N30" i="1"/>
  <c r="N36" i="1"/>
  <c r="S36" i="1"/>
  <c r="S42" i="1"/>
  <c r="N42" i="1"/>
  <c r="S48" i="1"/>
  <c r="N48" i="1"/>
  <c r="S54" i="1"/>
  <c r="N54" i="1"/>
  <c r="S60" i="1"/>
  <c r="N60" i="1"/>
  <c r="N66" i="1"/>
  <c r="S66" i="1"/>
  <c r="N72" i="1"/>
  <c r="S72" i="1"/>
  <c r="N78" i="1"/>
  <c r="S78" i="1"/>
  <c r="N84" i="1"/>
  <c r="S84" i="1"/>
  <c r="N90" i="1"/>
  <c r="S90" i="1"/>
  <c r="N96" i="1"/>
  <c r="S96" i="1"/>
  <c r="N102" i="1"/>
  <c r="S102" i="1"/>
  <c r="S108" i="1"/>
  <c r="N108" i="1"/>
  <c r="N114" i="1"/>
  <c r="S114" i="1"/>
  <c r="S120" i="1"/>
  <c r="N120" i="1"/>
  <c r="S126" i="1"/>
  <c r="N126" i="1"/>
  <c r="S132" i="1"/>
  <c r="N132" i="1"/>
  <c r="N138" i="1"/>
  <c r="S138" i="1"/>
  <c r="S144" i="1"/>
  <c r="N144" i="1"/>
  <c r="N150" i="1"/>
  <c r="S150" i="1"/>
  <c r="S156" i="1"/>
  <c r="N156" i="1"/>
  <c r="S162" i="1"/>
  <c r="N162" i="1"/>
  <c r="S168" i="1"/>
  <c r="N168" i="1"/>
  <c r="N174" i="1"/>
  <c r="S174" i="1"/>
  <c r="N180" i="1"/>
  <c r="S180" i="1"/>
  <c r="N186" i="1"/>
  <c r="S186" i="1"/>
  <c r="N192" i="1"/>
  <c r="S192" i="1"/>
  <c r="N198" i="1"/>
  <c r="S198" i="1"/>
  <c r="N204" i="1"/>
  <c r="S204" i="1"/>
  <c r="S210" i="1"/>
  <c r="N210" i="1"/>
  <c r="S216" i="1"/>
  <c r="N216" i="1"/>
  <c r="N222" i="1"/>
  <c r="S222" i="1"/>
  <c r="S228" i="1"/>
  <c r="N228" i="1"/>
  <c r="N234" i="1"/>
  <c r="S234" i="1"/>
  <c r="S240" i="1"/>
  <c r="N240" i="1"/>
  <c r="N246" i="1"/>
  <c r="S246" i="1"/>
  <c r="N252" i="1"/>
  <c r="S252" i="1"/>
  <c r="N258" i="1"/>
  <c r="S258" i="1"/>
  <c r="S264" i="1"/>
  <c r="N264" i="1"/>
  <c r="S270" i="1"/>
  <c r="N270" i="1"/>
  <c r="N276" i="1"/>
  <c r="S276" i="1"/>
  <c r="N282" i="1"/>
  <c r="S282" i="1"/>
  <c r="N288" i="1"/>
  <c r="S288" i="1"/>
  <c r="N294" i="1"/>
  <c r="S294" i="1"/>
  <c r="N300" i="1"/>
  <c r="S300" i="1"/>
  <c r="N306" i="1"/>
  <c r="S306" i="1"/>
  <c r="S312" i="1"/>
  <c r="N312" i="1"/>
  <c r="S318" i="1"/>
  <c r="N318" i="1"/>
  <c r="N324" i="1"/>
  <c r="S324" i="1"/>
  <c r="N330" i="1"/>
  <c r="S330" i="1"/>
  <c r="N336" i="1"/>
  <c r="S336" i="1"/>
  <c r="N342" i="1"/>
  <c r="S342" i="1"/>
  <c r="N348" i="1"/>
  <c r="S348" i="1"/>
  <c r="S354" i="1"/>
  <c r="N354" i="1"/>
  <c r="S360" i="1"/>
  <c r="N360" i="1"/>
  <c r="N366" i="1"/>
  <c r="S366" i="1"/>
  <c r="S372" i="1"/>
  <c r="N372" i="1"/>
  <c r="N378" i="1"/>
  <c r="S378" i="1"/>
  <c r="S384" i="1"/>
  <c r="N384" i="1"/>
  <c r="S390" i="1"/>
  <c r="N390" i="1"/>
  <c r="S396" i="1"/>
  <c r="N396" i="1"/>
  <c r="N402" i="1"/>
  <c r="S402" i="1"/>
  <c r="S408" i="1"/>
  <c r="N408" i="1"/>
  <c r="N414" i="1"/>
  <c r="S414" i="1"/>
  <c r="S420" i="1"/>
  <c r="N420" i="1"/>
  <c r="N426" i="1"/>
  <c r="S426" i="1"/>
  <c r="S432" i="1"/>
  <c r="N432" i="1"/>
  <c r="N438" i="1"/>
  <c r="S438" i="1"/>
  <c r="N444" i="1"/>
  <c r="S444" i="1"/>
  <c r="S450" i="1"/>
  <c r="N450" i="1"/>
  <c r="S456" i="1"/>
  <c r="N456" i="1"/>
  <c r="N462" i="1"/>
  <c r="S462" i="1"/>
  <c r="J479" i="1"/>
  <c r="J485" i="1"/>
  <c r="J491" i="1"/>
  <c r="J497" i="1"/>
  <c r="J503" i="1"/>
  <c r="J509" i="1"/>
  <c r="J515" i="1"/>
  <c r="J521" i="1"/>
  <c r="J527" i="1"/>
  <c r="J533" i="1"/>
  <c r="J539" i="1"/>
  <c r="J545" i="1"/>
  <c r="J551" i="1"/>
  <c r="J557" i="1"/>
  <c r="J563" i="1"/>
  <c r="J569" i="1"/>
  <c r="J575" i="1"/>
  <c r="J581" i="1"/>
  <c r="J587" i="1"/>
  <c r="J593" i="1"/>
  <c r="J599" i="1"/>
  <c r="J605" i="1"/>
  <c r="J611" i="1"/>
  <c r="S617" i="1"/>
  <c r="N617" i="1"/>
  <c r="N623" i="1"/>
  <c r="S623" i="1"/>
  <c r="S629" i="1"/>
  <c r="N629" i="1"/>
  <c r="S635" i="1"/>
  <c r="N635" i="1"/>
  <c r="S641" i="1"/>
  <c r="N641" i="1"/>
  <c r="N647" i="1"/>
  <c r="S647" i="1"/>
  <c r="S653" i="1"/>
  <c r="N653" i="1"/>
  <c r="N659" i="1"/>
  <c r="S659" i="1"/>
  <c r="S665" i="1"/>
  <c r="N665" i="1"/>
  <c r="N671" i="1"/>
  <c r="S671" i="1"/>
  <c r="N677" i="1"/>
  <c r="S677" i="1"/>
  <c r="N683" i="1"/>
  <c r="S683" i="1"/>
  <c r="S689" i="1"/>
  <c r="N689" i="1"/>
  <c r="N695" i="1"/>
  <c r="S695" i="1"/>
  <c r="S701" i="1"/>
  <c r="N701" i="1"/>
  <c r="S707" i="1"/>
  <c r="N707" i="1"/>
  <c r="N713" i="1"/>
  <c r="S713" i="1"/>
  <c r="J719" i="1"/>
  <c r="J725" i="1"/>
  <c r="J731" i="1"/>
  <c r="J737" i="1"/>
  <c r="J743" i="1"/>
  <c r="J749" i="1"/>
  <c r="S10" i="1"/>
  <c r="N10" i="1"/>
  <c r="S34" i="1"/>
  <c r="N34" i="1"/>
  <c r="S58" i="1"/>
  <c r="N58" i="1"/>
  <c r="N88" i="1"/>
  <c r="S88" i="1"/>
  <c r="S112" i="1"/>
  <c r="N112" i="1"/>
  <c r="N148" i="1"/>
  <c r="S148" i="1"/>
  <c r="N172" i="1"/>
  <c r="S172" i="1"/>
  <c r="S202" i="1"/>
  <c r="N202" i="1"/>
  <c r="S232" i="1"/>
  <c r="N232" i="1"/>
  <c r="N262" i="1"/>
  <c r="S262" i="1"/>
  <c r="N292" i="1"/>
  <c r="S292" i="1"/>
  <c r="N328" i="1"/>
  <c r="S328" i="1"/>
  <c r="N358" i="1"/>
  <c r="S358" i="1"/>
  <c r="S388" i="1"/>
  <c r="N388" i="1"/>
  <c r="N418" i="1"/>
  <c r="S418" i="1"/>
  <c r="S448" i="1"/>
  <c r="N448" i="1"/>
  <c r="J489" i="1"/>
  <c r="J513" i="1"/>
  <c r="J543" i="1"/>
  <c r="J573" i="1"/>
  <c r="J603" i="1"/>
  <c r="N639" i="1"/>
  <c r="S639" i="1"/>
  <c r="N675" i="1"/>
  <c r="S675" i="1"/>
  <c r="N705" i="1"/>
  <c r="S705" i="1"/>
  <c r="J735" i="1"/>
  <c r="N11" i="1"/>
  <c r="S11" i="1"/>
  <c r="N35" i="1"/>
  <c r="S35" i="1"/>
  <c r="S59" i="1"/>
  <c r="N59" i="1"/>
  <c r="S77" i="1"/>
  <c r="N77" i="1"/>
  <c r="S101" i="1"/>
  <c r="N101" i="1"/>
  <c r="S125" i="1"/>
  <c r="N125" i="1"/>
  <c r="S149" i="1"/>
  <c r="N149" i="1"/>
  <c r="S179" i="1"/>
  <c r="N179" i="1"/>
  <c r="S197" i="1"/>
  <c r="N197" i="1"/>
  <c r="S227" i="1"/>
  <c r="N227" i="1"/>
  <c r="S251" i="1"/>
  <c r="N251" i="1"/>
  <c r="N275" i="1"/>
  <c r="S275" i="1"/>
  <c r="N299" i="1"/>
  <c r="S299" i="1"/>
  <c r="N323" i="1"/>
  <c r="S323" i="1"/>
  <c r="N341" i="1"/>
  <c r="S341" i="1"/>
  <c r="S359" i="1"/>
  <c r="N359" i="1"/>
  <c r="S383" i="1"/>
  <c r="N383" i="1"/>
  <c r="N419" i="1"/>
  <c r="S419" i="1"/>
  <c r="N449" i="1"/>
  <c r="S449" i="1"/>
  <c r="S19" i="1"/>
  <c r="N19" i="1"/>
  <c r="S49" i="1"/>
  <c r="N49" i="1"/>
  <c r="S67" i="1"/>
  <c r="N67" i="1"/>
  <c r="S85" i="1"/>
  <c r="N85" i="1"/>
  <c r="N103" i="1"/>
  <c r="S103" i="1"/>
  <c r="S121" i="1"/>
  <c r="N121" i="1"/>
  <c r="S133" i="1"/>
  <c r="N133" i="1"/>
  <c r="S151" i="1"/>
  <c r="N151" i="1"/>
  <c r="N169" i="1"/>
  <c r="S169" i="1"/>
  <c r="S181" i="1"/>
  <c r="N181" i="1"/>
  <c r="N199" i="1"/>
  <c r="S199" i="1"/>
  <c r="N217" i="1"/>
  <c r="S217" i="1"/>
  <c r="N235" i="1"/>
  <c r="S235" i="1"/>
  <c r="S253" i="1"/>
  <c r="N253" i="1"/>
  <c r="S271" i="1"/>
  <c r="N271" i="1"/>
  <c r="S289" i="1"/>
  <c r="N289" i="1"/>
  <c r="N307" i="1"/>
  <c r="S307" i="1"/>
  <c r="N325" i="1"/>
  <c r="S325" i="1"/>
  <c r="N343" i="1"/>
  <c r="S343" i="1"/>
  <c r="N361" i="1"/>
  <c r="S361" i="1"/>
  <c r="N379" i="1"/>
  <c r="S379" i="1"/>
  <c r="S397" i="1"/>
  <c r="N397" i="1"/>
  <c r="S415" i="1"/>
  <c r="N415" i="1"/>
  <c r="N433" i="1"/>
  <c r="S433" i="1"/>
  <c r="S451" i="1"/>
  <c r="N451" i="1"/>
  <c r="J480" i="1"/>
  <c r="J498" i="1"/>
  <c r="J516" i="1"/>
  <c r="J534" i="1"/>
  <c r="J552" i="1"/>
  <c r="J570" i="1"/>
  <c r="J588" i="1"/>
  <c r="J606" i="1"/>
  <c r="N624" i="1"/>
  <c r="S624" i="1"/>
  <c r="S642" i="1"/>
  <c r="N642" i="1"/>
  <c r="N660" i="1"/>
  <c r="S660" i="1"/>
  <c r="S678" i="1"/>
  <c r="N678" i="1"/>
  <c r="S696" i="1"/>
  <c r="N696" i="1"/>
  <c r="S714" i="1"/>
  <c r="N714" i="1"/>
  <c r="J732" i="1"/>
  <c r="J750" i="1"/>
  <c r="J991" i="1"/>
  <c r="N991" i="1" s="1"/>
  <c r="J985" i="1"/>
  <c r="N985" i="1" s="1"/>
  <c r="J979" i="1"/>
  <c r="N979" i="1" s="1"/>
  <c r="J973" i="1"/>
  <c r="N973" i="1" s="1"/>
  <c r="J967" i="1"/>
  <c r="N967" i="1" s="1"/>
  <c r="J961" i="1"/>
  <c r="N961" i="1" s="1"/>
  <c r="J955" i="1"/>
  <c r="N955" i="1" s="1"/>
  <c r="J949" i="1"/>
  <c r="N949" i="1" s="1"/>
  <c r="J943" i="1"/>
  <c r="N943" i="1" s="1"/>
  <c r="J937" i="1"/>
  <c r="N937" i="1" s="1"/>
  <c r="J931" i="1"/>
  <c r="N931" i="1" s="1"/>
  <c r="J925" i="1"/>
  <c r="N925" i="1" s="1"/>
  <c r="J919" i="1"/>
  <c r="N919" i="1" s="1"/>
  <c r="J913" i="1"/>
  <c r="N913" i="1" s="1"/>
  <c r="J909" i="1"/>
  <c r="N909" i="1" s="1"/>
  <c r="J905" i="1"/>
  <c r="N905" i="1" s="1"/>
  <c r="J901" i="1"/>
  <c r="N901" i="1" s="1"/>
  <c r="J899" i="1"/>
  <c r="N899" i="1" s="1"/>
  <c r="J897" i="1"/>
  <c r="N897" i="1" s="1"/>
  <c r="J895" i="1"/>
  <c r="N895" i="1" s="1"/>
  <c r="J893" i="1"/>
  <c r="N893" i="1" s="1"/>
  <c r="J891" i="1"/>
  <c r="N891" i="1" s="1"/>
  <c r="J889" i="1"/>
  <c r="N889" i="1" s="1"/>
  <c r="J887" i="1"/>
  <c r="N887" i="1" s="1"/>
  <c r="J885" i="1"/>
  <c r="N885" i="1" s="1"/>
  <c r="J883" i="1"/>
  <c r="N883" i="1" s="1"/>
  <c r="J881" i="1"/>
  <c r="N881" i="1" s="1"/>
  <c r="J879" i="1"/>
  <c r="N879" i="1" s="1"/>
  <c r="J877" i="1"/>
  <c r="N877" i="1" s="1"/>
  <c r="J875" i="1"/>
  <c r="N875" i="1" s="1"/>
  <c r="J873" i="1"/>
  <c r="N873" i="1" s="1"/>
  <c r="J871" i="1"/>
  <c r="N871" i="1" s="1"/>
  <c r="J869" i="1"/>
  <c r="N869" i="1" s="1"/>
  <c r="J867" i="1"/>
  <c r="N867" i="1" s="1"/>
  <c r="J865" i="1"/>
  <c r="N865" i="1" s="1"/>
  <c r="J863" i="1"/>
  <c r="N863" i="1" s="1"/>
  <c r="J861" i="1"/>
  <c r="N861" i="1" s="1"/>
  <c r="J859" i="1"/>
  <c r="N859" i="1" s="1"/>
  <c r="J857" i="1"/>
  <c r="N857" i="1" s="1"/>
  <c r="J855" i="1"/>
  <c r="N855" i="1" s="1"/>
  <c r="J853" i="1"/>
  <c r="N853" i="1" s="1"/>
  <c r="J851" i="1"/>
  <c r="N851" i="1" s="1"/>
  <c r="J849" i="1"/>
  <c r="N849" i="1" s="1"/>
  <c r="J847" i="1"/>
  <c r="N847" i="1" s="1"/>
  <c r="J845" i="1"/>
  <c r="N845" i="1" s="1"/>
  <c r="J843" i="1"/>
  <c r="N843" i="1" s="1"/>
  <c r="J841" i="1"/>
  <c r="N841" i="1" s="1"/>
  <c r="J839" i="1"/>
  <c r="N839" i="1" s="1"/>
  <c r="J837" i="1"/>
  <c r="N837" i="1" s="1"/>
  <c r="J835" i="1"/>
  <c r="N835" i="1" s="1"/>
  <c r="J833" i="1"/>
  <c r="N833" i="1" s="1"/>
  <c r="J831" i="1"/>
  <c r="N831" i="1" s="1"/>
  <c r="J829" i="1"/>
  <c r="N829" i="1" s="1"/>
  <c r="J827" i="1"/>
  <c r="N827" i="1" s="1"/>
  <c r="J825" i="1"/>
  <c r="N825" i="1" s="1"/>
  <c r="J823" i="1"/>
  <c r="N823" i="1" s="1"/>
  <c r="J821" i="1"/>
  <c r="N821" i="1" s="1"/>
  <c r="J819" i="1"/>
  <c r="N819" i="1" s="1"/>
  <c r="J817" i="1"/>
  <c r="N817" i="1" s="1"/>
  <c r="J815" i="1"/>
  <c r="N815" i="1" s="1"/>
  <c r="J813" i="1"/>
  <c r="N813" i="1" s="1"/>
  <c r="J811" i="1"/>
  <c r="N811" i="1" s="1"/>
  <c r="J809" i="1"/>
  <c r="N809" i="1" s="1"/>
  <c r="J807" i="1"/>
  <c r="N807" i="1" s="1"/>
  <c r="J805" i="1"/>
  <c r="N805" i="1" s="1"/>
  <c r="J803" i="1"/>
  <c r="N803" i="1" s="1"/>
  <c r="J801" i="1"/>
  <c r="N801" i="1" s="1"/>
  <c r="J799" i="1"/>
  <c r="N799" i="1" s="1"/>
  <c r="J797" i="1"/>
  <c r="N797" i="1" s="1"/>
  <c r="J795" i="1"/>
  <c r="N795" i="1" s="1"/>
  <c r="J793" i="1"/>
  <c r="N793" i="1" s="1"/>
  <c r="J791" i="1"/>
  <c r="N791" i="1" s="1"/>
  <c r="J789" i="1"/>
  <c r="N789" i="1" s="1"/>
  <c r="J787" i="1"/>
  <c r="N787" i="1" s="1"/>
  <c r="J785" i="1"/>
  <c r="N785" i="1" s="1"/>
  <c r="J783" i="1"/>
  <c r="N783" i="1" s="1"/>
  <c r="J781" i="1"/>
  <c r="N781" i="1" s="1"/>
  <c r="J779" i="1"/>
  <c r="N779" i="1" s="1"/>
  <c r="J777" i="1"/>
  <c r="N777" i="1" s="1"/>
  <c r="J775" i="1"/>
  <c r="N775" i="1" s="1"/>
  <c r="J773" i="1"/>
  <c r="N773" i="1" s="1"/>
  <c r="J771" i="1"/>
  <c r="N771" i="1" s="1"/>
  <c r="J769" i="1"/>
  <c r="N769" i="1" s="1"/>
  <c r="J767" i="1"/>
  <c r="N767" i="1" s="1"/>
  <c r="J765" i="1"/>
  <c r="N765" i="1" s="1"/>
  <c r="J763" i="1"/>
  <c r="N763" i="1" s="1"/>
  <c r="J761" i="1"/>
  <c r="N761" i="1" s="1"/>
  <c r="J759" i="1"/>
  <c r="N759" i="1" s="1"/>
  <c r="J757" i="1"/>
  <c r="N757" i="1" s="1"/>
  <c r="S22" i="1"/>
  <c r="N22" i="1"/>
  <c r="S52" i="1"/>
  <c r="N52" i="1"/>
  <c r="N82" i="1"/>
  <c r="S82" i="1"/>
  <c r="S118" i="1"/>
  <c r="N118" i="1"/>
  <c r="S154" i="1"/>
  <c r="N154" i="1"/>
  <c r="N184" i="1"/>
  <c r="S184" i="1"/>
  <c r="N214" i="1"/>
  <c r="S214" i="1"/>
  <c r="S238" i="1"/>
  <c r="N238" i="1"/>
  <c r="N268" i="1"/>
  <c r="S268" i="1"/>
  <c r="N298" i="1"/>
  <c r="S298" i="1"/>
  <c r="N322" i="1"/>
  <c r="S322" i="1"/>
  <c r="N352" i="1"/>
  <c r="S352" i="1"/>
  <c r="N382" i="1"/>
  <c r="S382" i="1"/>
  <c r="S412" i="1"/>
  <c r="N412" i="1"/>
  <c r="S442" i="1"/>
  <c r="N442" i="1"/>
  <c r="J495" i="1"/>
  <c r="J519" i="1"/>
  <c r="J555" i="1"/>
  <c r="J585" i="1"/>
  <c r="J609" i="1"/>
  <c r="S633" i="1"/>
  <c r="N633" i="1"/>
  <c r="S663" i="1"/>
  <c r="N663" i="1"/>
  <c r="N699" i="1"/>
  <c r="S699" i="1"/>
  <c r="J747" i="1"/>
  <c r="N17" i="1"/>
  <c r="S17" i="1"/>
  <c r="S41" i="1"/>
  <c r="N41" i="1"/>
  <c r="S71" i="1"/>
  <c r="N71" i="1"/>
  <c r="N95" i="1"/>
  <c r="S95" i="1"/>
  <c r="N119" i="1"/>
  <c r="S119" i="1"/>
  <c r="S143" i="1"/>
  <c r="N143" i="1"/>
  <c r="N167" i="1"/>
  <c r="S167" i="1"/>
  <c r="S209" i="1"/>
  <c r="N209" i="1"/>
  <c r="N233" i="1"/>
  <c r="S233" i="1"/>
  <c r="N245" i="1"/>
  <c r="S245" i="1"/>
  <c r="S269" i="1"/>
  <c r="N269" i="1"/>
  <c r="N293" i="1"/>
  <c r="S293" i="1"/>
  <c r="N317" i="1"/>
  <c r="S317" i="1"/>
  <c r="N371" i="1"/>
  <c r="S371" i="1"/>
  <c r="N395" i="1"/>
  <c r="S395" i="1"/>
  <c r="S413" i="1"/>
  <c r="N413" i="1"/>
  <c r="N437" i="1"/>
  <c r="S437" i="1"/>
  <c r="N7" i="1"/>
  <c r="S7" i="1"/>
  <c r="S25" i="1"/>
  <c r="N25" i="1"/>
  <c r="N37" i="1"/>
  <c r="S37" i="1"/>
  <c r="N55" i="1"/>
  <c r="S55" i="1"/>
  <c r="N73" i="1"/>
  <c r="S73" i="1"/>
  <c r="S91" i="1"/>
  <c r="N91" i="1"/>
  <c r="N115" i="1"/>
  <c r="S115" i="1"/>
  <c r="N139" i="1"/>
  <c r="S139" i="1"/>
  <c r="S157" i="1"/>
  <c r="N157" i="1"/>
  <c r="S175" i="1"/>
  <c r="N175" i="1"/>
  <c r="S193" i="1"/>
  <c r="N193" i="1"/>
  <c r="S211" i="1"/>
  <c r="N211" i="1"/>
  <c r="S229" i="1"/>
  <c r="N229" i="1"/>
  <c r="S247" i="1"/>
  <c r="N247" i="1"/>
  <c r="S265" i="1"/>
  <c r="N265" i="1"/>
  <c r="S283" i="1"/>
  <c r="N283" i="1"/>
  <c r="S295" i="1"/>
  <c r="N295" i="1"/>
  <c r="S313" i="1"/>
  <c r="N313" i="1"/>
  <c r="N337" i="1"/>
  <c r="S337" i="1"/>
  <c r="S355" i="1"/>
  <c r="N355" i="1"/>
  <c r="N367" i="1"/>
  <c r="S367" i="1"/>
  <c r="N385" i="1"/>
  <c r="S385" i="1"/>
  <c r="S403" i="1"/>
  <c r="N403" i="1"/>
  <c r="S421" i="1"/>
  <c r="N421" i="1"/>
  <c r="N445" i="1"/>
  <c r="S445" i="1"/>
  <c r="N463" i="1"/>
  <c r="S463" i="1"/>
  <c r="J486" i="1"/>
  <c r="J504" i="1"/>
  <c r="J522" i="1"/>
  <c r="J540" i="1"/>
  <c r="J558" i="1"/>
  <c r="J576" i="1"/>
  <c r="J594" i="1"/>
  <c r="J612" i="1"/>
  <c r="S630" i="1"/>
  <c r="N630" i="1"/>
  <c r="N648" i="1"/>
  <c r="S648" i="1"/>
  <c r="N666" i="1"/>
  <c r="S666" i="1"/>
  <c r="S684" i="1"/>
  <c r="N684" i="1"/>
  <c r="S702" i="1"/>
  <c r="N702" i="1"/>
  <c r="J720" i="1"/>
  <c r="J738" i="1"/>
  <c r="J995" i="1"/>
  <c r="N995" i="1" s="1"/>
  <c r="J989" i="1"/>
  <c r="N989" i="1" s="1"/>
  <c r="J983" i="1"/>
  <c r="N983" i="1" s="1"/>
  <c r="J977" i="1"/>
  <c r="N977" i="1" s="1"/>
  <c r="J971" i="1"/>
  <c r="N971" i="1" s="1"/>
  <c r="J965" i="1"/>
  <c r="N965" i="1" s="1"/>
  <c r="J959" i="1"/>
  <c r="N959" i="1" s="1"/>
  <c r="J953" i="1"/>
  <c r="N953" i="1" s="1"/>
  <c r="J947" i="1"/>
  <c r="N947" i="1" s="1"/>
  <c r="J941" i="1"/>
  <c r="N941" i="1" s="1"/>
  <c r="J935" i="1"/>
  <c r="N935" i="1" s="1"/>
  <c r="J929" i="1"/>
  <c r="N929" i="1" s="1"/>
  <c r="J923" i="1"/>
  <c r="N923" i="1" s="1"/>
  <c r="J917" i="1"/>
  <c r="N917" i="1" s="1"/>
  <c r="J911" i="1"/>
  <c r="N911" i="1" s="1"/>
  <c r="J903" i="1"/>
  <c r="N903" i="1" s="1"/>
  <c r="S8" i="1"/>
  <c r="N8" i="1"/>
  <c r="N14" i="1"/>
  <c r="S14" i="1"/>
  <c r="N20" i="1"/>
  <c r="S20" i="1"/>
  <c r="S26" i="1"/>
  <c r="N26" i="1"/>
  <c r="N32" i="1"/>
  <c r="S32" i="1"/>
  <c r="S38" i="1"/>
  <c r="N38" i="1"/>
  <c r="N44" i="1"/>
  <c r="S44" i="1"/>
  <c r="N50" i="1"/>
  <c r="S50" i="1"/>
  <c r="N56" i="1"/>
  <c r="S56" i="1"/>
  <c r="S62" i="1"/>
  <c r="N62" i="1"/>
  <c r="N68" i="1"/>
  <c r="S68" i="1"/>
  <c r="S74" i="1"/>
  <c r="N74" i="1"/>
  <c r="N80" i="1"/>
  <c r="S80" i="1"/>
  <c r="S86" i="1"/>
  <c r="N86" i="1"/>
  <c r="S92" i="1"/>
  <c r="N92" i="1"/>
  <c r="N98" i="1"/>
  <c r="S98" i="1"/>
  <c r="S104" i="1"/>
  <c r="N104" i="1"/>
  <c r="N110" i="1"/>
  <c r="S110" i="1"/>
  <c r="N116" i="1"/>
  <c r="S116" i="1"/>
  <c r="N122" i="1"/>
  <c r="S122" i="1"/>
  <c r="N128" i="1"/>
  <c r="S128" i="1"/>
  <c r="S134" i="1"/>
  <c r="N134" i="1"/>
  <c r="S140" i="1"/>
  <c r="N140" i="1"/>
  <c r="N146" i="1"/>
  <c r="S146" i="1"/>
  <c r="N152" i="1"/>
  <c r="S152" i="1"/>
  <c r="N158" i="1"/>
  <c r="S158" i="1"/>
  <c r="N164" i="1"/>
  <c r="S164" i="1"/>
  <c r="S170" i="1"/>
  <c r="N170" i="1"/>
  <c r="S176" i="1"/>
  <c r="N176" i="1"/>
  <c r="N182" i="1"/>
  <c r="S182" i="1"/>
  <c r="S188" i="1"/>
  <c r="N188" i="1"/>
  <c r="N194" i="1"/>
  <c r="S194" i="1"/>
  <c r="N200" i="1"/>
  <c r="S200" i="1"/>
  <c r="S206" i="1"/>
  <c r="N206" i="1"/>
  <c r="N212" i="1"/>
  <c r="S212" i="1"/>
  <c r="N218" i="1"/>
  <c r="S218" i="1"/>
  <c r="N224" i="1"/>
  <c r="S224" i="1"/>
  <c r="N230" i="1"/>
  <c r="S230" i="1"/>
  <c r="N236" i="1"/>
  <c r="S236" i="1"/>
  <c r="S242" i="1"/>
  <c r="N242" i="1"/>
  <c r="N248" i="1"/>
  <c r="S248" i="1"/>
  <c r="S254" i="1"/>
  <c r="N254" i="1"/>
  <c r="S260" i="1"/>
  <c r="N260" i="1"/>
  <c r="N266" i="1"/>
  <c r="S266" i="1"/>
  <c r="S272" i="1"/>
  <c r="N272" i="1"/>
  <c r="S278" i="1"/>
  <c r="N278" i="1"/>
  <c r="N284" i="1"/>
  <c r="S284" i="1"/>
  <c r="N290" i="1"/>
  <c r="S290" i="1"/>
  <c r="S296" i="1"/>
  <c r="N296" i="1"/>
  <c r="N302" i="1"/>
  <c r="S302" i="1"/>
  <c r="N308" i="1"/>
  <c r="S308" i="1"/>
  <c r="N314" i="1"/>
  <c r="S314" i="1"/>
  <c r="N320" i="1"/>
  <c r="S320" i="1"/>
  <c r="S326" i="1"/>
  <c r="N326" i="1"/>
  <c r="S332" i="1"/>
  <c r="N332" i="1"/>
  <c r="N338" i="1"/>
  <c r="S338" i="1"/>
  <c r="S344" i="1"/>
  <c r="N344" i="1"/>
  <c r="S350" i="1"/>
  <c r="N350" i="1"/>
  <c r="N356" i="1"/>
  <c r="S356" i="1"/>
  <c r="S362" i="1"/>
  <c r="N362" i="1"/>
  <c r="S368" i="1"/>
  <c r="N368" i="1"/>
  <c r="S374" i="1"/>
  <c r="N374" i="1"/>
  <c r="N380" i="1"/>
  <c r="S380" i="1"/>
  <c r="S386" i="1"/>
  <c r="N386" i="1"/>
  <c r="S392" i="1"/>
  <c r="N392" i="1"/>
  <c r="N398" i="1"/>
  <c r="S398" i="1"/>
  <c r="N404" i="1"/>
  <c r="S404" i="1"/>
  <c r="S410" i="1"/>
  <c r="N410" i="1"/>
  <c r="N416" i="1"/>
  <c r="S416" i="1"/>
  <c r="N422" i="1"/>
  <c r="S422" i="1"/>
  <c r="N428" i="1"/>
  <c r="S428" i="1"/>
  <c r="N434" i="1"/>
  <c r="S434" i="1"/>
  <c r="N440" i="1"/>
  <c r="S440" i="1"/>
  <c r="N446" i="1"/>
  <c r="S446" i="1"/>
  <c r="S452" i="1"/>
  <c r="N452" i="1"/>
  <c r="S458" i="1"/>
  <c r="N458" i="1"/>
  <c r="J475" i="1"/>
  <c r="J481" i="1"/>
  <c r="J487" i="1"/>
  <c r="J493" i="1"/>
  <c r="J499" i="1"/>
  <c r="J505" i="1"/>
  <c r="J511" i="1"/>
  <c r="J517" i="1"/>
  <c r="J523" i="1"/>
  <c r="J529" i="1"/>
  <c r="J535" i="1"/>
  <c r="J541" i="1"/>
  <c r="J547" i="1"/>
  <c r="J553" i="1"/>
  <c r="J559" i="1"/>
  <c r="J565" i="1"/>
  <c r="J571" i="1"/>
  <c r="J577" i="1"/>
  <c r="J583" i="1"/>
  <c r="J589" i="1"/>
  <c r="J595" i="1"/>
  <c r="J601" i="1"/>
  <c r="J607" i="1"/>
  <c r="J613" i="1"/>
  <c r="N619" i="1"/>
  <c r="S619" i="1"/>
  <c r="S625" i="1"/>
  <c r="N625" i="1"/>
  <c r="S631" i="1"/>
  <c r="N631" i="1"/>
  <c r="N637" i="1"/>
  <c r="S637" i="1"/>
  <c r="N643" i="1"/>
  <c r="S643" i="1"/>
  <c r="S649" i="1"/>
  <c r="N649" i="1"/>
  <c r="S655" i="1"/>
  <c r="N655" i="1"/>
  <c r="N661" i="1"/>
  <c r="S661" i="1"/>
  <c r="N667" i="1"/>
  <c r="S667" i="1"/>
  <c r="S673" i="1"/>
  <c r="N673" i="1"/>
  <c r="S679" i="1"/>
  <c r="N679" i="1"/>
  <c r="N685" i="1"/>
  <c r="S685" i="1"/>
  <c r="N691" i="1"/>
  <c r="S691" i="1"/>
  <c r="S697" i="1"/>
  <c r="N697" i="1"/>
  <c r="N703" i="1"/>
  <c r="S703" i="1"/>
  <c r="N709" i="1"/>
  <c r="S709" i="1"/>
  <c r="N715" i="1"/>
  <c r="S715" i="1"/>
  <c r="J721" i="1"/>
  <c r="J727" i="1"/>
  <c r="J733" i="1"/>
  <c r="J739" i="1"/>
  <c r="J745" i="1"/>
  <c r="J751" i="1"/>
  <c r="J4" i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N28" i="1"/>
  <c r="S28" i="1"/>
  <c r="S64" i="1"/>
  <c r="N64" i="1"/>
  <c r="N94" i="1"/>
  <c r="S94" i="1"/>
  <c r="S124" i="1"/>
  <c r="N124" i="1"/>
  <c r="N142" i="1"/>
  <c r="S142" i="1"/>
  <c r="N178" i="1"/>
  <c r="S178" i="1"/>
  <c r="N208" i="1"/>
  <c r="S208" i="1"/>
  <c r="N244" i="1"/>
  <c r="S244" i="1"/>
  <c r="N274" i="1"/>
  <c r="S274" i="1"/>
  <c r="N304" i="1"/>
  <c r="S304" i="1"/>
  <c r="N334" i="1"/>
  <c r="S334" i="1"/>
  <c r="S364" i="1"/>
  <c r="N364" i="1"/>
  <c r="S394" i="1"/>
  <c r="N394" i="1"/>
  <c r="S424" i="1"/>
  <c r="N424" i="1"/>
  <c r="N454" i="1"/>
  <c r="S454" i="1"/>
  <c r="J483" i="1"/>
  <c r="J525" i="1"/>
  <c r="J549" i="1"/>
  <c r="J579" i="1"/>
  <c r="J615" i="1"/>
  <c r="N645" i="1"/>
  <c r="S645" i="1"/>
  <c r="S669" i="1"/>
  <c r="N669" i="1"/>
  <c r="S693" i="1"/>
  <c r="N693" i="1"/>
  <c r="J741" i="1"/>
  <c r="S23" i="1"/>
  <c r="N23" i="1"/>
  <c r="N47" i="1"/>
  <c r="S47" i="1"/>
  <c r="N65" i="1"/>
  <c r="S65" i="1"/>
  <c r="S89" i="1"/>
  <c r="N89" i="1"/>
  <c r="N113" i="1"/>
  <c r="S113" i="1"/>
  <c r="N137" i="1"/>
  <c r="S137" i="1"/>
  <c r="S161" i="1"/>
  <c r="N161" i="1"/>
  <c r="N185" i="1"/>
  <c r="S185" i="1"/>
  <c r="N203" i="1"/>
  <c r="S203" i="1"/>
  <c r="S215" i="1"/>
  <c r="N215" i="1"/>
  <c r="S239" i="1"/>
  <c r="N239" i="1"/>
  <c r="N263" i="1"/>
  <c r="S263" i="1"/>
  <c r="S287" i="1"/>
  <c r="N287" i="1"/>
  <c r="S311" i="1"/>
  <c r="N311" i="1"/>
  <c r="N335" i="1"/>
  <c r="S335" i="1"/>
  <c r="N353" i="1"/>
  <c r="S353" i="1"/>
  <c r="S377" i="1"/>
  <c r="N377" i="1"/>
  <c r="N401" i="1"/>
  <c r="S401" i="1"/>
  <c r="S425" i="1"/>
  <c r="N425" i="1"/>
  <c r="S443" i="1"/>
  <c r="N443" i="1"/>
  <c r="S13" i="1"/>
  <c r="N13" i="1"/>
  <c r="S31" i="1"/>
  <c r="N31" i="1"/>
  <c r="N43" i="1"/>
  <c r="S43" i="1"/>
  <c r="N61" i="1"/>
  <c r="S61" i="1"/>
  <c r="S79" i="1"/>
  <c r="N79" i="1"/>
  <c r="N97" i="1"/>
  <c r="S97" i="1"/>
  <c r="N109" i="1"/>
  <c r="S109" i="1"/>
  <c r="N127" i="1"/>
  <c r="S127" i="1"/>
  <c r="S145" i="1"/>
  <c r="N145" i="1"/>
  <c r="N163" i="1"/>
  <c r="S163" i="1"/>
  <c r="N187" i="1"/>
  <c r="S187" i="1"/>
  <c r="N205" i="1"/>
  <c r="S205" i="1"/>
  <c r="N223" i="1"/>
  <c r="S223" i="1"/>
  <c r="S241" i="1"/>
  <c r="N241" i="1"/>
  <c r="N259" i="1"/>
  <c r="S259" i="1"/>
  <c r="N277" i="1"/>
  <c r="S277" i="1"/>
  <c r="N301" i="1"/>
  <c r="S301" i="1"/>
  <c r="S319" i="1"/>
  <c r="N319" i="1"/>
  <c r="S331" i="1"/>
  <c r="N331" i="1"/>
  <c r="S349" i="1"/>
  <c r="N349" i="1"/>
  <c r="S373" i="1"/>
  <c r="N373" i="1"/>
  <c r="N391" i="1"/>
  <c r="S391" i="1"/>
  <c r="N409" i="1"/>
  <c r="S409" i="1"/>
  <c r="S427" i="1"/>
  <c r="N427" i="1"/>
  <c r="S439" i="1"/>
  <c r="N439" i="1"/>
  <c r="S457" i="1"/>
  <c r="N457" i="1"/>
  <c r="J492" i="1"/>
  <c r="J510" i="1"/>
  <c r="J528" i="1"/>
  <c r="J546" i="1"/>
  <c r="J564" i="1"/>
  <c r="J582" i="1"/>
  <c r="J600" i="1"/>
  <c r="S618" i="1"/>
  <c r="N618" i="1"/>
  <c r="S636" i="1"/>
  <c r="N636" i="1"/>
  <c r="S654" i="1"/>
  <c r="N654" i="1"/>
  <c r="N672" i="1"/>
  <c r="S672" i="1"/>
  <c r="N690" i="1"/>
  <c r="S690" i="1"/>
  <c r="S708" i="1"/>
  <c r="N708" i="1"/>
  <c r="J726" i="1"/>
  <c r="J744" i="1"/>
  <c r="J993" i="1"/>
  <c r="N993" i="1" s="1"/>
  <c r="J987" i="1"/>
  <c r="N987" i="1" s="1"/>
  <c r="J981" i="1"/>
  <c r="N981" i="1" s="1"/>
  <c r="J975" i="1"/>
  <c r="N975" i="1" s="1"/>
  <c r="J969" i="1"/>
  <c r="N969" i="1" s="1"/>
  <c r="J963" i="1"/>
  <c r="N963" i="1" s="1"/>
  <c r="J957" i="1"/>
  <c r="N957" i="1" s="1"/>
  <c r="J951" i="1"/>
  <c r="N951" i="1" s="1"/>
  <c r="J945" i="1"/>
  <c r="N945" i="1" s="1"/>
  <c r="J939" i="1"/>
  <c r="N939" i="1" s="1"/>
  <c r="J933" i="1"/>
  <c r="N933" i="1" s="1"/>
  <c r="J927" i="1"/>
  <c r="N927" i="1" s="1"/>
  <c r="J921" i="1"/>
  <c r="N921" i="1" s="1"/>
  <c r="J915" i="1"/>
  <c r="N915" i="1" s="1"/>
  <c r="J907" i="1"/>
  <c r="N907" i="1" s="1"/>
  <c r="J755" i="1"/>
  <c r="S9" i="1"/>
  <c r="N9" i="1"/>
  <c r="S15" i="1"/>
  <c r="N15" i="1"/>
  <c r="S21" i="1"/>
  <c r="N21" i="1"/>
  <c r="N27" i="1"/>
  <c r="S27" i="1"/>
  <c r="N33" i="1"/>
  <c r="S33" i="1"/>
  <c r="S39" i="1"/>
  <c r="N39" i="1"/>
  <c r="S45" i="1"/>
  <c r="N45" i="1"/>
  <c r="N51" i="1"/>
  <c r="S51" i="1"/>
  <c r="S57" i="1"/>
  <c r="N57" i="1"/>
  <c r="S63" i="1"/>
  <c r="N63" i="1"/>
  <c r="S69" i="1"/>
  <c r="N69" i="1"/>
  <c r="S75" i="1"/>
  <c r="N75" i="1"/>
  <c r="N81" i="1"/>
  <c r="S81" i="1"/>
  <c r="N87" i="1"/>
  <c r="S87" i="1"/>
  <c r="N93" i="1"/>
  <c r="S93" i="1"/>
  <c r="N99" i="1"/>
  <c r="S99" i="1"/>
  <c r="N105" i="1"/>
  <c r="S105" i="1"/>
  <c r="N111" i="1"/>
  <c r="S111" i="1"/>
  <c r="S117" i="1"/>
  <c r="N117" i="1"/>
  <c r="N123" i="1"/>
  <c r="S123" i="1"/>
  <c r="S129" i="1"/>
  <c r="N129" i="1"/>
  <c r="N135" i="1"/>
  <c r="S135" i="1"/>
  <c r="N141" i="1"/>
  <c r="S141" i="1"/>
  <c r="N147" i="1"/>
  <c r="S147" i="1"/>
  <c r="N153" i="1"/>
  <c r="S153" i="1"/>
  <c r="S159" i="1"/>
  <c r="N159" i="1"/>
  <c r="N165" i="1"/>
  <c r="S165" i="1"/>
  <c r="S171" i="1"/>
  <c r="N171" i="1"/>
  <c r="N177" i="1"/>
  <c r="S177" i="1"/>
  <c r="N183" i="1"/>
  <c r="S183" i="1"/>
  <c r="N189" i="1"/>
  <c r="S189" i="1"/>
  <c r="S195" i="1"/>
  <c r="N195" i="1"/>
  <c r="S201" i="1"/>
  <c r="N201" i="1"/>
  <c r="S207" i="1"/>
  <c r="N207" i="1"/>
  <c r="S213" i="1"/>
  <c r="N213" i="1"/>
  <c r="N219" i="1"/>
  <c r="S219" i="1"/>
  <c r="S225" i="1"/>
  <c r="N225" i="1"/>
  <c r="N231" i="1"/>
  <c r="S231" i="1"/>
  <c r="N237" i="1"/>
  <c r="S237" i="1"/>
  <c r="S243" i="1"/>
  <c r="N243" i="1"/>
  <c r="S249" i="1"/>
  <c r="N249" i="1"/>
  <c r="S255" i="1"/>
  <c r="N255" i="1"/>
  <c r="S261" i="1"/>
  <c r="N261" i="1"/>
  <c r="S267" i="1"/>
  <c r="N267" i="1"/>
  <c r="N273" i="1"/>
  <c r="S273" i="1"/>
  <c r="N279" i="1"/>
  <c r="S279" i="1"/>
  <c r="N285" i="1"/>
  <c r="S285" i="1"/>
  <c r="S291" i="1"/>
  <c r="N291" i="1"/>
  <c r="S297" i="1"/>
  <c r="N297" i="1"/>
  <c r="N303" i="1"/>
  <c r="S303" i="1"/>
  <c r="S309" i="1"/>
  <c r="N309" i="1"/>
  <c r="S315" i="1"/>
  <c r="N315" i="1"/>
  <c r="S321" i="1"/>
  <c r="N321" i="1"/>
  <c r="N327" i="1"/>
  <c r="S327" i="1"/>
  <c r="N333" i="1"/>
  <c r="S333" i="1"/>
  <c r="S339" i="1"/>
  <c r="N339" i="1"/>
  <c r="N345" i="1"/>
  <c r="S345" i="1"/>
  <c r="N351" i="1"/>
  <c r="S351" i="1"/>
  <c r="N357" i="1"/>
  <c r="S357" i="1"/>
  <c r="S363" i="1"/>
  <c r="N363" i="1"/>
  <c r="S369" i="1"/>
  <c r="N369" i="1"/>
  <c r="S375" i="1"/>
  <c r="N375" i="1"/>
  <c r="N381" i="1"/>
  <c r="S381" i="1"/>
  <c r="N387" i="1"/>
  <c r="S387" i="1"/>
  <c r="N393" i="1"/>
  <c r="S393" i="1"/>
  <c r="N399" i="1"/>
  <c r="S399" i="1"/>
  <c r="N405" i="1"/>
  <c r="S405" i="1"/>
  <c r="N411" i="1"/>
  <c r="S411" i="1"/>
  <c r="S417" i="1"/>
  <c r="N417" i="1"/>
  <c r="S423" i="1"/>
  <c r="N423" i="1"/>
  <c r="N429" i="1"/>
  <c r="S429" i="1"/>
  <c r="S435" i="1"/>
  <c r="N435" i="1"/>
  <c r="S441" i="1"/>
  <c r="N441" i="1"/>
  <c r="S447" i="1"/>
  <c r="N447" i="1"/>
  <c r="S453" i="1"/>
  <c r="N453" i="1"/>
  <c r="N459" i="1"/>
  <c r="S459" i="1"/>
  <c r="J476" i="1"/>
  <c r="J482" i="1"/>
  <c r="J488" i="1"/>
  <c r="J494" i="1"/>
  <c r="J500" i="1"/>
  <c r="J506" i="1"/>
  <c r="J512" i="1"/>
  <c r="J518" i="1"/>
  <c r="J524" i="1"/>
  <c r="J530" i="1"/>
  <c r="J536" i="1"/>
  <c r="J542" i="1"/>
  <c r="J548" i="1"/>
  <c r="J554" i="1"/>
  <c r="J560" i="1"/>
  <c r="J566" i="1"/>
  <c r="J572" i="1"/>
  <c r="J578" i="1"/>
  <c r="J584" i="1"/>
  <c r="J590" i="1"/>
  <c r="J596" i="1"/>
  <c r="J602" i="1"/>
  <c r="J608" i="1"/>
  <c r="J614" i="1"/>
  <c r="S620" i="1"/>
  <c r="N620" i="1"/>
  <c r="S626" i="1"/>
  <c r="N626" i="1"/>
  <c r="N632" i="1"/>
  <c r="S632" i="1"/>
  <c r="S638" i="1"/>
  <c r="N638" i="1"/>
  <c r="N644" i="1"/>
  <c r="S644" i="1"/>
  <c r="N650" i="1"/>
  <c r="S650" i="1"/>
  <c r="N656" i="1"/>
  <c r="S656" i="1"/>
  <c r="N662" i="1"/>
  <c r="S662" i="1"/>
  <c r="N668" i="1"/>
  <c r="S668" i="1"/>
  <c r="N674" i="1"/>
  <c r="S674" i="1"/>
  <c r="N680" i="1"/>
  <c r="S680" i="1"/>
  <c r="N686" i="1"/>
  <c r="S686" i="1"/>
  <c r="N692" i="1"/>
  <c r="S692" i="1"/>
  <c r="S698" i="1"/>
  <c r="N698" i="1"/>
  <c r="S704" i="1"/>
  <c r="N704" i="1"/>
  <c r="N710" i="1"/>
  <c r="S710" i="1"/>
  <c r="J716" i="1"/>
  <c r="J722" i="1"/>
  <c r="J728" i="1"/>
  <c r="J734" i="1"/>
  <c r="J740" i="1"/>
  <c r="J746" i="1"/>
  <c r="J752" i="1"/>
  <c r="E995" i="1"/>
  <c r="F993" i="1"/>
  <c r="F989" i="1"/>
  <c r="F985" i="1"/>
  <c r="F973" i="1"/>
  <c r="F990" i="1"/>
  <c r="F982" i="1"/>
  <c r="F974" i="1"/>
  <c r="F966" i="1"/>
  <c r="F950" i="1"/>
  <c r="F960" i="1"/>
  <c r="F995" i="1"/>
  <c r="F991" i="1"/>
  <c r="F987" i="1"/>
  <c r="F983" i="1"/>
  <c r="F979" i="1"/>
  <c r="F975" i="1"/>
  <c r="F971" i="1"/>
  <c r="F959" i="1"/>
  <c r="F955" i="1"/>
  <c r="F951" i="1"/>
  <c r="F947" i="1"/>
  <c r="F943" i="1"/>
  <c r="F939" i="1"/>
  <c r="F927" i="1"/>
  <c r="F923" i="1"/>
  <c r="F911" i="1"/>
  <c r="F907" i="1"/>
  <c r="F772" i="1"/>
  <c r="F921" i="1"/>
  <c r="F788" i="1"/>
  <c r="F804" i="1"/>
  <c r="F944" i="1"/>
  <c r="F820" i="1"/>
  <c r="F952" i="1"/>
  <c r="F830" i="1"/>
  <c r="F812" i="1"/>
  <c r="F780" i="1"/>
  <c r="F796" i="1"/>
  <c r="F764" i="1"/>
  <c r="F984" i="1"/>
  <c r="F920" i="1"/>
  <c r="F822" i="1"/>
  <c r="F806" i="1"/>
  <c r="F790" i="1"/>
  <c r="F774" i="1"/>
  <c r="F758" i="1"/>
  <c r="F757" i="1"/>
  <c r="F756" i="1"/>
  <c r="F976" i="1"/>
  <c r="F814" i="1"/>
  <c r="F798" i="1"/>
  <c r="F782" i="1"/>
  <c r="F766" i="1"/>
  <c r="F967" i="1"/>
  <c r="F963" i="1"/>
  <c r="F981" i="1"/>
  <c r="F977" i="1"/>
  <c r="F968" i="1"/>
  <c r="F926" i="1"/>
  <c r="F917" i="1"/>
  <c r="F913" i="1"/>
  <c r="F909" i="1"/>
  <c r="F905" i="1"/>
  <c r="F901" i="1"/>
  <c r="F897" i="1"/>
  <c r="F893" i="1"/>
  <c r="F889" i="1"/>
  <c r="F885" i="1"/>
  <c r="F881" i="1"/>
  <c r="F877" i="1"/>
  <c r="F873" i="1"/>
  <c r="F869" i="1"/>
  <c r="F865" i="1"/>
  <c r="F861" i="1"/>
  <c r="F857" i="1"/>
  <c r="F853" i="1"/>
  <c r="F849" i="1"/>
  <c r="F845" i="1"/>
  <c r="F808" i="1"/>
  <c r="F792" i="1"/>
  <c r="F776" i="1"/>
  <c r="F760" i="1"/>
  <c r="F935" i="1"/>
  <c r="F931" i="1"/>
  <c r="F958" i="1"/>
  <c r="F949" i="1"/>
  <c r="F945" i="1"/>
  <c r="F936" i="1"/>
  <c r="F816" i="1"/>
  <c r="F800" i="1"/>
  <c r="F784" i="1"/>
  <c r="F768" i="1"/>
  <c r="F969" i="1"/>
  <c r="F941" i="1"/>
  <c r="F937" i="1"/>
  <c r="F918" i="1"/>
  <c r="F992" i="1"/>
  <c r="F965" i="1"/>
  <c r="F961" i="1"/>
  <c r="F942" i="1"/>
  <c r="F933" i="1"/>
  <c r="F929" i="1"/>
  <c r="F928" i="1"/>
  <c r="F919" i="1"/>
  <c r="F915" i="1"/>
  <c r="F903" i="1"/>
  <c r="F899" i="1"/>
  <c r="F895" i="1"/>
  <c r="F891" i="1"/>
  <c r="F887" i="1"/>
  <c r="F834" i="1"/>
  <c r="F818" i="1"/>
  <c r="F810" i="1"/>
  <c r="F802" i="1"/>
  <c r="F794" i="1"/>
  <c r="F786" i="1"/>
  <c r="F778" i="1"/>
  <c r="F770" i="1"/>
  <c r="F762" i="1"/>
  <c r="F957" i="1"/>
  <c r="F953" i="1"/>
  <c r="F934" i="1"/>
  <c r="F925" i="1"/>
  <c r="F912" i="1"/>
  <c r="F904" i="1"/>
  <c r="F896" i="1"/>
  <c r="F888" i="1"/>
  <c r="F882" i="1"/>
  <c r="F871" i="1"/>
  <c r="F866" i="1"/>
  <c r="F855" i="1"/>
  <c r="F850" i="1"/>
  <c r="F826" i="1"/>
  <c r="F988" i="1"/>
  <c r="F980" i="1"/>
  <c r="F972" i="1"/>
  <c r="F964" i="1"/>
  <c r="F956" i="1"/>
  <c r="F948" i="1"/>
  <c r="F940" i="1"/>
  <c r="F932" i="1"/>
  <c r="F924" i="1"/>
  <c r="F916" i="1"/>
  <c r="F914" i="1"/>
  <c r="F906" i="1"/>
  <c r="F898" i="1"/>
  <c r="F890" i="1"/>
  <c r="F883" i="1"/>
  <c r="F878" i="1"/>
  <c r="F867" i="1"/>
  <c r="F862" i="1"/>
  <c r="F851" i="1"/>
  <c r="F846" i="1"/>
  <c r="F827" i="1"/>
  <c r="F994" i="1"/>
  <c r="F986" i="1"/>
  <c r="F978" i="1"/>
  <c r="F970" i="1"/>
  <c r="F962" i="1"/>
  <c r="F954" i="1"/>
  <c r="F946" i="1"/>
  <c r="F938" i="1"/>
  <c r="F930" i="1"/>
  <c r="F922" i="1"/>
  <c r="F908" i="1"/>
  <c r="F900" i="1"/>
  <c r="F892" i="1"/>
  <c r="F879" i="1"/>
  <c r="F874" i="1"/>
  <c r="F863" i="1"/>
  <c r="F858" i="1"/>
  <c r="F847" i="1"/>
  <c r="F842" i="1"/>
  <c r="F828" i="1"/>
  <c r="F813" i="1"/>
  <c r="F797" i="1"/>
  <c r="F781" i="1"/>
  <c r="F765" i="1"/>
  <c r="F910" i="1"/>
  <c r="F902" i="1"/>
  <c r="F894" i="1"/>
  <c r="F886" i="1"/>
  <c r="F875" i="1"/>
  <c r="F870" i="1"/>
  <c r="F859" i="1"/>
  <c r="F854" i="1"/>
  <c r="F843" i="1"/>
  <c r="F833" i="1"/>
  <c r="F840" i="1"/>
  <c r="F839" i="1"/>
  <c r="F829" i="1"/>
  <c r="F824" i="1"/>
  <c r="F823" i="1"/>
  <c r="F811" i="1"/>
  <c r="F807" i="1"/>
  <c r="F795" i="1"/>
  <c r="F791" i="1"/>
  <c r="F779" i="1"/>
  <c r="F775" i="1"/>
  <c r="F763" i="1"/>
  <c r="F841" i="1"/>
  <c r="F838" i="1"/>
  <c r="F836" i="1"/>
  <c r="F835" i="1"/>
  <c r="F825" i="1"/>
  <c r="F821" i="1"/>
  <c r="F805" i="1"/>
  <c r="F789" i="1"/>
  <c r="F773" i="1"/>
  <c r="F884" i="1"/>
  <c r="F880" i="1"/>
  <c r="F876" i="1"/>
  <c r="F872" i="1"/>
  <c r="F868" i="1"/>
  <c r="F864" i="1"/>
  <c r="F860" i="1"/>
  <c r="F856" i="1"/>
  <c r="F852" i="1"/>
  <c r="F848" i="1"/>
  <c r="F844" i="1"/>
  <c r="F837" i="1"/>
  <c r="F832" i="1"/>
  <c r="F831" i="1"/>
  <c r="F819" i="1"/>
  <c r="F815" i="1"/>
  <c r="F803" i="1"/>
  <c r="F799" i="1"/>
  <c r="F787" i="1"/>
  <c r="F783" i="1"/>
  <c r="F771" i="1"/>
  <c r="F767" i="1"/>
  <c r="F817" i="1"/>
  <c r="F809" i="1"/>
  <c r="F801" i="1"/>
  <c r="F793" i="1"/>
  <c r="F785" i="1"/>
  <c r="F777" i="1"/>
  <c r="F769" i="1"/>
  <c r="F761" i="1"/>
  <c r="F759" i="1"/>
  <c r="F706" i="1"/>
  <c r="F642" i="1"/>
  <c r="F738" i="1"/>
  <c r="F754" i="1"/>
  <c r="F690" i="1"/>
  <c r="F626" i="1"/>
  <c r="F674" i="1"/>
  <c r="F610" i="1"/>
  <c r="F722" i="1"/>
  <c r="F658" i="1"/>
  <c r="F594" i="1"/>
  <c r="F578" i="1"/>
  <c r="F562" i="1"/>
  <c r="F546" i="1"/>
  <c r="F530" i="1"/>
  <c r="F514" i="1"/>
  <c r="F498" i="1"/>
  <c r="F482" i="1"/>
  <c r="F466" i="1"/>
  <c r="D110" i="2" s="1"/>
  <c r="F750" i="1"/>
  <c r="F734" i="1"/>
  <c r="F718" i="1"/>
  <c r="F702" i="1"/>
  <c r="F686" i="1"/>
  <c r="F670" i="1"/>
  <c r="F654" i="1"/>
  <c r="F638" i="1"/>
  <c r="F622" i="1"/>
  <c r="F606" i="1"/>
  <c r="F590" i="1"/>
  <c r="F574" i="1"/>
  <c r="F558" i="1"/>
  <c r="F542" i="1"/>
  <c r="F526" i="1"/>
  <c r="F510" i="1"/>
  <c r="F494" i="1"/>
  <c r="F478" i="1"/>
  <c r="F746" i="1"/>
  <c r="F730" i="1"/>
  <c r="F714" i="1"/>
  <c r="F698" i="1"/>
  <c r="F682" i="1"/>
  <c r="F666" i="1"/>
  <c r="F650" i="1"/>
  <c r="F634" i="1"/>
  <c r="F618" i="1"/>
  <c r="F602" i="1"/>
  <c r="F586" i="1"/>
  <c r="F570" i="1"/>
  <c r="F554" i="1"/>
  <c r="F538" i="1"/>
  <c r="F522" i="1"/>
  <c r="F506" i="1"/>
  <c r="F490" i="1"/>
  <c r="F474" i="1"/>
  <c r="F442" i="1"/>
  <c r="I97" i="2" s="1"/>
  <c r="F742" i="1"/>
  <c r="F726" i="1"/>
  <c r="F710" i="1"/>
  <c r="F694" i="1"/>
  <c r="F678" i="1"/>
  <c r="F662" i="1"/>
  <c r="F646" i="1"/>
  <c r="F630" i="1"/>
  <c r="F614" i="1"/>
  <c r="F598" i="1"/>
  <c r="F582" i="1"/>
  <c r="F566" i="1"/>
  <c r="F550" i="1"/>
  <c r="F534" i="1"/>
  <c r="F518" i="1"/>
  <c r="F502" i="1"/>
  <c r="F486" i="1"/>
  <c r="F470" i="1"/>
  <c r="F454" i="1"/>
  <c r="N97" i="2" s="1"/>
  <c r="F753" i="1"/>
  <c r="F749" i="1"/>
  <c r="F745" i="1"/>
  <c r="F741" i="1"/>
  <c r="F737" i="1"/>
  <c r="F733" i="1"/>
  <c r="F729" i="1"/>
  <c r="F725" i="1"/>
  <c r="F721" i="1"/>
  <c r="F717" i="1"/>
  <c r="F713" i="1"/>
  <c r="F709" i="1"/>
  <c r="F705" i="1"/>
  <c r="F701" i="1"/>
  <c r="F697" i="1"/>
  <c r="F693" i="1"/>
  <c r="F689" i="1"/>
  <c r="F685" i="1"/>
  <c r="F681" i="1"/>
  <c r="F677" i="1"/>
  <c r="F673" i="1"/>
  <c r="F669" i="1"/>
  <c r="F665" i="1"/>
  <c r="F661" i="1"/>
  <c r="F657" i="1"/>
  <c r="F653" i="1"/>
  <c r="F649" i="1"/>
  <c r="F645" i="1"/>
  <c r="F641" i="1"/>
  <c r="F637" i="1"/>
  <c r="F633" i="1"/>
  <c r="F629" i="1"/>
  <c r="F625" i="1"/>
  <c r="F621" i="1"/>
  <c r="F617" i="1"/>
  <c r="F613" i="1"/>
  <c r="F609" i="1"/>
  <c r="F605" i="1"/>
  <c r="F601" i="1"/>
  <c r="F597" i="1"/>
  <c r="F593" i="1"/>
  <c r="F589" i="1"/>
  <c r="F585" i="1"/>
  <c r="F581" i="1"/>
  <c r="F577" i="1"/>
  <c r="F573" i="1"/>
  <c r="F569" i="1"/>
  <c r="F565" i="1"/>
  <c r="F561" i="1"/>
  <c r="F557" i="1"/>
  <c r="F553" i="1"/>
  <c r="F549" i="1"/>
  <c r="F545" i="1"/>
  <c r="F541" i="1"/>
  <c r="F537" i="1"/>
  <c r="F533" i="1"/>
  <c r="F529" i="1"/>
  <c r="F525" i="1"/>
  <c r="F521" i="1"/>
  <c r="F517" i="1"/>
  <c r="F513" i="1"/>
  <c r="F509" i="1"/>
  <c r="F505" i="1"/>
  <c r="F501" i="1"/>
  <c r="F497" i="1"/>
  <c r="F493" i="1"/>
  <c r="F489" i="1"/>
  <c r="F485" i="1"/>
  <c r="F481" i="1"/>
  <c r="F477" i="1"/>
  <c r="F473" i="1"/>
  <c r="F752" i="1"/>
  <c r="F748" i="1"/>
  <c r="F744" i="1"/>
  <c r="F740" i="1"/>
  <c r="F736" i="1"/>
  <c r="F732" i="1"/>
  <c r="F728" i="1"/>
  <c r="F724" i="1"/>
  <c r="F720" i="1"/>
  <c r="F716" i="1"/>
  <c r="F712" i="1"/>
  <c r="F708" i="1"/>
  <c r="F704" i="1"/>
  <c r="F700" i="1"/>
  <c r="F696" i="1"/>
  <c r="F692" i="1"/>
  <c r="F688" i="1"/>
  <c r="F684" i="1"/>
  <c r="F680" i="1"/>
  <c r="F676" i="1"/>
  <c r="F672" i="1"/>
  <c r="F668" i="1"/>
  <c r="F664" i="1"/>
  <c r="F660" i="1"/>
  <c r="F656" i="1"/>
  <c r="F652" i="1"/>
  <c r="F648" i="1"/>
  <c r="F644" i="1"/>
  <c r="F640" i="1"/>
  <c r="F636" i="1"/>
  <c r="F632" i="1"/>
  <c r="F628" i="1"/>
  <c r="F624" i="1"/>
  <c r="F620" i="1"/>
  <c r="F616" i="1"/>
  <c r="F612" i="1"/>
  <c r="F608" i="1"/>
  <c r="F604" i="1"/>
  <c r="F600" i="1"/>
  <c r="F596" i="1"/>
  <c r="F592" i="1"/>
  <c r="F588" i="1"/>
  <c r="F584" i="1"/>
  <c r="F580" i="1"/>
  <c r="F576" i="1"/>
  <c r="F572" i="1"/>
  <c r="F568" i="1"/>
  <c r="F564" i="1"/>
  <c r="F560" i="1"/>
  <c r="F556" i="1"/>
  <c r="F552" i="1"/>
  <c r="F548" i="1"/>
  <c r="F544" i="1"/>
  <c r="F540" i="1"/>
  <c r="F536" i="1"/>
  <c r="F532" i="1"/>
  <c r="F528" i="1"/>
  <c r="F524" i="1"/>
  <c r="F520" i="1"/>
  <c r="F516" i="1"/>
  <c r="F512" i="1"/>
  <c r="F508" i="1"/>
  <c r="F504" i="1"/>
  <c r="F500" i="1"/>
  <c r="F496" i="1"/>
  <c r="F492" i="1"/>
  <c r="F488" i="1"/>
  <c r="F484" i="1"/>
  <c r="F480" i="1"/>
  <c r="F476" i="1"/>
  <c r="F472" i="1"/>
  <c r="F755" i="1"/>
  <c r="F751" i="1"/>
  <c r="F747" i="1"/>
  <c r="F743" i="1"/>
  <c r="F739" i="1"/>
  <c r="F735" i="1"/>
  <c r="F731" i="1"/>
  <c r="F727" i="1"/>
  <c r="F723" i="1"/>
  <c r="F719" i="1"/>
  <c r="F715" i="1"/>
  <c r="F711" i="1"/>
  <c r="F707" i="1"/>
  <c r="F703" i="1"/>
  <c r="F699" i="1"/>
  <c r="F695" i="1"/>
  <c r="F691" i="1"/>
  <c r="F687" i="1"/>
  <c r="F683" i="1"/>
  <c r="F679" i="1"/>
  <c r="F675" i="1"/>
  <c r="F671" i="1"/>
  <c r="F667" i="1"/>
  <c r="F663" i="1"/>
  <c r="F659" i="1"/>
  <c r="F655" i="1"/>
  <c r="F651" i="1"/>
  <c r="F647" i="1"/>
  <c r="F643" i="1"/>
  <c r="F639" i="1"/>
  <c r="F635" i="1"/>
  <c r="F631" i="1"/>
  <c r="F627" i="1"/>
  <c r="F623" i="1"/>
  <c r="F619" i="1"/>
  <c r="F615" i="1"/>
  <c r="F611" i="1"/>
  <c r="F607" i="1"/>
  <c r="F603" i="1"/>
  <c r="F599" i="1"/>
  <c r="F595" i="1"/>
  <c r="F591" i="1"/>
  <c r="F587" i="1"/>
  <c r="F583" i="1"/>
  <c r="F579" i="1"/>
  <c r="F575" i="1"/>
  <c r="F571" i="1"/>
  <c r="F567" i="1"/>
  <c r="F563" i="1"/>
  <c r="F559" i="1"/>
  <c r="F555" i="1"/>
  <c r="F551" i="1"/>
  <c r="F547" i="1"/>
  <c r="F543" i="1"/>
  <c r="F539" i="1"/>
  <c r="F535" i="1"/>
  <c r="F531" i="1"/>
  <c r="F527" i="1"/>
  <c r="F523" i="1"/>
  <c r="F519" i="1"/>
  <c r="F515" i="1"/>
  <c r="F511" i="1"/>
  <c r="F507" i="1"/>
  <c r="F503" i="1"/>
  <c r="F499" i="1"/>
  <c r="F495" i="1"/>
  <c r="F491" i="1"/>
  <c r="F487" i="1"/>
  <c r="F483" i="1"/>
  <c r="F479" i="1"/>
  <c r="F475" i="1"/>
  <c r="F471" i="1"/>
  <c r="F467" i="1"/>
  <c r="F10" i="1"/>
  <c r="F22" i="1"/>
  <c r="F34" i="1"/>
  <c r="F46" i="1"/>
  <c r="F58" i="1"/>
  <c r="F70" i="1"/>
  <c r="F82" i="1"/>
  <c r="F94" i="1"/>
  <c r="F106" i="1"/>
  <c r="F118" i="1"/>
  <c r="F130" i="1"/>
  <c r="F142" i="1"/>
  <c r="F154" i="1"/>
  <c r="F166" i="1"/>
  <c r="F178" i="1"/>
  <c r="F190" i="1"/>
  <c r="F202" i="1"/>
  <c r="F214" i="1"/>
  <c r="F226" i="1"/>
  <c r="F238" i="1"/>
  <c r="F250" i="1"/>
  <c r="D32" i="2" s="1"/>
  <c r="F262" i="1"/>
  <c r="I32" i="2" s="1"/>
  <c r="F274" i="1"/>
  <c r="N32" i="2" s="1"/>
  <c r="F286" i="1"/>
  <c r="D45" i="2" s="1"/>
  <c r="F298" i="1"/>
  <c r="I45" i="2" s="1"/>
  <c r="F310" i="1"/>
  <c r="N45" i="2" s="1"/>
  <c r="F322" i="1"/>
  <c r="D58" i="2" s="1"/>
  <c r="F334" i="1"/>
  <c r="I58" i="2" s="1"/>
  <c r="F346" i="1"/>
  <c r="N58" i="2" s="1"/>
  <c r="F358" i="1"/>
  <c r="D71" i="2" s="1"/>
  <c r="F370" i="1"/>
  <c r="I71" i="2" s="1"/>
  <c r="F382" i="1"/>
  <c r="N71" i="2" s="1"/>
  <c r="F394" i="1"/>
  <c r="D84" i="2" s="1"/>
  <c r="F406" i="1"/>
  <c r="I84" i="2" s="1"/>
  <c r="F418" i="1"/>
  <c r="N84" i="2" s="1"/>
  <c r="F430" i="1"/>
  <c r="D97" i="2" s="1"/>
  <c r="C123" i="2" l="1"/>
  <c r="B123" i="2"/>
  <c r="H472" i="1"/>
  <c r="S752" i="1"/>
  <c r="N752" i="1"/>
  <c r="S734" i="1"/>
  <c r="N734" i="1"/>
  <c r="S716" i="1"/>
  <c r="N716" i="1"/>
  <c r="S608" i="1"/>
  <c r="N608" i="1"/>
  <c r="S590" i="1"/>
  <c r="N590" i="1"/>
  <c r="N572" i="1"/>
  <c r="S572" i="1"/>
  <c r="S554" i="1"/>
  <c r="N554" i="1"/>
  <c r="S536" i="1"/>
  <c r="N536" i="1"/>
  <c r="N518" i="1"/>
  <c r="S518" i="1"/>
  <c r="S500" i="1"/>
  <c r="N500" i="1"/>
  <c r="N482" i="1"/>
  <c r="S482" i="1"/>
  <c r="N755" i="1"/>
  <c r="S755" i="1"/>
  <c r="S600" i="1"/>
  <c r="N600" i="1"/>
  <c r="S546" i="1"/>
  <c r="N546" i="1"/>
  <c r="S492" i="1"/>
  <c r="N492" i="1"/>
  <c r="S615" i="1"/>
  <c r="N615" i="1"/>
  <c r="S525" i="1"/>
  <c r="N525" i="1"/>
  <c r="N751" i="1"/>
  <c r="S751" i="1"/>
  <c r="S733" i="1"/>
  <c r="N733" i="1"/>
  <c r="S607" i="1"/>
  <c r="N607" i="1"/>
  <c r="S589" i="1"/>
  <c r="N589" i="1"/>
  <c r="S571" i="1"/>
  <c r="N571" i="1"/>
  <c r="S553" i="1"/>
  <c r="N553" i="1"/>
  <c r="N535" i="1"/>
  <c r="S535" i="1"/>
  <c r="N517" i="1"/>
  <c r="S517" i="1"/>
  <c r="N499" i="1"/>
  <c r="S499" i="1"/>
  <c r="N481" i="1"/>
  <c r="S481" i="1"/>
  <c r="S594" i="1"/>
  <c r="N594" i="1"/>
  <c r="S540" i="1"/>
  <c r="N540" i="1"/>
  <c r="N486" i="1"/>
  <c r="S486" i="1"/>
  <c r="N609" i="1"/>
  <c r="S609" i="1"/>
  <c r="S519" i="1"/>
  <c r="N519" i="1"/>
  <c r="S606" i="1"/>
  <c r="N606" i="1"/>
  <c r="N552" i="1"/>
  <c r="S552" i="1"/>
  <c r="N498" i="1"/>
  <c r="S498" i="1"/>
  <c r="N573" i="1"/>
  <c r="S573" i="1"/>
  <c r="S489" i="1"/>
  <c r="N489" i="1"/>
  <c r="S743" i="1"/>
  <c r="N743" i="1"/>
  <c r="S725" i="1"/>
  <c r="N725" i="1"/>
  <c r="N599" i="1"/>
  <c r="S599" i="1"/>
  <c r="S581" i="1"/>
  <c r="N581" i="1"/>
  <c r="S563" i="1"/>
  <c r="N563" i="1"/>
  <c r="N545" i="1"/>
  <c r="S545" i="1"/>
  <c r="S527" i="1"/>
  <c r="N527" i="1"/>
  <c r="S509" i="1"/>
  <c r="N509" i="1"/>
  <c r="N491" i="1"/>
  <c r="S491" i="1"/>
  <c r="S748" i="1"/>
  <c r="N748" i="1"/>
  <c r="S730" i="1"/>
  <c r="N730" i="1"/>
  <c r="S604" i="1"/>
  <c r="N604" i="1"/>
  <c r="S586" i="1"/>
  <c r="N586" i="1"/>
  <c r="S568" i="1"/>
  <c r="N568" i="1"/>
  <c r="S550" i="1"/>
  <c r="N550" i="1"/>
  <c r="N532" i="1"/>
  <c r="S532" i="1"/>
  <c r="N514" i="1"/>
  <c r="S514" i="1"/>
  <c r="N496" i="1"/>
  <c r="S496" i="1"/>
  <c r="N478" i="1"/>
  <c r="S478" i="1"/>
  <c r="S5" i="1"/>
  <c r="N5" i="1"/>
  <c r="N591" i="1"/>
  <c r="S591" i="1"/>
  <c r="S507" i="1"/>
  <c r="N507" i="1"/>
  <c r="N723" i="1"/>
  <c r="S723" i="1"/>
  <c r="S561" i="1"/>
  <c r="N561" i="1"/>
  <c r="F469" i="1"/>
  <c r="F468" i="1"/>
  <c r="S746" i="1"/>
  <c r="N746" i="1"/>
  <c r="S728" i="1"/>
  <c r="N728" i="1"/>
  <c r="S602" i="1"/>
  <c r="N602" i="1"/>
  <c r="N584" i="1"/>
  <c r="S584" i="1"/>
  <c r="S566" i="1"/>
  <c r="N566" i="1"/>
  <c r="N548" i="1"/>
  <c r="S548" i="1"/>
  <c r="S530" i="1"/>
  <c r="N530" i="1"/>
  <c r="S512" i="1"/>
  <c r="N512" i="1"/>
  <c r="N494" i="1"/>
  <c r="S494" i="1"/>
  <c r="S476" i="1"/>
  <c r="N476" i="1"/>
  <c r="N744" i="1"/>
  <c r="S744" i="1"/>
  <c r="S582" i="1"/>
  <c r="N582" i="1"/>
  <c r="S528" i="1"/>
  <c r="N528" i="1"/>
  <c r="N579" i="1"/>
  <c r="S579" i="1"/>
  <c r="S483" i="1"/>
  <c r="N483" i="1"/>
  <c r="S745" i="1"/>
  <c r="N745" i="1"/>
  <c r="S727" i="1"/>
  <c r="N727" i="1"/>
  <c r="S601" i="1"/>
  <c r="N601" i="1"/>
  <c r="S583" i="1"/>
  <c r="N583" i="1"/>
  <c r="S565" i="1"/>
  <c r="N565" i="1"/>
  <c r="S547" i="1"/>
  <c r="N547" i="1"/>
  <c r="N529" i="1"/>
  <c r="S529" i="1"/>
  <c r="N511" i="1"/>
  <c r="S511" i="1"/>
  <c r="N493" i="1"/>
  <c r="S493" i="1"/>
  <c r="J2" i="1"/>
  <c r="N475" i="1"/>
  <c r="S475" i="1"/>
  <c r="S738" i="1"/>
  <c r="N738" i="1"/>
  <c r="S576" i="1"/>
  <c r="N576" i="1"/>
  <c r="N522" i="1"/>
  <c r="S522" i="1"/>
  <c r="S585" i="1"/>
  <c r="N585" i="1"/>
  <c r="S495" i="1"/>
  <c r="N495" i="1"/>
  <c r="N750" i="1"/>
  <c r="S750" i="1"/>
  <c r="S588" i="1"/>
  <c r="N588" i="1"/>
  <c r="N534" i="1"/>
  <c r="S534" i="1"/>
  <c r="N480" i="1"/>
  <c r="S480" i="1"/>
  <c r="N735" i="1"/>
  <c r="S735" i="1"/>
  <c r="S543" i="1"/>
  <c r="N543" i="1"/>
  <c r="S737" i="1"/>
  <c r="N737" i="1"/>
  <c r="N719" i="1"/>
  <c r="S719" i="1"/>
  <c r="S611" i="1"/>
  <c r="N611" i="1"/>
  <c r="S593" i="1"/>
  <c r="N593" i="1"/>
  <c r="S575" i="1"/>
  <c r="N575" i="1"/>
  <c r="S557" i="1"/>
  <c r="N557" i="1"/>
  <c r="N539" i="1"/>
  <c r="S539" i="1"/>
  <c r="N521" i="1"/>
  <c r="S521" i="1"/>
  <c r="N503" i="1"/>
  <c r="S503" i="1"/>
  <c r="S485" i="1"/>
  <c r="N485" i="1"/>
  <c r="S742" i="1"/>
  <c r="N742" i="1"/>
  <c r="S724" i="1"/>
  <c r="N724" i="1"/>
  <c r="N598" i="1"/>
  <c r="S598" i="1"/>
  <c r="S580" i="1"/>
  <c r="N580" i="1"/>
  <c r="S562" i="1"/>
  <c r="N562" i="1"/>
  <c r="N544" i="1"/>
  <c r="S544" i="1"/>
  <c r="N526" i="1"/>
  <c r="S526" i="1"/>
  <c r="N508" i="1"/>
  <c r="S508" i="1"/>
  <c r="S490" i="1"/>
  <c r="N490" i="1"/>
  <c r="N729" i="1"/>
  <c r="S729" i="1"/>
  <c r="S567" i="1"/>
  <c r="N567" i="1"/>
  <c r="S477" i="1"/>
  <c r="N477" i="1"/>
  <c r="S717" i="1"/>
  <c r="N717" i="1"/>
  <c r="N531" i="1"/>
  <c r="S531" i="1"/>
  <c r="N740" i="1"/>
  <c r="S740" i="1"/>
  <c r="S722" i="1"/>
  <c r="N722" i="1"/>
  <c r="S614" i="1"/>
  <c r="N614" i="1"/>
  <c r="S596" i="1"/>
  <c r="N596" i="1"/>
  <c r="N578" i="1"/>
  <c r="S578" i="1"/>
  <c r="S560" i="1"/>
  <c r="N560" i="1"/>
  <c r="S542" i="1"/>
  <c r="N542" i="1"/>
  <c r="N524" i="1"/>
  <c r="S524" i="1"/>
  <c r="S506" i="1"/>
  <c r="N506" i="1"/>
  <c r="S488" i="1"/>
  <c r="N488" i="1"/>
  <c r="N726" i="1"/>
  <c r="S726" i="1"/>
  <c r="S564" i="1"/>
  <c r="N564" i="1"/>
  <c r="N510" i="1"/>
  <c r="S510" i="1"/>
  <c r="S741" i="1"/>
  <c r="N741" i="1"/>
  <c r="N549" i="1"/>
  <c r="S549" i="1"/>
  <c r="N4" i="1"/>
  <c r="S4" i="1"/>
  <c r="N739" i="1"/>
  <c r="S739" i="1"/>
  <c r="S721" i="1"/>
  <c r="N721" i="1"/>
  <c r="N613" i="1"/>
  <c r="S613" i="1"/>
  <c r="S595" i="1"/>
  <c r="N595" i="1"/>
  <c r="N577" i="1"/>
  <c r="S577" i="1"/>
  <c r="N559" i="1"/>
  <c r="S559" i="1"/>
  <c r="S541" i="1"/>
  <c r="N541" i="1"/>
  <c r="N523" i="1"/>
  <c r="S523" i="1"/>
  <c r="S505" i="1"/>
  <c r="N505" i="1"/>
  <c r="S487" i="1"/>
  <c r="N487" i="1"/>
  <c r="N720" i="1"/>
  <c r="S720" i="1"/>
  <c r="S612" i="1"/>
  <c r="N612" i="1"/>
  <c r="S558" i="1"/>
  <c r="N558" i="1"/>
  <c r="N504" i="1"/>
  <c r="S504" i="1"/>
  <c r="S747" i="1"/>
  <c r="N747" i="1"/>
  <c r="S555" i="1"/>
  <c r="N555" i="1"/>
  <c r="S732" i="1"/>
  <c r="N732" i="1"/>
  <c r="S570" i="1"/>
  <c r="N570" i="1"/>
  <c r="S516" i="1"/>
  <c r="N516" i="1"/>
  <c r="S603" i="1"/>
  <c r="N603" i="1"/>
  <c r="S513" i="1"/>
  <c r="N513" i="1"/>
  <c r="S749" i="1"/>
  <c r="N749" i="1"/>
  <c r="S731" i="1"/>
  <c r="N731" i="1"/>
  <c r="N605" i="1"/>
  <c r="S605" i="1"/>
  <c r="N587" i="1"/>
  <c r="S587" i="1"/>
  <c r="S569" i="1"/>
  <c r="N569" i="1"/>
  <c r="S551" i="1"/>
  <c r="N551" i="1"/>
  <c r="S533" i="1"/>
  <c r="N533" i="1"/>
  <c r="N515" i="1"/>
  <c r="S515" i="1"/>
  <c r="S497" i="1"/>
  <c r="N497" i="1"/>
  <c r="S479" i="1"/>
  <c r="N479" i="1"/>
  <c r="S754" i="1"/>
  <c r="N754" i="1"/>
  <c r="N736" i="1"/>
  <c r="S736" i="1"/>
  <c r="S718" i="1"/>
  <c r="N718" i="1"/>
  <c r="N610" i="1"/>
  <c r="S610" i="1"/>
  <c r="N592" i="1"/>
  <c r="S592" i="1"/>
  <c r="N574" i="1"/>
  <c r="S574" i="1"/>
  <c r="N556" i="1"/>
  <c r="S556" i="1"/>
  <c r="N538" i="1"/>
  <c r="S538" i="1"/>
  <c r="N520" i="1"/>
  <c r="S520" i="1"/>
  <c r="S502" i="1"/>
  <c r="N502" i="1"/>
  <c r="N484" i="1"/>
  <c r="S484" i="1"/>
  <c r="S537" i="1"/>
  <c r="N537" i="1"/>
  <c r="N753" i="1"/>
  <c r="S753" i="1"/>
  <c r="N597" i="1"/>
  <c r="S597" i="1"/>
  <c r="N501" i="1"/>
  <c r="S501" i="1"/>
  <c r="F455" i="1"/>
  <c r="F443" i="1"/>
  <c r="E994" i="1"/>
  <c r="F431" i="1"/>
  <c r="F419" i="1"/>
  <c r="N85" i="2" s="1"/>
  <c r="F407" i="1"/>
  <c r="I85" i="2" s="1"/>
  <c r="F395" i="1"/>
  <c r="D85" i="2" s="1"/>
  <c r="F383" i="1"/>
  <c r="N72" i="2" s="1"/>
  <c r="F371" i="1"/>
  <c r="I72" i="2" s="1"/>
  <c r="F359" i="1"/>
  <c r="D72" i="2" s="1"/>
  <c r="F347" i="1"/>
  <c r="N59" i="2" s="1"/>
  <c r="F335" i="1"/>
  <c r="I59" i="2" s="1"/>
  <c r="F323" i="1"/>
  <c r="D59" i="2" s="1"/>
  <c r="F311" i="1"/>
  <c r="N46" i="2" s="1"/>
  <c r="F299" i="1"/>
  <c r="I46" i="2" s="1"/>
  <c r="F287" i="1"/>
  <c r="D46" i="2" s="1"/>
  <c r="F275" i="1"/>
  <c r="N33" i="2" s="1"/>
  <c r="F263" i="1"/>
  <c r="I33" i="2" s="1"/>
  <c r="F251" i="1"/>
  <c r="D33" i="2" s="1"/>
  <c r="F239" i="1"/>
  <c r="F227" i="1"/>
  <c r="F215" i="1"/>
  <c r="F203" i="1"/>
  <c r="F191" i="1"/>
  <c r="F179" i="1"/>
  <c r="F167" i="1"/>
  <c r="F155" i="1"/>
  <c r="F143" i="1"/>
  <c r="F131" i="1"/>
  <c r="F119" i="1"/>
  <c r="F107" i="1"/>
  <c r="F95" i="1"/>
  <c r="F83" i="1"/>
  <c r="F71" i="1"/>
  <c r="F59" i="1"/>
  <c r="F47" i="1"/>
  <c r="F35" i="1"/>
  <c r="F23" i="1"/>
  <c r="F11" i="1"/>
  <c r="D111" i="2" l="1"/>
  <c r="D98" i="2"/>
  <c r="N27" i="2"/>
  <c r="C9" i="2"/>
  <c r="M23" i="2"/>
  <c r="N14" i="2"/>
  <c r="N22" i="2"/>
  <c r="C28" i="2"/>
  <c r="N20" i="2"/>
  <c r="C6" i="2"/>
  <c r="I19" i="2"/>
  <c r="N21" i="2"/>
  <c r="C24" i="2"/>
  <c r="N8" i="2"/>
  <c r="C14" i="2"/>
  <c r="M30" i="2"/>
  <c r="C27" i="2"/>
  <c r="M26" i="2"/>
  <c r="N10" i="2"/>
  <c r="H29" i="2"/>
  <c r="I28" i="2"/>
  <c r="I6" i="2"/>
  <c r="C16" i="2"/>
  <c r="D20" i="2"/>
  <c r="C22" i="2"/>
  <c r="I20" i="2"/>
  <c r="C17" i="2"/>
  <c r="H23" i="2"/>
  <c r="M12" i="2"/>
  <c r="N6" i="2"/>
  <c r="I24" i="2"/>
  <c r="C12" i="2"/>
  <c r="D22" i="2"/>
  <c r="H19" i="2"/>
  <c r="H6" i="2"/>
  <c r="M14" i="2"/>
  <c r="D28" i="2"/>
  <c r="D17" i="2"/>
  <c r="M8" i="2"/>
  <c r="N12" i="2"/>
  <c r="I23" i="2"/>
  <c r="M21" i="2"/>
  <c r="I15" i="2"/>
  <c r="C23" i="2"/>
  <c r="H9" i="2"/>
  <c r="I27" i="2"/>
  <c r="N15" i="2"/>
  <c r="M22" i="2"/>
  <c r="D14" i="2"/>
  <c r="H20" i="2"/>
  <c r="D24" i="2"/>
  <c r="N30" i="2"/>
  <c r="H28" i="2"/>
  <c r="H10" i="2"/>
  <c r="I10" i="2"/>
  <c r="D16" i="2"/>
  <c r="N23" i="2"/>
  <c r="M7" i="2"/>
  <c r="I16" i="2"/>
  <c r="N29" i="2"/>
  <c r="M24" i="2"/>
  <c r="M19" i="2"/>
  <c r="D15" i="2"/>
  <c r="D11" i="2"/>
  <c r="I22" i="2"/>
  <c r="I17" i="2"/>
  <c r="I21" i="2"/>
  <c r="M20" i="2"/>
  <c r="D19" i="2"/>
  <c r="M11" i="2"/>
  <c r="M29" i="2"/>
  <c r="N28" i="2"/>
  <c r="N26" i="2"/>
  <c r="I13" i="2"/>
  <c r="D21" i="2"/>
  <c r="H17" i="2"/>
  <c r="H26" i="2"/>
  <c r="D10" i="2"/>
  <c r="C10" i="2"/>
  <c r="H11" i="2"/>
  <c r="M6" i="2"/>
  <c r="C20" i="2"/>
  <c r="I11" i="2"/>
  <c r="I8" i="2"/>
  <c r="H15" i="2"/>
  <c r="H8" i="2"/>
  <c r="H12" i="2"/>
  <c r="C26" i="2"/>
  <c r="D27" i="2"/>
  <c r="H7" i="2"/>
  <c r="H25" i="2"/>
  <c r="I7" i="2"/>
  <c r="M25" i="2"/>
  <c r="M15" i="2"/>
  <c r="D29" i="2"/>
  <c r="M28" i="2"/>
  <c r="I25" i="2"/>
  <c r="M17" i="2"/>
  <c r="C8" i="2"/>
  <c r="D26" i="2"/>
  <c r="N25" i="2"/>
  <c r="C13" i="2"/>
  <c r="I12" i="2"/>
  <c r="H13" i="2"/>
  <c r="H27" i="2"/>
  <c r="N17" i="2"/>
  <c r="D25" i="2"/>
  <c r="C7" i="2"/>
  <c r="D8" i="2"/>
  <c r="D12" i="2"/>
  <c r="C25" i="2"/>
  <c r="C21" i="2"/>
  <c r="N9" i="2"/>
  <c r="D30" i="2"/>
  <c r="C15" i="2"/>
  <c r="I29" i="2"/>
  <c r="H22" i="2"/>
  <c r="N24" i="2"/>
  <c r="M16" i="2"/>
  <c r="I9" i="2"/>
  <c r="H21" i="2"/>
  <c r="H16" i="2"/>
  <c r="H30" i="2"/>
  <c r="C29" i="2"/>
  <c r="D23" i="2"/>
  <c r="D9" i="2"/>
  <c r="M9" i="2"/>
  <c r="N19" i="2"/>
  <c r="M27" i="2"/>
  <c r="M13" i="2"/>
  <c r="D7" i="2"/>
  <c r="D13" i="2"/>
  <c r="H14" i="2"/>
  <c r="N7" i="2"/>
  <c r="I26" i="2"/>
  <c r="C19" i="2"/>
  <c r="C30" i="2"/>
  <c r="D6" i="2"/>
  <c r="I30" i="2"/>
  <c r="N11" i="2"/>
  <c r="H24" i="2"/>
  <c r="N13" i="2"/>
  <c r="M10" i="2"/>
  <c r="I14" i="2"/>
  <c r="N16" i="2"/>
  <c r="C11" i="2"/>
  <c r="C124" i="2"/>
  <c r="B124" i="2"/>
  <c r="H473" i="1"/>
  <c r="I111" i="2"/>
  <c r="I98" i="2"/>
  <c r="K2" i="1"/>
  <c r="L2" i="1"/>
  <c r="N111" i="2"/>
  <c r="N98" i="2"/>
  <c r="F456" i="1"/>
  <c r="N99" i="2" s="1"/>
  <c r="F444" i="1"/>
  <c r="I99" i="2" s="1"/>
  <c r="E993" i="1"/>
  <c r="F12" i="1"/>
  <c r="F36" i="1"/>
  <c r="F60" i="1"/>
  <c r="F84" i="1"/>
  <c r="F108" i="1"/>
  <c r="F132" i="1"/>
  <c r="F156" i="1"/>
  <c r="F180" i="1"/>
  <c r="F204" i="1"/>
  <c r="F228" i="1"/>
  <c r="F252" i="1"/>
  <c r="D34" i="2" s="1"/>
  <c r="F276" i="1"/>
  <c r="N34" i="2" s="1"/>
  <c r="F300" i="1"/>
  <c r="I47" i="2" s="1"/>
  <c r="F324" i="1"/>
  <c r="D60" i="2" s="1"/>
  <c r="F348" i="1"/>
  <c r="N60" i="2" s="1"/>
  <c r="F372" i="1"/>
  <c r="I73" i="2" s="1"/>
  <c r="F396" i="1"/>
  <c r="D86" i="2" s="1"/>
  <c r="F420" i="1"/>
  <c r="N86" i="2" s="1"/>
  <c r="F24" i="1"/>
  <c r="F48" i="1"/>
  <c r="F72" i="1"/>
  <c r="F96" i="1"/>
  <c r="F120" i="1"/>
  <c r="F144" i="1"/>
  <c r="F168" i="1"/>
  <c r="F192" i="1"/>
  <c r="F216" i="1"/>
  <c r="F240" i="1"/>
  <c r="F264" i="1"/>
  <c r="I34" i="2" s="1"/>
  <c r="F288" i="1"/>
  <c r="D47" i="2" s="1"/>
  <c r="F312" i="1"/>
  <c r="N47" i="2" s="1"/>
  <c r="F336" i="1"/>
  <c r="I60" i="2" s="1"/>
  <c r="F360" i="1"/>
  <c r="D73" i="2" s="1"/>
  <c r="F384" i="1"/>
  <c r="N73" i="2" s="1"/>
  <c r="F408" i="1"/>
  <c r="I86" i="2" s="1"/>
  <c r="F432" i="1"/>
  <c r="D99" i="2" s="1"/>
  <c r="C125" i="2" l="1"/>
  <c r="B125" i="2"/>
  <c r="H474" i="1"/>
  <c r="F457" i="1"/>
  <c r="N100" i="2" s="1"/>
  <c r="F445" i="1"/>
  <c r="I100" i="2" s="1"/>
  <c r="E992" i="1"/>
  <c r="F409" i="1"/>
  <c r="I87" i="2" s="1"/>
  <c r="F361" i="1"/>
  <c r="D74" i="2" s="1"/>
  <c r="F313" i="1"/>
  <c r="N48" i="2" s="1"/>
  <c r="F265" i="1"/>
  <c r="I35" i="2" s="1"/>
  <c r="F217" i="1"/>
  <c r="F169" i="1"/>
  <c r="F121" i="1"/>
  <c r="F73" i="1"/>
  <c r="F25" i="1"/>
  <c r="F421" i="1"/>
  <c r="N87" i="2" s="1"/>
  <c r="F373" i="1"/>
  <c r="I74" i="2" s="1"/>
  <c r="F325" i="1"/>
  <c r="D61" i="2" s="1"/>
  <c r="F277" i="1"/>
  <c r="N35" i="2" s="1"/>
  <c r="F229" i="1"/>
  <c r="F181" i="1"/>
  <c r="F133" i="1"/>
  <c r="F85" i="1"/>
  <c r="F37" i="1"/>
  <c r="F433" i="1"/>
  <c r="D100" i="2" s="1"/>
  <c r="F385" i="1"/>
  <c r="N74" i="2" s="1"/>
  <c r="F337" i="1"/>
  <c r="I61" i="2" s="1"/>
  <c r="F289" i="1"/>
  <c r="D48" i="2" s="1"/>
  <c r="F241" i="1"/>
  <c r="F193" i="1"/>
  <c r="F145" i="1"/>
  <c r="F97" i="1"/>
  <c r="F49" i="1"/>
  <c r="F397" i="1"/>
  <c r="D87" i="2" s="1"/>
  <c r="F349" i="1"/>
  <c r="N61" i="2" s="1"/>
  <c r="F301" i="1"/>
  <c r="I48" i="2" s="1"/>
  <c r="F253" i="1"/>
  <c r="D35" i="2" s="1"/>
  <c r="F205" i="1"/>
  <c r="F157" i="1"/>
  <c r="F109" i="1"/>
  <c r="F61" i="1"/>
  <c r="F13" i="1"/>
  <c r="C126" i="2" l="1"/>
  <c r="B126" i="2"/>
  <c r="H475" i="1"/>
  <c r="F458" i="1"/>
  <c r="N101" i="2" s="1"/>
  <c r="F446" i="1"/>
  <c r="I101" i="2" s="1"/>
  <c r="E991" i="1"/>
  <c r="F62" i="1"/>
  <c r="F158" i="1"/>
  <c r="F254" i="1"/>
  <c r="D36" i="2" s="1"/>
  <c r="F350" i="1"/>
  <c r="N62" i="2" s="1"/>
  <c r="F98" i="1"/>
  <c r="F194" i="1"/>
  <c r="F290" i="1"/>
  <c r="D49" i="2" s="1"/>
  <c r="F386" i="1"/>
  <c r="N75" i="2" s="1"/>
  <c r="F38" i="1"/>
  <c r="F134" i="1"/>
  <c r="F230" i="1"/>
  <c r="F326" i="1"/>
  <c r="D62" i="2" s="1"/>
  <c r="F422" i="1"/>
  <c r="N88" i="2" s="1"/>
  <c r="F74" i="1"/>
  <c r="F170" i="1"/>
  <c r="F266" i="1"/>
  <c r="I36" i="2" s="1"/>
  <c r="F362" i="1"/>
  <c r="D75" i="2" s="1"/>
  <c r="F14" i="1"/>
  <c r="F110" i="1"/>
  <c r="F206" i="1"/>
  <c r="F302" i="1"/>
  <c r="I49" i="2" s="1"/>
  <c r="F398" i="1"/>
  <c r="D88" i="2" s="1"/>
  <c r="F50" i="1"/>
  <c r="F146" i="1"/>
  <c r="F242" i="1"/>
  <c r="F338" i="1"/>
  <c r="I62" i="2" s="1"/>
  <c r="F434" i="1"/>
  <c r="D101" i="2" s="1"/>
  <c r="F86" i="1"/>
  <c r="F182" i="1"/>
  <c r="F278" i="1"/>
  <c r="N36" i="2" s="1"/>
  <c r="F374" i="1"/>
  <c r="I75" i="2" s="1"/>
  <c r="F26" i="1"/>
  <c r="F122" i="1"/>
  <c r="F218" i="1"/>
  <c r="F314" i="1"/>
  <c r="N49" i="2" s="1"/>
  <c r="F410" i="1"/>
  <c r="I88" i="2" s="1"/>
  <c r="C127" i="2" l="1"/>
  <c r="B127" i="2"/>
  <c r="H476" i="1"/>
  <c r="F459" i="1"/>
  <c r="N102" i="2" s="1"/>
  <c r="F447" i="1"/>
  <c r="I102" i="2" s="1"/>
  <c r="E990" i="1"/>
  <c r="F435" i="1"/>
  <c r="D102" i="2" s="1"/>
  <c r="F315" i="1"/>
  <c r="N50" i="2" s="1"/>
  <c r="F123" i="1"/>
  <c r="F375" i="1"/>
  <c r="I76" i="2" s="1"/>
  <c r="F183" i="1"/>
  <c r="F243" i="1"/>
  <c r="F51" i="1"/>
  <c r="F303" i="1"/>
  <c r="I50" i="2" s="1"/>
  <c r="F111" i="1"/>
  <c r="F363" i="1"/>
  <c r="D76" i="2" s="1"/>
  <c r="F171" i="1"/>
  <c r="F423" i="1"/>
  <c r="N89" i="2" s="1"/>
  <c r="F231" i="1"/>
  <c r="F39" i="1"/>
  <c r="F291" i="1"/>
  <c r="D50" i="2" s="1"/>
  <c r="F99" i="1"/>
  <c r="F351" i="1"/>
  <c r="N63" i="2" s="1"/>
  <c r="F159" i="1"/>
  <c r="F411" i="1"/>
  <c r="I89" i="2" s="1"/>
  <c r="F219" i="1"/>
  <c r="F27" i="1"/>
  <c r="F279" i="1"/>
  <c r="N37" i="2" s="1"/>
  <c r="F87" i="1"/>
  <c r="F339" i="1"/>
  <c r="I63" i="2" s="1"/>
  <c r="F147" i="1"/>
  <c r="F399" i="1"/>
  <c r="D89" i="2" s="1"/>
  <c r="F207" i="1"/>
  <c r="F15" i="1"/>
  <c r="F267" i="1"/>
  <c r="I37" i="2" s="1"/>
  <c r="F75" i="1"/>
  <c r="F327" i="1"/>
  <c r="D63" i="2" s="1"/>
  <c r="F135" i="1"/>
  <c r="F387" i="1"/>
  <c r="N76" i="2" s="1"/>
  <c r="F195" i="1"/>
  <c r="F255" i="1"/>
  <c r="D37" i="2" s="1"/>
  <c r="F63" i="1"/>
  <c r="B128" i="2" l="1"/>
  <c r="C128" i="2"/>
  <c r="H477" i="1"/>
  <c r="F460" i="1"/>
  <c r="N103" i="2" s="1"/>
  <c r="F448" i="1"/>
  <c r="I103" i="2" s="1"/>
  <c r="E989" i="1"/>
  <c r="F436" i="1"/>
  <c r="D103" i="2" s="1"/>
  <c r="F208" i="1"/>
  <c r="F280" i="1"/>
  <c r="N38" i="2" s="1"/>
  <c r="F412" i="1"/>
  <c r="I90" i="2" s="1"/>
  <c r="F100" i="1"/>
  <c r="F232" i="1"/>
  <c r="F184" i="1"/>
  <c r="F328" i="1"/>
  <c r="D64" i="2" s="1"/>
  <c r="F16" i="1"/>
  <c r="F148" i="1"/>
  <c r="F352" i="1"/>
  <c r="N64" i="2" s="1"/>
  <c r="F40" i="1"/>
  <c r="F172" i="1"/>
  <c r="F244" i="1"/>
  <c r="F124" i="1"/>
  <c r="F256" i="1"/>
  <c r="D38" i="2" s="1"/>
  <c r="F388" i="1"/>
  <c r="N77" i="2" s="1"/>
  <c r="F76" i="1"/>
  <c r="F304" i="1"/>
  <c r="I51" i="2" s="1"/>
  <c r="F64" i="1"/>
  <c r="F196" i="1"/>
  <c r="F268" i="1"/>
  <c r="I38" i="2" s="1"/>
  <c r="F400" i="1"/>
  <c r="D90" i="2" s="1"/>
  <c r="F88" i="1"/>
  <c r="F220" i="1"/>
  <c r="F292" i="1"/>
  <c r="D51" i="2" s="1"/>
  <c r="F424" i="1"/>
  <c r="N90" i="2" s="1"/>
  <c r="F112" i="1"/>
  <c r="F376" i="1"/>
  <c r="I77" i="2" s="1"/>
  <c r="F4" i="1"/>
  <c r="F136" i="1"/>
  <c r="F340" i="1"/>
  <c r="I64" i="2" s="1"/>
  <c r="F28" i="1"/>
  <c r="F160" i="1"/>
  <c r="F364" i="1"/>
  <c r="D77" i="2" s="1"/>
  <c r="F52" i="1"/>
  <c r="F316" i="1"/>
  <c r="N51" i="2" s="1"/>
  <c r="B129" i="2" l="1"/>
  <c r="C129" i="2"/>
  <c r="H478" i="1"/>
  <c r="F461" i="1"/>
  <c r="N104" i="2" s="1"/>
  <c r="F449" i="1"/>
  <c r="I104" i="2" s="1"/>
  <c r="E988" i="1"/>
  <c r="F437" i="1"/>
  <c r="D104" i="2" s="1"/>
  <c r="F365" i="1"/>
  <c r="D78" i="2" s="1"/>
  <c r="F425" i="1"/>
  <c r="N91" i="2" s="1"/>
  <c r="F401" i="1"/>
  <c r="D91" i="2" s="1"/>
  <c r="F305" i="1"/>
  <c r="I52" i="2" s="1"/>
  <c r="F125" i="1"/>
  <c r="F353" i="1"/>
  <c r="N65" i="2" s="1"/>
  <c r="F185" i="1"/>
  <c r="F281" i="1"/>
  <c r="N39" i="2" s="1"/>
  <c r="F53" i="1"/>
  <c r="F341" i="1"/>
  <c r="I65" i="2" s="1"/>
  <c r="F113" i="1"/>
  <c r="F89" i="1"/>
  <c r="F65" i="1"/>
  <c r="F257" i="1"/>
  <c r="D39" i="2" s="1"/>
  <c r="F41" i="1"/>
  <c r="F329" i="1"/>
  <c r="D65" i="2" s="1"/>
  <c r="F413" i="1"/>
  <c r="I91" i="2" s="1"/>
  <c r="F137" i="1"/>
  <c r="F317" i="1"/>
  <c r="N52" i="2" s="1"/>
  <c r="F29" i="1"/>
  <c r="F377" i="1"/>
  <c r="I78" i="2" s="1"/>
  <c r="F221" i="1"/>
  <c r="F197" i="1"/>
  <c r="F389" i="1"/>
  <c r="N78" i="2" s="1"/>
  <c r="F173" i="1"/>
  <c r="F17" i="1"/>
  <c r="F101" i="1"/>
  <c r="F161" i="1"/>
  <c r="F5" i="1"/>
  <c r="F293" i="1"/>
  <c r="D52" i="2" s="1"/>
  <c r="F269" i="1"/>
  <c r="I39" i="2" s="1"/>
  <c r="F77" i="1"/>
  <c r="F245" i="1"/>
  <c r="F149" i="1"/>
  <c r="F233" i="1"/>
  <c r="F209" i="1"/>
  <c r="C130" i="2" l="1"/>
  <c r="B130" i="2"/>
  <c r="H479" i="1"/>
  <c r="F462" i="1"/>
  <c r="N105" i="2" s="1"/>
  <c r="F450" i="1"/>
  <c r="I105" i="2" s="1"/>
  <c r="E987" i="1"/>
  <c r="F438" i="1"/>
  <c r="D105" i="2" s="1"/>
  <c r="F294" i="1"/>
  <c r="D53" i="2" s="1"/>
  <c r="F18" i="1"/>
  <c r="F342" i="1"/>
  <c r="I66" i="2" s="1"/>
  <c r="F354" i="1"/>
  <c r="N66" i="2" s="1"/>
  <c r="F426" i="1"/>
  <c r="N92" i="2" s="1"/>
  <c r="F234" i="1"/>
  <c r="F270" i="1"/>
  <c r="I40" i="2" s="1"/>
  <c r="F102" i="1"/>
  <c r="F198" i="1"/>
  <c r="F318" i="1"/>
  <c r="N53" i="2" s="1"/>
  <c r="F42" i="1"/>
  <c r="F114" i="1"/>
  <c r="F186" i="1"/>
  <c r="F402" i="1"/>
  <c r="D92" i="2" s="1"/>
  <c r="F222" i="1"/>
  <c r="F138" i="1"/>
  <c r="F210" i="1"/>
  <c r="F78" i="1"/>
  <c r="F162" i="1"/>
  <c r="F390" i="1"/>
  <c r="N79" i="2" s="1"/>
  <c r="F30" i="1"/>
  <c r="F330" i="1"/>
  <c r="D66" i="2" s="1"/>
  <c r="F90" i="1"/>
  <c r="F282" i="1"/>
  <c r="N40" i="2" s="1"/>
  <c r="F306" i="1"/>
  <c r="I53" i="2" s="1"/>
  <c r="F150" i="1"/>
  <c r="F258" i="1"/>
  <c r="D40" i="2" s="1"/>
  <c r="F246" i="1"/>
  <c r="F6" i="1"/>
  <c r="F174" i="1"/>
  <c r="F378" i="1"/>
  <c r="I79" i="2" s="1"/>
  <c r="F414" i="1"/>
  <c r="I92" i="2" s="1"/>
  <c r="F66" i="1"/>
  <c r="F54" i="1"/>
  <c r="F126" i="1"/>
  <c r="F366" i="1"/>
  <c r="D79" i="2" s="1"/>
  <c r="C131" i="2" l="1"/>
  <c r="B131" i="2"/>
  <c r="H480" i="1"/>
  <c r="F463" i="1"/>
  <c r="N106" i="2" s="1"/>
  <c r="F451" i="1"/>
  <c r="I106" i="2" s="1"/>
  <c r="E986" i="1"/>
  <c r="F439" i="1"/>
  <c r="D106" i="2" s="1"/>
  <c r="F151" i="1"/>
  <c r="F331" i="1"/>
  <c r="D67" i="2" s="1"/>
  <c r="F319" i="1"/>
  <c r="N54" i="2" s="1"/>
  <c r="F235" i="1"/>
  <c r="F19" i="1"/>
  <c r="F127" i="1"/>
  <c r="F379" i="1"/>
  <c r="I80" i="2" s="1"/>
  <c r="F259" i="1"/>
  <c r="D41" i="2" s="1"/>
  <c r="F91" i="1"/>
  <c r="F163" i="1"/>
  <c r="F223" i="1"/>
  <c r="F43" i="1"/>
  <c r="F271" i="1"/>
  <c r="I41" i="2" s="1"/>
  <c r="F343" i="1"/>
  <c r="I67" i="2" s="1"/>
  <c r="F175" i="1"/>
  <c r="F79" i="1"/>
  <c r="F247" i="1"/>
  <c r="F391" i="1"/>
  <c r="N80" i="2" s="1"/>
  <c r="F139" i="1"/>
  <c r="F115" i="1"/>
  <c r="F103" i="1"/>
  <c r="F355" i="1"/>
  <c r="N67" i="2" s="1"/>
  <c r="F55" i="1"/>
  <c r="F403" i="1"/>
  <c r="D93" i="2" s="1"/>
  <c r="F367" i="1"/>
  <c r="D80" i="2" s="1"/>
  <c r="F415" i="1"/>
  <c r="I93" i="2" s="1"/>
  <c r="F283" i="1"/>
  <c r="N41" i="2" s="1"/>
  <c r="F67" i="1"/>
  <c r="F7" i="1"/>
  <c r="F307" i="1"/>
  <c r="I54" i="2" s="1"/>
  <c r="F31" i="1"/>
  <c r="F211" i="1"/>
  <c r="F187" i="1"/>
  <c r="F199" i="1"/>
  <c r="F427" i="1"/>
  <c r="N93" i="2" s="1"/>
  <c r="F295" i="1"/>
  <c r="D54" i="2" s="1"/>
  <c r="B132" i="2" l="1"/>
  <c r="C132" i="2"/>
  <c r="H481" i="1"/>
  <c r="F452" i="1"/>
  <c r="I107" i="2" s="1"/>
  <c r="E985" i="1"/>
  <c r="F440" i="1"/>
  <c r="D107" i="2" s="1"/>
  <c r="F296" i="1"/>
  <c r="D55" i="2" s="1"/>
  <c r="F428" i="1"/>
  <c r="N94" i="2" s="1"/>
  <c r="F332" i="1"/>
  <c r="D68" i="2" s="1"/>
  <c r="F212" i="1"/>
  <c r="F56" i="1"/>
  <c r="F356" i="1"/>
  <c r="N68" i="2" s="1"/>
  <c r="F248" i="1"/>
  <c r="F224" i="1"/>
  <c r="F20" i="1"/>
  <c r="F32" i="1"/>
  <c r="F104" i="1"/>
  <c r="F80" i="1"/>
  <c r="F164" i="1"/>
  <c r="F236" i="1"/>
  <c r="F320" i="1"/>
  <c r="N55" i="2" s="1"/>
  <c r="F188" i="1"/>
  <c r="F68" i="1"/>
  <c r="F284" i="1"/>
  <c r="N42" i="2" s="1"/>
  <c r="F416" i="1"/>
  <c r="I94" i="2" s="1"/>
  <c r="F368" i="1"/>
  <c r="D81" i="2" s="1"/>
  <c r="F404" i="1"/>
  <c r="D94" i="2" s="1"/>
  <c r="F140" i="1"/>
  <c r="F392" i="1"/>
  <c r="N81" i="2" s="1"/>
  <c r="F44" i="1"/>
  <c r="F128" i="1"/>
  <c r="F308" i="1"/>
  <c r="I55" i="2" s="1"/>
  <c r="F200" i="1"/>
  <c r="F8" i="1"/>
  <c r="F116" i="1"/>
  <c r="F176" i="1"/>
  <c r="F344" i="1"/>
  <c r="I68" i="2" s="1"/>
  <c r="F272" i="1"/>
  <c r="I42" i="2" s="1"/>
  <c r="F92" i="1"/>
  <c r="F260" i="1"/>
  <c r="D42" i="2" s="1"/>
  <c r="F380" i="1"/>
  <c r="I81" i="2" s="1"/>
  <c r="F152" i="1"/>
  <c r="F464" i="1" l="1"/>
  <c r="N107" i="2" s="1"/>
  <c r="C133" i="2"/>
  <c r="B133" i="2"/>
  <c r="H482" i="1"/>
  <c r="F465" i="1"/>
  <c r="N108" i="2" s="1"/>
  <c r="F453" i="1"/>
  <c r="I108" i="2" s="1"/>
  <c r="E984" i="1"/>
  <c r="F441" i="1"/>
  <c r="D108" i="2" s="1"/>
  <c r="F45" i="1"/>
  <c r="F393" i="1"/>
  <c r="N82" i="2" s="1"/>
  <c r="F237" i="1"/>
  <c r="F177" i="1"/>
  <c r="F129" i="1"/>
  <c r="F189" i="1"/>
  <c r="F321" i="1"/>
  <c r="N56" i="2" s="1"/>
  <c r="F105" i="1"/>
  <c r="F249" i="1"/>
  <c r="F357" i="1"/>
  <c r="N69" i="2" s="1"/>
  <c r="F117" i="1"/>
  <c r="F33" i="1"/>
  <c r="F273" i="1"/>
  <c r="I43" i="2" s="1"/>
  <c r="F201" i="1"/>
  <c r="F309" i="1"/>
  <c r="I56" i="2" s="1"/>
  <c r="F69" i="1"/>
  <c r="F81" i="1"/>
  <c r="F225" i="1"/>
  <c r="F57" i="1"/>
  <c r="F93" i="1"/>
  <c r="F345" i="1"/>
  <c r="I69" i="2" s="1"/>
  <c r="F153" i="1"/>
  <c r="F381" i="1"/>
  <c r="I82" i="2" s="1"/>
  <c r="F261" i="1"/>
  <c r="D43" i="2" s="1"/>
  <c r="F9" i="1"/>
  <c r="F141" i="1"/>
  <c r="F405" i="1"/>
  <c r="D95" i="2" s="1"/>
  <c r="F369" i="1"/>
  <c r="D82" i="2" s="1"/>
  <c r="F417" i="1"/>
  <c r="I95" i="2" s="1"/>
  <c r="F285" i="1"/>
  <c r="N43" i="2" s="1"/>
  <c r="F165" i="1"/>
  <c r="F21" i="1"/>
  <c r="F213" i="1"/>
  <c r="F333" i="1"/>
  <c r="D69" i="2" s="1"/>
  <c r="F429" i="1"/>
  <c r="N95" i="2" s="1"/>
  <c r="F297" i="1"/>
  <c r="D56" i="2" s="1"/>
  <c r="C134" i="2" l="1"/>
  <c r="B134" i="2"/>
  <c r="H483" i="1"/>
  <c r="E983" i="1"/>
  <c r="H123" i="2" l="1"/>
  <c r="G123" i="2"/>
  <c r="H484" i="1"/>
  <c r="E982" i="1"/>
  <c r="H124" i="2" l="1"/>
  <c r="G124" i="2"/>
  <c r="H485" i="1"/>
  <c r="E981" i="1"/>
  <c r="G125" i="2" l="1"/>
  <c r="H125" i="2"/>
  <c r="H486" i="1"/>
  <c r="E980" i="1"/>
  <c r="G126" i="2" l="1"/>
  <c r="H126" i="2"/>
  <c r="H487" i="1"/>
  <c r="E979" i="1"/>
  <c r="H127" i="2" l="1"/>
  <c r="G127" i="2"/>
  <c r="H488" i="1"/>
  <c r="E978" i="1"/>
  <c r="H128" i="2" l="1"/>
  <c r="G128" i="2"/>
  <c r="H489" i="1"/>
  <c r="E977" i="1"/>
  <c r="G129" i="2" l="1"/>
  <c r="H129" i="2"/>
  <c r="H490" i="1"/>
  <c r="E976" i="1"/>
  <c r="H130" i="2" l="1"/>
  <c r="G130" i="2"/>
  <c r="H491" i="1"/>
  <c r="E975" i="1"/>
  <c r="G131" i="2" l="1"/>
  <c r="H131" i="2"/>
  <c r="H492" i="1"/>
  <c r="E974" i="1"/>
  <c r="G132" i="2" l="1"/>
  <c r="H132" i="2"/>
  <c r="H493" i="1"/>
  <c r="E973" i="1"/>
  <c r="H133" i="2" l="1"/>
  <c r="G133" i="2"/>
  <c r="H494" i="1"/>
  <c r="E972" i="1"/>
  <c r="H134" i="2" l="1"/>
  <c r="G134" i="2"/>
  <c r="H495" i="1"/>
  <c r="E971" i="1"/>
  <c r="M123" i="2" l="1"/>
  <c r="L123" i="2"/>
  <c r="H496" i="1"/>
  <c r="E970" i="1"/>
  <c r="M124" i="2" l="1"/>
  <c r="L124" i="2"/>
  <c r="H497" i="1"/>
  <c r="E969" i="1"/>
  <c r="M125" i="2" l="1"/>
  <c r="L125" i="2"/>
  <c r="H498" i="1"/>
  <c r="E968" i="1"/>
  <c r="L126" i="2" l="1"/>
  <c r="M126" i="2"/>
  <c r="H499" i="1"/>
  <c r="E967" i="1"/>
  <c r="L127" i="2" l="1"/>
  <c r="M127" i="2"/>
  <c r="H500" i="1"/>
  <c r="E966" i="1"/>
  <c r="M128" i="2" l="1"/>
  <c r="L128" i="2"/>
  <c r="H501" i="1"/>
  <c r="E965" i="1"/>
  <c r="M129" i="2" l="1"/>
  <c r="L129" i="2"/>
  <c r="H502" i="1"/>
  <c r="E964" i="1"/>
  <c r="M130" i="2" l="1"/>
  <c r="L130" i="2"/>
  <c r="H503" i="1"/>
  <c r="E963" i="1"/>
  <c r="L131" i="2" l="1"/>
  <c r="M131" i="2"/>
  <c r="H504" i="1"/>
  <c r="E962" i="1"/>
  <c r="M132" i="2" l="1"/>
  <c r="L132" i="2"/>
  <c r="H505" i="1"/>
  <c r="E961" i="1"/>
  <c r="M133" i="2" l="1"/>
  <c r="L133" i="2"/>
  <c r="H506" i="1"/>
  <c r="E960" i="1"/>
  <c r="M134" i="2" l="1"/>
  <c r="L134" i="2"/>
  <c r="H507" i="1"/>
  <c r="E959" i="1"/>
  <c r="B136" i="2" l="1"/>
  <c r="C136" i="2"/>
  <c r="H508" i="1"/>
  <c r="E958" i="1"/>
  <c r="C137" i="2" l="1"/>
  <c r="B137" i="2"/>
  <c r="H509" i="1"/>
  <c r="E957" i="1"/>
  <c r="C138" i="2" l="1"/>
  <c r="B138" i="2"/>
  <c r="H510" i="1"/>
  <c r="E956" i="1"/>
  <c r="C139" i="2" l="1"/>
  <c r="B139" i="2"/>
  <c r="H511" i="1"/>
  <c r="E955" i="1"/>
  <c r="B140" i="2" l="1"/>
  <c r="C140" i="2"/>
  <c r="H512" i="1"/>
  <c r="E954" i="1"/>
  <c r="B141" i="2" l="1"/>
  <c r="C141" i="2"/>
  <c r="H513" i="1"/>
  <c r="E953" i="1"/>
  <c r="C142" i="2" l="1"/>
  <c r="B142" i="2"/>
  <c r="H514" i="1"/>
  <c r="E952" i="1"/>
  <c r="B143" i="2" l="1"/>
  <c r="C143" i="2"/>
  <c r="H515" i="1"/>
  <c r="E951" i="1"/>
  <c r="C144" i="2" l="1"/>
  <c r="B144" i="2"/>
  <c r="H516" i="1"/>
  <c r="E950" i="1"/>
  <c r="C145" i="2" l="1"/>
  <c r="B145" i="2"/>
  <c r="H517" i="1"/>
  <c r="E949" i="1"/>
  <c r="B146" i="2" l="1"/>
  <c r="C146" i="2"/>
  <c r="H518" i="1"/>
  <c r="E948" i="1"/>
  <c r="C147" i="2" l="1"/>
  <c r="B147" i="2"/>
  <c r="H519" i="1"/>
  <c r="E947" i="1"/>
  <c r="H136" i="2" l="1"/>
  <c r="G136" i="2"/>
  <c r="H520" i="1"/>
  <c r="E946" i="1"/>
  <c r="G137" i="2" l="1"/>
  <c r="H137" i="2"/>
  <c r="H521" i="1"/>
  <c r="E945" i="1"/>
  <c r="H138" i="2" l="1"/>
  <c r="G138" i="2"/>
  <c r="H522" i="1"/>
  <c r="E944" i="1"/>
  <c r="G139" i="2" l="1"/>
  <c r="H139" i="2"/>
  <c r="H523" i="1"/>
  <c r="E943" i="1"/>
  <c r="H140" i="2" l="1"/>
  <c r="G140" i="2"/>
  <c r="H524" i="1"/>
  <c r="E942" i="1"/>
  <c r="H141" i="2" l="1"/>
  <c r="G141" i="2"/>
  <c r="H525" i="1"/>
  <c r="E941" i="1"/>
  <c r="G142" i="2" l="1"/>
  <c r="H142" i="2"/>
  <c r="H526" i="1"/>
  <c r="E940" i="1"/>
  <c r="G143" i="2" l="1"/>
  <c r="H143" i="2"/>
  <c r="H527" i="1"/>
  <c r="E939" i="1"/>
  <c r="H144" i="2" l="1"/>
  <c r="G144" i="2"/>
  <c r="H528" i="1"/>
  <c r="E938" i="1"/>
  <c r="G145" i="2" l="1"/>
  <c r="H145" i="2"/>
  <c r="H529" i="1"/>
  <c r="E937" i="1"/>
  <c r="H146" i="2" l="1"/>
  <c r="G146" i="2"/>
  <c r="H530" i="1"/>
  <c r="E936" i="1"/>
  <c r="H147" i="2" l="1"/>
  <c r="G147" i="2"/>
  <c r="H531" i="1"/>
  <c r="E935" i="1"/>
  <c r="M136" i="2" l="1"/>
  <c r="L136" i="2"/>
  <c r="H532" i="1"/>
  <c r="E934" i="1"/>
  <c r="M137" i="2" l="1"/>
  <c r="L137" i="2"/>
  <c r="H533" i="1"/>
  <c r="E933" i="1"/>
  <c r="L138" i="2" l="1"/>
  <c r="M138" i="2"/>
  <c r="H534" i="1"/>
  <c r="E932" i="1"/>
  <c r="L139" i="2" l="1"/>
  <c r="M139" i="2"/>
  <c r="H535" i="1"/>
  <c r="E931" i="1"/>
  <c r="L140" i="2" l="1"/>
  <c r="M140" i="2"/>
  <c r="H536" i="1"/>
  <c r="E930" i="1"/>
  <c r="M141" i="2" l="1"/>
  <c r="L141" i="2"/>
  <c r="H537" i="1"/>
  <c r="E929" i="1"/>
  <c r="M142" i="2" l="1"/>
  <c r="L142" i="2"/>
  <c r="H538" i="1"/>
  <c r="E928" i="1"/>
  <c r="M143" i="2" l="1"/>
  <c r="L143" i="2"/>
  <c r="H539" i="1"/>
  <c r="E927" i="1"/>
  <c r="L144" i="2" l="1"/>
  <c r="M144" i="2"/>
  <c r="H540" i="1"/>
  <c r="E926" i="1"/>
  <c r="M145" i="2" l="1"/>
  <c r="L145" i="2"/>
  <c r="H541" i="1"/>
  <c r="E925" i="1"/>
  <c r="M146" i="2" l="1"/>
  <c r="L146" i="2"/>
  <c r="H542" i="1"/>
  <c r="E924" i="1"/>
  <c r="M147" i="2" l="1"/>
  <c r="L147" i="2"/>
  <c r="H543" i="1"/>
  <c r="E923" i="1"/>
  <c r="B149" i="2" l="1"/>
  <c r="C149" i="2"/>
  <c r="H544" i="1"/>
  <c r="E922" i="1"/>
  <c r="B150" i="2" l="1"/>
  <c r="C150" i="2"/>
  <c r="H545" i="1"/>
  <c r="E921" i="1"/>
  <c r="B151" i="2" l="1"/>
  <c r="C151" i="2"/>
  <c r="H546" i="1"/>
  <c r="E920" i="1"/>
  <c r="C152" i="2" l="1"/>
  <c r="B152" i="2"/>
  <c r="H547" i="1"/>
  <c r="E919" i="1"/>
  <c r="C153" i="2" l="1"/>
  <c r="B153" i="2"/>
  <c r="H548" i="1"/>
  <c r="E918" i="1"/>
  <c r="B154" i="2" l="1"/>
  <c r="C154" i="2"/>
  <c r="H549" i="1"/>
  <c r="E917" i="1"/>
  <c r="B155" i="2" l="1"/>
  <c r="C155" i="2"/>
  <c r="H550" i="1"/>
  <c r="E916" i="1"/>
  <c r="B156" i="2" l="1"/>
  <c r="C156" i="2"/>
  <c r="H551" i="1"/>
  <c r="E915" i="1"/>
  <c r="B157" i="2" l="1"/>
  <c r="C157" i="2"/>
  <c r="H552" i="1"/>
  <c r="E914" i="1"/>
  <c r="C158" i="2" l="1"/>
  <c r="B158" i="2"/>
  <c r="H553" i="1"/>
  <c r="E913" i="1"/>
  <c r="C159" i="2" l="1"/>
  <c r="B159" i="2"/>
  <c r="H554" i="1"/>
  <c r="E912" i="1"/>
  <c r="C160" i="2" l="1"/>
  <c r="B160" i="2"/>
  <c r="H555" i="1"/>
  <c r="E911" i="1"/>
  <c r="H149" i="2" l="1"/>
  <c r="G149" i="2"/>
  <c r="H556" i="1"/>
  <c r="E910" i="1"/>
  <c r="G150" i="2" l="1"/>
  <c r="H150" i="2"/>
  <c r="H557" i="1"/>
  <c r="E909" i="1"/>
  <c r="G151" i="2" l="1"/>
  <c r="H151" i="2"/>
  <c r="H558" i="1"/>
  <c r="E908" i="1"/>
  <c r="H152" i="2" l="1"/>
  <c r="G152" i="2"/>
  <c r="H559" i="1"/>
  <c r="E907" i="1"/>
  <c r="H153" i="2" l="1"/>
  <c r="G153" i="2"/>
  <c r="H560" i="1"/>
  <c r="E906" i="1"/>
  <c r="H154" i="2" l="1"/>
  <c r="G154" i="2"/>
  <c r="H561" i="1"/>
  <c r="E905" i="1"/>
  <c r="H155" i="2" l="1"/>
  <c r="G155" i="2"/>
  <c r="H562" i="1"/>
  <c r="E904" i="1"/>
  <c r="G156" i="2" l="1"/>
  <c r="H156" i="2"/>
  <c r="H563" i="1"/>
  <c r="E903" i="1"/>
  <c r="G157" i="2" l="1"/>
  <c r="H157" i="2"/>
  <c r="H564" i="1"/>
  <c r="E902" i="1"/>
  <c r="H158" i="2" l="1"/>
  <c r="G158" i="2"/>
  <c r="H565" i="1"/>
  <c r="E901" i="1"/>
  <c r="H159" i="2" l="1"/>
  <c r="G159" i="2"/>
  <c r="H566" i="1"/>
  <c r="E900" i="1"/>
  <c r="H160" i="2" l="1"/>
  <c r="G160" i="2"/>
  <c r="H567" i="1"/>
  <c r="E899" i="1"/>
  <c r="M149" i="2" l="1"/>
  <c r="L149" i="2"/>
  <c r="H568" i="1"/>
  <c r="E898" i="1"/>
  <c r="M150" i="2" l="1"/>
  <c r="L150" i="2"/>
  <c r="H569" i="1"/>
  <c r="E897" i="1"/>
  <c r="M151" i="2" l="1"/>
  <c r="L151" i="2"/>
  <c r="H570" i="1"/>
  <c r="E896" i="1"/>
  <c r="L152" i="2" l="1"/>
  <c r="M152" i="2"/>
  <c r="H571" i="1"/>
  <c r="E895" i="1"/>
  <c r="M153" i="2" l="1"/>
  <c r="L153" i="2"/>
  <c r="H572" i="1"/>
  <c r="E894" i="1"/>
  <c r="M154" i="2" l="1"/>
  <c r="L154" i="2"/>
  <c r="H573" i="1"/>
  <c r="E893" i="1"/>
  <c r="M155" i="2" l="1"/>
  <c r="L155" i="2"/>
  <c r="H574" i="1"/>
  <c r="E892" i="1"/>
  <c r="M156" i="2" l="1"/>
  <c r="L156" i="2"/>
  <c r="H575" i="1"/>
  <c r="E891" i="1"/>
  <c r="M157" i="2" l="1"/>
  <c r="L157" i="2"/>
  <c r="H576" i="1"/>
  <c r="E890" i="1"/>
  <c r="L158" i="2" l="1"/>
  <c r="M158" i="2"/>
  <c r="H577" i="1"/>
  <c r="E889" i="1"/>
  <c r="M159" i="2" l="1"/>
  <c r="L159" i="2"/>
  <c r="H578" i="1"/>
  <c r="E888" i="1"/>
  <c r="M160" i="2" l="1"/>
  <c r="L160" i="2"/>
  <c r="H579" i="1"/>
  <c r="E887" i="1"/>
  <c r="C162" i="2" l="1"/>
  <c r="B162" i="2"/>
  <c r="H580" i="1"/>
  <c r="E886" i="1"/>
  <c r="C163" i="2" l="1"/>
  <c r="B163" i="2"/>
  <c r="H581" i="1"/>
  <c r="E885" i="1"/>
  <c r="B164" i="2" l="1"/>
  <c r="C164" i="2"/>
  <c r="H582" i="1"/>
  <c r="E884" i="1"/>
  <c r="C165" i="2" l="1"/>
  <c r="B165" i="2"/>
  <c r="H583" i="1"/>
  <c r="E883" i="1"/>
  <c r="B166" i="2" l="1"/>
  <c r="C166" i="2"/>
  <c r="H584" i="1"/>
  <c r="E882" i="1"/>
  <c r="B167" i="2" l="1"/>
  <c r="C167" i="2"/>
  <c r="H585" i="1"/>
  <c r="E881" i="1"/>
  <c r="B168" i="2" l="1"/>
  <c r="C168" i="2"/>
  <c r="H586" i="1"/>
  <c r="E880" i="1"/>
  <c r="C169" i="2" l="1"/>
  <c r="B169" i="2"/>
  <c r="H587" i="1"/>
  <c r="E879" i="1"/>
  <c r="C170" i="2" l="1"/>
  <c r="B170" i="2"/>
  <c r="H588" i="1"/>
  <c r="E878" i="1"/>
  <c r="B171" i="2" l="1"/>
  <c r="C171" i="2"/>
  <c r="H589" i="1"/>
  <c r="E877" i="1"/>
  <c r="C172" i="2" l="1"/>
  <c r="B172" i="2"/>
  <c r="H590" i="1"/>
  <c r="E876" i="1"/>
  <c r="C173" i="2" l="1"/>
  <c r="B173" i="2"/>
  <c r="H591" i="1"/>
  <c r="E875" i="1"/>
  <c r="H162" i="2" l="1"/>
  <c r="G162" i="2"/>
  <c r="H592" i="1"/>
  <c r="E874" i="1"/>
  <c r="H163" i="2" l="1"/>
  <c r="G163" i="2"/>
  <c r="H593" i="1"/>
  <c r="E873" i="1"/>
  <c r="H164" i="2" l="1"/>
  <c r="G164" i="2"/>
  <c r="H594" i="1"/>
  <c r="E872" i="1"/>
  <c r="H165" i="2" l="1"/>
  <c r="G165" i="2"/>
  <c r="H595" i="1"/>
  <c r="E871" i="1"/>
  <c r="G166" i="2" l="1"/>
  <c r="H166" i="2"/>
  <c r="H596" i="1"/>
  <c r="E870" i="1"/>
  <c r="H167" i="2" l="1"/>
  <c r="G167" i="2"/>
  <c r="H597" i="1"/>
  <c r="E869" i="1"/>
  <c r="G168" i="2" l="1"/>
  <c r="H168" i="2"/>
  <c r="H598" i="1"/>
  <c r="E868" i="1"/>
  <c r="G169" i="2" l="1"/>
  <c r="H169" i="2"/>
  <c r="H599" i="1"/>
  <c r="E867" i="1"/>
  <c r="H170" i="2" l="1"/>
  <c r="G170" i="2"/>
  <c r="H600" i="1"/>
  <c r="E866" i="1"/>
  <c r="G171" i="2" l="1"/>
  <c r="H171" i="2"/>
  <c r="H601" i="1"/>
  <c r="E865" i="1"/>
  <c r="G172" i="2" l="1"/>
  <c r="H172" i="2"/>
  <c r="H602" i="1"/>
  <c r="E864" i="1"/>
  <c r="G173" i="2" l="1"/>
  <c r="H173" i="2"/>
  <c r="H603" i="1"/>
  <c r="E863" i="1"/>
  <c r="L162" i="2" l="1"/>
  <c r="M162" i="2"/>
  <c r="H604" i="1"/>
  <c r="E862" i="1"/>
  <c r="L163" i="2" l="1"/>
  <c r="M163" i="2"/>
  <c r="H605" i="1"/>
  <c r="E861" i="1"/>
  <c r="M164" i="2" l="1"/>
  <c r="L164" i="2"/>
  <c r="H606" i="1"/>
  <c r="E860" i="1"/>
  <c r="M165" i="2" l="1"/>
  <c r="L165" i="2"/>
  <c r="H607" i="1"/>
  <c r="E859" i="1"/>
  <c r="L166" i="2" l="1"/>
  <c r="M166" i="2"/>
  <c r="H608" i="1"/>
  <c r="E858" i="1"/>
  <c r="L167" i="2" l="1"/>
  <c r="M167" i="2"/>
  <c r="H609" i="1"/>
  <c r="E857" i="1"/>
  <c r="L168" i="2" l="1"/>
  <c r="M168" i="2"/>
  <c r="H610" i="1"/>
  <c r="E856" i="1"/>
  <c r="M169" i="2" l="1"/>
  <c r="L169" i="2"/>
  <c r="H611" i="1"/>
  <c r="E855" i="1"/>
  <c r="L170" i="2" l="1"/>
  <c r="M170" i="2"/>
  <c r="H612" i="1"/>
  <c r="E854" i="1"/>
  <c r="M171" i="2" l="1"/>
  <c r="L171" i="2"/>
  <c r="H613" i="1"/>
  <c r="E853" i="1"/>
  <c r="L172" i="2" l="1"/>
  <c r="M172" i="2"/>
  <c r="H614" i="1"/>
  <c r="E852" i="1"/>
  <c r="M173" i="2" l="1"/>
  <c r="L173" i="2"/>
  <c r="H615" i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H627" i="1" s="1"/>
  <c r="H628" i="1" s="1"/>
  <c r="H629" i="1" s="1"/>
  <c r="H630" i="1" s="1"/>
  <c r="H631" i="1" s="1"/>
  <c r="H632" i="1" s="1"/>
  <c r="H633" i="1" s="1"/>
  <c r="H634" i="1" s="1"/>
  <c r="H635" i="1" s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H649" i="1" s="1"/>
  <c r="H650" i="1" s="1"/>
  <c r="H651" i="1" s="1"/>
  <c r="H652" i="1" s="1"/>
  <c r="H653" i="1" s="1"/>
  <c r="H654" i="1" s="1"/>
  <c r="H655" i="1" s="1"/>
  <c r="H656" i="1" s="1"/>
  <c r="H657" i="1" s="1"/>
  <c r="H658" i="1" s="1"/>
  <c r="H659" i="1" s="1"/>
  <c r="H660" i="1" s="1"/>
  <c r="H661" i="1" s="1"/>
  <c r="H662" i="1" s="1"/>
  <c r="H663" i="1" s="1"/>
  <c r="H664" i="1" s="1"/>
  <c r="H665" i="1" s="1"/>
  <c r="H666" i="1" s="1"/>
  <c r="H667" i="1" s="1"/>
  <c r="H668" i="1" s="1"/>
  <c r="H669" i="1" s="1"/>
  <c r="H670" i="1" s="1"/>
  <c r="H671" i="1" s="1"/>
  <c r="H672" i="1" s="1"/>
  <c r="H673" i="1" s="1"/>
  <c r="H674" i="1" s="1"/>
  <c r="H675" i="1" s="1"/>
  <c r="H676" i="1" s="1"/>
  <c r="H677" i="1" s="1"/>
  <c r="H678" i="1" s="1"/>
  <c r="H679" i="1" s="1"/>
  <c r="H680" i="1" s="1"/>
  <c r="H681" i="1" s="1"/>
  <c r="H682" i="1" s="1"/>
  <c r="H683" i="1" s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H715" i="1" s="1"/>
  <c r="E851" i="1"/>
  <c r="L416" i="2" l="1"/>
  <c r="M416" i="2"/>
  <c r="H716" i="1"/>
  <c r="E849" i="1" l="1"/>
  <c r="E850" i="1"/>
  <c r="M417" i="2"/>
  <c r="L417" i="2"/>
  <c r="H717" i="1"/>
  <c r="E848" i="1" l="1"/>
  <c r="L418" i="2"/>
  <c r="M418" i="2"/>
  <c r="H718" i="1"/>
  <c r="E847" i="1" l="1"/>
  <c r="M419" i="2"/>
  <c r="L419" i="2"/>
  <c r="H719" i="1"/>
  <c r="E846" i="1" l="1"/>
  <c r="L420" i="2"/>
  <c r="M420" i="2"/>
  <c r="H720" i="1"/>
  <c r="E845" i="1" l="1"/>
  <c r="M421" i="2"/>
  <c r="L421" i="2"/>
  <c r="H721" i="1"/>
  <c r="E844" i="1" l="1"/>
  <c r="L422" i="2"/>
  <c r="M422" i="2"/>
  <c r="H722" i="1"/>
  <c r="E843" i="1" l="1"/>
  <c r="M423" i="2"/>
  <c r="L423" i="2"/>
  <c r="H723" i="1"/>
  <c r="E842" i="1" l="1"/>
  <c r="L424" i="2"/>
  <c r="M424" i="2"/>
  <c r="H724" i="1"/>
  <c r="E841" i="1" l="1"/>
  <c r="M425" i="2"/>
  <c r="L425" i="2"/>
  <c r="H725" i="1"/>
  <c r="E840" i="1" l="1"/>
  <c r="L426" i="2"/>
  <c r="M426" i="2"/>
  <c r="H726" i="1"/>
  <c r="E839" i="1" l="1"/>
  <c r="M427" i="2"/>
  <c r="L427" i="2"/>
  <c r="H727" i="1"/>
  <c r="E838" i="1" l="1"/>
  <c r="M428" i="2"/>
  <c r="L428" i="2"/>
  <c r="H728" i="1"/>
  <c r="E837" i="1" l="1"/>
  <c r="M429" i="2"/>
  <c r="L429" i="2"/>
  <c r="H729" i="1"/>
  <c r="E836" i="1" l="1"/>
  <c r="L430" i="2"/>
  <c r="M430" i="2"/>
  <c r="H730" i="1"/>
  <c r="E835" i="1" l="1"/>
  <c r="M431" i="2"/>
  <c r="L431" i="2"/>
  <c r="H731" i="1"/>
  <c r="E834" i="1" l="1"/>
  <c r="L432" i="2"/>
  <c r="M432" i="2"/>
  <c r="H732" i="1"/>
  <c r="E833" i="1" l="1"/>
  <c r="M433" i="2"/>
  <c r="L433" i="2"/>
  <c r="H733" i="1"/>
  <c r="E832" i="1" l="1"/>
  <c r="L434" i="2"/>
  <c r="M434" i="2"/>
  <c r="H734" i="1"/>
  <c r="E831" i="1" l="1"/>
  <c r="M435" i="2"/>
  <c r="L435" i="2"/>
  <c r="H735" i="1"/>
  <c r="E830" i="1" l="1"/>
  <c r="L436" i="2"/>
  <c r="M436" i="2"/>
  <c r="H736" i="1"/>
  <c r="E829" i="1" l="1"/>
  <c r="M437" i="2"/>
  <c r="L437" i="2"/>
  <c r="H737" i="1"/>
  <c r="E828" i="1" l="1"/>
  <c r="L438" i="2"/>
  <c r="M438" i="2"/>
  <c r="H738" i="1"/>
  <c r="E827" i="1" l="1"/>
  <c r="M439" i="2"/>
  <c r="L439" i="2"/>
  <c r="H739" i="1"/>
  <c r="E826" i="1" l="1"/>
  <c r="L440" i="2"/>
  <c r="M440" i="2"/>
  <c r="H740" i="1"/>
  <c r="E825" i="1" l="1"/>
  <c r="M441" i="2"/>
  <c r="L441" i="2"/>
  <c r="H741" i="1"/>
  <c r="E824" i="1" l="1"/>
  <c r="M442" i="2"/>
  <c r="L442" i="2"/>
  <c r="H742" i="1"/>
  <c r="E823" i="1" l="1"/>
  <c r="M443" i="2"/>
  <c r="L443" i="2"/>
  <c r="H743" i="1"/>
  <c r="E822" i="1" l="1"/>
  <c r="L444" i="2"/>
  <c r="M444" i="2"/>
  <c r="H744" i="1"/>
  <c r="E821" i="1" l="1"/>
  <c r="M445" i="2"/>
  <c r="L445" i="2"/>
  <c r="H745" i="1"/>
  <c r="E820" i="1"/>
  <c r="L446" i="2" l="1"/>
  <c r="M446" i="2"/>
  <c r="H746" i="1"/>
  <c r="E819" i="1"/>
  <c r="M447" i="2" l="1"/>
  <c r="L447" i="2"/>
  <c r="H747" i="1"/>
  <c r="E818" i="1"/>
  <c r="L448" i="2" l="1"/>
  <c r="M448" i="2"/>
  <c r="H748" i="1"/>
  <c r="E817" i="1"/>
  <c r="M449" i="2" l="1"/>
  <c r="L449" i="2"/>
  <c r="H749" i="1"/>
  <c r="E816" i="1"/>
  <c r="L450" i="2" l="1"/>
  <c r="M450" i="2"/>
  <c r="H750" i="1"/>
  <c r="E815" i="1"/>
  <c r="M451" i="2" l="1"/>
  <c r="L451" i="2"/>
  <c r="H751" i="1"/>
  <c r="E814" i="1"/>
  <c r="L452" i="2" l="1"/>
  <c r="M452" i="2"/>
  <c r="H752" i="1"/>
  <c r="E813" i="1"/>
  <c r="M453" i="2" l="1"/>
  <c r="L453" i="2"/>
  <c r="H753" i="1"/>
  <c r="E812" i="1"/>
  <c r="M454" i="2" l="1"/>
  <c r="L454" i="2"/>
  <c r="H754" i="1"/>
  <c r="E811" i="1"/>
  <c r="L455" i="2" l="1"/>
  <c r="M455" i="2"/>
  <c r="H755" i="1"/>
  <c r="E810" i="1"/>
  <c r="L456" i="2" l="1"/>
  <c r="M456" i="2"/>
  <c r="H756" i="1"/>
  <c r="E809" i="1"/>
  <c r="L457" i="2" l="1"/>
  <c r="M457" i="2"/>
  <c r="H757" i="1"/>
  <c r="E808" i="1"/>
  <c r="L458" i="2" l="1"/>
  <c r="M458" i="2"/>
  <c r="H758" i="1"/>
  <c r="E807" i="1"/>
  <c r="M459" i="2" l="1"/>
  <c r="L459" i="2"/>
  <c r="H759" i="1"/>
  <c r="E806" i="1"/>
  <c r="L460" i="2" l="1"/>
  <c r="M460" i="2"/>
  <c r="H760" i="1"/>
  <c r="E805" i="1"/>
  <c r="M461" i="2" l="1"/>
  <c r="L461" i="2"/>
  <c r="H761" i="1"/>
  <c r="E804" i="1"/>
  <c r="L462" i="2" l="1"/>
  <c r="M462" i="2"/>
  <c r="H762" i="1"/>
  <c r="E803" i="1"/>
  <c r="L463" i="2" l="1"/>
  <c r="M463" i="2"/>
  <c r="H763" i="1"/>
  <c r="E802" i="1"/>
  <c r="L464" i="2" l="1"/>
  <c r="M464" i="2"/>
  <c r="H764" i="1"/>
  <c r="E801" i="1"/>
  <c r="M465" i="2" l="1"/>
  <c r="L465" i="2"/>
  <c r="H765" i="1"/>
  <c r="E800" i="1"/>
  <c r="L466" i="2" l="1"/>
  <c r="M466" i="2"/>
  <c r="H766" i="1"/>
  <c r="E799" i="1"/>
  <c r="M467" i="2" l="1"/>
  <c r="L467" i="2"/>
  <c r="H767" i="1"/>
  <c r="E798" i="1"/>
  <c r="M468" i="2" l="1"/>
  <c r="L468" i="2"/>
  <c r="H768" i="1"/>
  <c r="E797" i="1"/>
  <c r="M469" i="2" l="1"/>
  <c r="L469" i="2"/>
  <c r="H769" i="1"/>
  <c r="E796" i="1"/>
  <c r="L470" i="2" l="1"/>
  <c r="M470" i="2"/>
  <c r="H770" i="1"/>
  <c r="E795" i="1"/>
  <c r="M471" i="2" l="1"/>
  <c r="L471" i="2"/>
  <c r="H771" i="1"/>
  <c r="E794" i="1"/>
  <c r="M472" i="2" l="1"/>
  <c r="L472" i="2"/>
  <c r="H772" i="1"/>
  <c r="E793" i="1"/>
  <c r="M473" i="2" l="1"/>
  <c r="L473" i="2"/>
  <c r="H773" i="1"/>
  <c r="E792" i="1"/>
  <c r="L474" i="2" l="1"/>
  <c r="M474" i="2"/>
  <c r="H774" i="1"/>
  <c r="E791" i="1"/>
  <c r="L475" i="2" l="1"/>
  <c r="M475" i="2"/>
  <c r="H775" i="1"/>
  <c r="E790" i="1"/>
  <c r="M476" i="2" l="1"/>
  <c r="L476" i="2"/>
  <c r="H776" i="1"/>
  <c r="E789" i="1"/>
  <c r="M477" i="2" l="1"/>
  <c r="L477" i="2"/>
  <c r="H777" i="1"/>
  <c r="E788" i="1"/>
  <c r="L478" i="2" l="1"/>
  <c r="M478" i="2"/>
  <c r="H778" i="1"/>
  <c r="E787" i="1"/>
  <c r="M479" i="2" l="1"/>
  <c r="L479" i="2"/>
  <c r="H779" i="1"/>
  <c r="E786" i="1"/>
  <c r="M480" i="2" l="1"/>
  <c r="L480" i="2"/>
  <c r="H780" i="1"/>
  <c r="E785" i="1"/>
  <c r="M481" i="2" l="1"/>
  <c r="L481" i="2"/>
  <c r="H781" i="1"/>
  <c r="E784" i="1"/>
  <c r="L482" i="2" l="1"/>
  <c r="M482" i="2"/>
  <c r="H782" i="1"/>
  <c r="E783" i="1"/>
  <c r="M483" i="2" l="1"/>
  <c r="L483" i="2"/>
  <c r="H783" i="1"/>
  <c r="E782" i="1"/>
  <c r="M484" i="2" l="1"/>
  <c r="L484" i="2"/>
  <c r="H784" i="1"/>
  <c r="E781" i="1"/>
  <c r="M485" i="2" l="1"/>
  <c r="L485" i="2"/>
  <c r="H785" i="1"/>
  <c r="E780" i="1"/>
  <c r="L486" i="2" l="1"/>
  <c r="M486" i="2"/>
  <c r="H786" i="1"/>
  <c r="E779" i="1"/>
  <c r="M487" i="2" l="1"/>
  <c r="L487" i="2"/>
  <c r="H787" i="1"/>
  <c r="E778" i="1"/>
  <c r="M488" i="2" l="1"/>
  <c r="L488" i="2"/>
  <c r="H788" i="1"/>
  <c r="E777" i="1"/>
  <c r="M489" i="2" l="1"/>
  <c r="L489" i="2"/>
  <c r="H789" i="1"/>
  <c r="E776" i="1"/>
  <c r="L490" i="2" l="1"/>
  <c r="M490" i="2"/>
  <c r="H790" i="1"/>
  <c r="E775" i="1"/>
  <c r="M491" i="2" l="1"/>
  <c r="L491" i="2"/>
  <c r="H791" i="1"/>
  <c r="E774" i="1"/>
  <c r="M492" i="2" l="1"/>
  <c r="L492" i="2"/>
  <c r="H792" i="1"/>
  <c r="E773" i="1"/>
  <c r="L493" i="2" l="1"/>
  <c r="M493" i="2"/>
  <c r="H793" i="1"/>
  <c r="E772" i="1"/>
  <c r="L494" i="2" l="1"/>
  <c r="M494" i="2"/>
  <c r="H794" i="1"/>
  <c r="E771" i="1"/>
  <c r="M495" i="2" l="1"/>
  <c r="L495" i="2"/>
  <c r="H795" i="1"/>
  <c r="E770" i="1"/>
  <c r="M496" i="2" l="1"/>
  <c r="L496" i="2"/>
  <c r="H796" i="1"/>
  <c r="E769" i="1"/>
  <c r="M497" i="2" l="1"/>
  <c r="L497" i="2"/>
  <c r="H797" i="1"/>
  <c r="E768" i="1"/>
  <c r="L498" i="2" l="1"/>
  <c r="M498" i="2"/>
  <c r="H798" i="1"/>
  <c r="E767" i="1"/>
  <c r="M499" i="2" l="1"/>
  <c r="L499" i="2"/>
  <c r="H799" i="1"/>
  <c r="E766" i="1"/>
  <c r="M500" i="2" l="1"/>
  <c r="L500" i="2"/>
  <c r="H800" i="1"/>
  <c r="E765" i="1"/>
  <c r="M501" i="2" l="1"/>
  <c r="L501" i="2"/>
  <c r="H801" i="1"/>
  <c r="E764" i="1"/>
  <c r="L502" i="2" l="1"/>
  <c r="M502" i="2"/>
  <c r="H802" i="1"/>
  <c r="E763" i="1"/>
  <c r="L503" i="2" l="1"/>
  <c r="M503" i="2"/>
  <c r="H803" i="1"/>
  <c r="E762" i="1"/>
  <c r="M504" i="2" l="1"/>
  <c r="L504" i="2"/>
  <c r="H804" i="1"/>
  <c r="E761" i="1"/>
  <c r="M505" i="2" l="1"/>
  <c r="L505" i="2"/>
  <c r="H805" i="1"/>
  <c r="E760" i="1"/>
  <c r="L506" i="2" l="1"/>
  <c r="M506" i="2"/>
  <c r="H806" i="1"/>
  <c r="E759" i="1"/>
  <c r="M507" i="2" l="1"/>
  <c r="L507" i="2"/>
  <c r="H807" i="1"/>
  <c r="E758" i="1"/>
  <c r="M508" i="2" l="1"/>
  <c r="L508" i="2"/>
  <c r="H808" i="1"/>
  <c r="E757" i="1"/>
  <c r="M509" i="2" l="1"/>
  <c r="L509" i="2"/>
  <c r="H809" i="1"/>
  <c r="E756" i="1"/>
  <c r="M510" i="2" l="1"/>
  <c r="L510" i="2"/>
  <c r="H810" i="1"/>
  <c r="E755" i="1"/>
  <c r="U755" i="1" s="1"/>
  <c r="L511" i="2" l="1"/>
  <c r="M511" i="2"/>
  <c r="H811" i="1"/>
  <c r="E754" i="1"/>
  <c r="U754" i="1" s="1"/>
  <c r="M512" i="2" l="1"/>
  <c r="L512" i="2"/>
  <c r="H812" i="1"/>
  <c r="E753" i="1"/>
  <c r="U753" i="1" s="1"/>
  <c r="L513" i="2" l="1"/>
  <c r="M513" i="2"/>
  <c r="H813" i="1"/>
  <c r="E752" i="1"/>
  <c r="U752" i="1" s="1"/>
  <c r="M514" i="2" l="1"/>
  <c r="L514" i="2"/>
  <c r="H814" i="1"/>
  <c r="E751" i="1"/>
  <c r="U751" i="1" s="1"/>
  <c r="L515" i="2" l="1"/>
  <c r="M515" i="2"/>
  <c r="H815" i="1"/>
  <c r="E750" i="1"/>
  <c r="U750" i="1" s="1"/>
  <c r="M516" i="2" l="1"/>
  <c r="L516" i="2"/>
  <c r="H816" i="1"/>
  <c r="E749" i="1"/>
  <c r="U749" i="1" s="1"/>
  <c r="M517" i="2" l="1"/>
  <c r="L517" i="2"/>
  <c r="H817" i="1"/>
  <c r="E748" i="1"/>
  <c r="U748" i="1" s="1"/>
  <c r="L518" i="2" l="1"/>
  <c r="M518" i="2"/>
  <c r="H818" i="1"/>
  <c r="E747" i="1"/>
  <c r="U747" i="1" s="1"/>
  <c r="L519" i="2" l="1"/>
  <c r="M519" i="2"/>
  <c r="H819" i="1"/>
  <c r="E746" i="1"/>
  <c r="U746" i="1" s="1"/>
  <c r="M520" i="2" l="1"/>
  <c r="L520" i="2"/>
  <c r="H820" i="1"/>
  <c r="E745" i="1"/>
  <c r="U745" i="1" s="1"/>
  <c r="M521" i="2" l="1"/>
  <c r="L521" i="2"/>
  <c r="H821" i="1"/>
  <c r="E744" i="1"/>
  <c r="U744" i="1" s="1"/>
  <c r="L522" i="2" l="1"/>
  <c r="M522" i="2"/>
  <c r="H822" i="1"/>
  <c r="E743" i="1"/>
  <c r="U743" i="1" s="1"/>
  <c r="L523" i="2" l="1"/>
  <c r="M523" i="2"/>
  <c r="H823" i="1"/>
  <c r="E742" i="1"/>
  <c r="U742" i="1" s="1"/>
  <c r="M524" i="2" l="1"/>
  <c r="L524" i="2"/>
  <c r="H824" i="1"/>
  <c r="E741" i="1"/>
  <c r="U741" i="1" s="1"/>
  <c r="M525" i="2" l="1"/>
  <c r="L525" i="2"/>
  <c r="H825" i="1"/>
  <c r="E740" i="1"/>
  <c r="U740" i="1" s="1"/>
  <c r="L526" i="2" l="1"/>
  <c r="M526" i="2"/>
  <c r="H826" i="1"/>
  <c r="E739" i="1"/>
  <c r="U739" i="1" s="1"/>
  <c r="L527" i="2" l="1"/>
  <c r="M527" i="2"/>
  <c r="H827" i="1"/>
  <c r="E738" i="1"/>
  <c r="U738" i="1" s="1"/>
  <c r="L528" i="2" l="1"/>
  <c r="M528" i="2"/>
  <c r="H828" i="1"/>
  <c r="E737" i="1"/>
  <c r="U737" i="1" s="1"/>
  <c r="M529" i="2" l="1"/>
  <c r="L529" i="2"/>
  <c r="H829" i="1"/>
  <c r="E736" i="1"/>
  <c r="U736" i="1" s="1"/>
  <c r="M530" i="2" l="1"/>
  <c r="L530" i="2"/>
  <c r="H830" i="1"/>
  <c r="E735" i="1"/>
  <c r="U735" i="1" s="1"/>
  <c r="L531" i="2" l="1"/>
  <c r="M531" i="2"/>
  <c r="H831" i="1"/>
  <c r="E734" i="1"/>
  <c r="U734" i="1" s="1"/>
  <c r="L532" i="2" l="1"/>
  <c r="M532" i="2"/>
  <c r="H832" i="1"/>
  <c r="E733" i="1"/>
  <c r="U733" i="1" s="1"/>
  <c r="L533" i="2" l="1"/>
  <c r="M533" i="2"/>
  <c r="H833" i="1"/>
  <c r="E732" i="1"/>
  <c r="U732" i="1" s="1"/>
  <c r="L534" i="2" l="1"/>
  <c r="M534" i="2"/>
  <c r="H834" i="1"/>
  <c r="E731" i="1"/>
  <c r="U731" i="1" s="1"/>
  <c r="L535" i="2" l="1"/>
  <c r="M535" i="2"/>
  <c r="H835" i="1"/>
  <c r="E730" i="1"/>
  <c r="U730" i="1" s="1"/>
  <c r="L536" i="2" l="1"/>
  <c r="M536" i="2"/>
  <c r="H836" i="1"/>
  <c r="E729" i="1"/>
  <c r="U729" i="1" s="1"/>
  <c r="M537" i="2" l="1"/>
  <c r="L537" i="2"/>
  <c r="H837" i="1"/>
  <c r="E728" i="1"/>
  <c r="U728" i="1" s="1"/>
  <c r="L538" i="2" l="1"/>
  <c r="M538" i="2"/>
  <c r="H838" i="1"/>
  <c r="E727" i="1"/>
  <c r="U727" i="1" s="1"/>
  <c r="L539" i="2" l="1"/>
  <c r="M539" i="2"/>
  <c r="H839" i="1"/>
  <c r="E726" i="1"/>
  <c r="U726" i="1" s="1"/>
  <c r="M540" i="2" l="1"/>
  <c r="L540" i="2"/>
  <c r="H840" i="1"/>
  <c r="E725" i="1"/>
  <c r="U725" i="1" s="1"/>
  <c r="M541" i="2" l="1"/>
  <c r="L541" i="2"/>
  <c r="H841" i="1"/>
  <c r="E724" i="1"/>
  <c r="U724" i="1" s="1"/>
  <c r="M542" i="2" l="1"/>
  <c r="L542" i="2"/>
  <c r="H842" i="1"/>
  <c r="E723" i="1"/>
  <c r="U723" i="1" s="1"/>
  <c r="M543" i="2" l="1"/>
  <c r="L543" i="2"/>
  <c r="H843" i="1"/>
  <c r="E722" i="1"/>
  <c r="U722" i="1" s="1"/>
  <c r="M544" i="2" l="1"/>
  <c r="L544" i="2"/>
  <c r="H844" i="1"/>
  <c r="E721" i="1"/>
  <c r="U721" i="1" s="1"/>
  <c r="M545" i="2" l="1"/>
  <c r="L545" i="2"/>
  <c r="H845" i="1"/>
  <c r="E720" i="1"/>
  <c r="U720" i="1" s="1"/>
  <c r="M546" i="2" l="1"/>
  <c r="L546" i="2"/>
  <c r="H846" i="1"/>
  <c r="E719" i="1"/>
  <c r="U719" i="1" s="1"/>
  <c r="L547" i="2" l="1"/>
  <c r="M547" i="2"/>
  <c r="H847" i="1"/>
  <c r="E718" i="1"/>
  <c r="U718" i="1" s="1"/>
  <c r="M548" i="2" l="1"/>
  <c r="L548" i="2"/>
  <c r="H848" i="1"/>
  <c r="E717" i="1"/>
  <c r="U717" i="1" s="1"/>
  <c r="M549" i="2" l="1"/>
  <c r="L549" i="2"/>
  <c r="H849" i="1"/>
  <c r="E716" i="1"/>
  <c r="U716" i="1" s="1"/>
  <c r="L550" i="2" l="1"/>
  <c r="M550" i="2"/>
  <c r="H850" i="1"/>
  <c r="E715" i="1"/>
  <c r="U715" i="1" s="1"/>
  <c r="L551" i="2" l="1"/>
  <c r="M551" i="2"/>
  <c r="H851" i="1"/>
  <c r="E714" i="1"/>
  <c r="U714" i="1" s="1"/>
  <c r="M552" i="2" l="1"/>
  <c r="L552" i="2"/>
  <c r="H852" i="1"/>
  <c r="E713" i="1"/>
  <c r="U713" i="1" s="1"/>
  <c r="L553" i="2" l="1"/>
  <c r="M553" i="2"/>
  <c r="H853" i="1"/>
  <c r="E712" i="1"/>
  <c r="U712" i="1" s="1"/>
  <c r="L554" i="2" l="1"/>
  <c r="M554" i="2"/>
  <c r="H854" i="1"/>
  <c r="E711" i="1"/>
  <c r="U711" i="1" s="1"/>
  <c r="M555" i="2" l="1"/>
  <c r="L555" i="2"/>
  <c r="H855" i="1"/>
  <c r="E710" i="1"/>
  <c r="U710" i="1" s="1"/>
  <c r="L556" i="2" l="1"/>
  <c r="M556" i="2"/>
  <c r="H856" i="1"/>
  <c r="E709" i="1"/>
  <c r="U709" i="1" s="1"/>
  <c r="M557" i="2" l="1"/>
  <c r="L557" i="2"/>
  <c r="H857" i="1"/>
  <c r="E708" i="1"/>
  <c r="U708" i="1" s="1"/>
  <c r="M558" i="2" l="1"/>
  <c r="L558" i="2"/>
  <c r="H858" i="1"/>
  <c r="E707" i="1"/>
  <c r="U707" i="1" s="1"/>
  <c r="M559" i="2" l="1"/>
  <c r="L559" i="2"/>
  <c r="H859" i="1"/>
  <c r="E706" i="1"/>
  <c r="U706" i="1" s="1"/>
  <c r="M560" i="2" l="1"/>
  <c r="L560" i="2"/>
  <c r="H860" i="1"/>
  <c r="E705" i="1"/>
  <c r="U705" i="1" s="1"/>
  <c r="M561" i="2" l="1"/>
  <c r="L561" i="2"/>
  <c r="H861" i="1"/>
  <c r="E704" i="1"/>
  <c r="U704" i="1" s="1"/>
  <c r="M562" i="2" l="1"/>
  <c r="L562" i="2"/>
  <c r="H862" i="1"/>
  <c r="E703" i="1"/>
  <c r="U703" i="1" s="1"/>
  <c r="L563" i="2" l="1"/>
  <c r="M563" i="2"/>
  <c r="H863" i="1"/>
  <c r="E702" i="1"/>
  <c r="U702" i="1" s="1"/>
  <c r="M564" i="2" l="1"/>
  <c r="L564" i="2"/>
  <c r="H864" i="1"/>
  <c r="E701" i="1"/>
  <c r="U701" i="1" s="1"/>
  <c r="M565" i="2" l="1"/>
  <c r="L565" i="2"/>
  <c r="H865" i="1"/>
  <c r="E700" i="1"/>
  <c r="U700" i="1" s="1"/>
  <c r="M566" i="2" l="1"/>
  <c r="L566" i="2"/>
  <c r="H866" i="1"/>
  <c r="E699" i="1"/>
  <c r="U699" i="1" s="1"/>
  <c r="M567" i="2" l="1"/>
  <c r="L567" i="2"/>
  <c r="H867" i="1"/>
  <c r="E698" i="1"/>
  <c r="U698" i="1" s="1"/>
  <c r="M568" i="2" l="1"/>
  <c r="L568" i="2"/>
  <c r="H868" i="1"/>
  <c r="E697" i="1"/>
  <c r="U697" i="1" s="1"/>
  <c r="L569" i="2" l="1"/>
  <c r="M569" i="2"/>
  <c r="H869" i="1"/>
  <c r="E696" i="1"/>
  <c r="U696" i="1" s="1"/>
  <c r="M570" i="2" l="1"/>
  <c r="L570" i="2"/>
  <c r="H870" i="1"/>
  <c r="E695" i="1"/>
  <c r="U695" i="1" s="1"/>
  <c r="L571" i="2" l="1"/>
  <c r="M571" i="2"/>
  <c r="H871" i="1"/>
  <c r="E694" i="1"/>
  <c r="U694" i="1" s="1"/>
  <c r="M572" i="2" l="1"/>
  <c r="L572" i="2"/>
  <c r="H872" i="1"/>
  <c r="E693" i="1"/>
  <c r="U693" i="1" s="1"/>
  <c r="M573" i="2" l="1"/>
  <c r="L573" i="2"/>
  <c r="H873" i="1"/>
  <c r="E692" i="1"/>
  <c r="U692" i="1" s="1"/>
  <c r="M574" i="2" l="1"/>
  <c r="L574" i="2"/>
  <c r="H874" i="1"/>
  <c r="E691" i="1"/>
  <c r="U691" i="1" s="1"/>
  <c r="L575" i="2" l="1"/>
  <c r="M575" i="2"/>
  <c r="H875" i="1"/>
  <c r="E690" i="1"/>
  <c r="U690" i="1" s="1"/>
  <c r="M576" i="2" l="1"/>
  <c r="L576" i="2"/>
  <c r="H876" i="1"/>
  <c r="E689" i="1"/>
  <c r="U689" i="1" s="1"/>
  <c r="M577" i="2" l="1"/>
  <c r="L577" i="2"/>
  <c r="H877" i="1"/>
  <c r="E688" i="1"/>
  <c r="U688" i="1" s="1"/>
  <c r="M578" i="2" l="1"/>
  <c r="L578" i="2"/>
  <c r="H878" i="1"/>
  <c r="E687" i="1"/>
  <c r="U687" i="1" s="1"/>
  <c r="L579" i="2" l="1"/>
  <c r="M579" i="2"/>
  <c r="H879" i="1"/>
  <c r="E686" i="1"/>
  <c r="U686" i="1" s="1"/>
  <c r="M580" i="2" l="1"/>
  <c r="L580" i="2"/>
  <c r="H880" i="1"/>
  <c r="E685" i="1"/>
  <c r="U685" i="1" s="1"/>
  <c r="M581" i="2" l="1"/>
  <c r="L581" i="2"/>
  <c r="H881" i="1"/>
  <c r="E684" i="1"/>
  <c r="U684" i="1" s="1"/>
  <c r="M582" i="2" l="1"/>
  <c r="L582" i="2"/>
  <c r="H882" i="1"/>
  <c r="E683" i="1"/>
  <c r="U683" i="1" s="1"/>
  <c r="L583" i="2" l="1"/>
  <c r="M583" i="2"/>
  <c r="H883" i="1"/>
  <c r="E682" i="1"/>
  <c r="U682" i="1" s="1"/>
  <c r="L584" i="2" l="1"/>
  <c r="M584" i="2"/>
  <c r="H884" i="1"/>
  <c r="E681" i="1"/>
  <c r="U681" i="1" s="1"/>
  <c r="M585" i="2" l="1"/>
  <c r="L585" i="2"/>
  <c r="H885" i="1"/>
  <c r="E680" i="1"/>
  <c r="U680" i="1" s="1"/>
  <c r="M586" i="2" l="1"/>
  <c r="L586" i="2"/>
  <c r="H886" i="1"/>
  <c r="E679" i="1"/>
  <c r="U679" i="1" s="1"/>
  <c r="L587" i="2" l="1"/>
  <c r="M587" i="2"/>
  <c r="H887" i="1"/>
  <c r="E678" i="1"/>
  <c r="U678" i="1" s="1"/>
  <c r="M588" i="2" l="1"/>
  <c r="L588" i="2"/>
  <c r="H888" i="1"/>
  <c r="E677" i="1"/>
  <c r="U677" i="1" s="1"/>
  <c r="M589" i="2" l="1"/>
  <c r="L589" i="2"/>
  <c r="H889" i="1"/>
  <c r="E676" i="1"/>
  <c r="U676" i="1" s="1"/>
  <c r="L590" i="2" l="1"/>
  <c r="M590" i="2"/>
  <c r="H890" i="1"/>
  <c r="E675" i="1"/>
  <c r="U675" i="1" s="1"/>
  <c r="L591" i="2" l="1"/>
  <c r="M591" i="2"/>
  <c r="H891" i="1"/>
  <c r="E674" i="1"/>
  <c r="U674" i="1" s="1"/>
  <c r="M592" i="2" l="1"/>
  <c r="L592" i="2"/>
  <c r="H892" i="1"/>
  <c r="E673" i="1"/>
  <c r="U673" i="1" s="1"/>
  <c r="M593" i="2" l="1"/>
  <c r="L593" i="2"/>
  <c r="H893" i="1"/>
  <c r="E672" i="1"/>
  <c r="U672" i="1" s="1"/>
  <c r="L594" i="2" l="1"/>
  <c r="M594" i="2"/>
  <c r="H894" i="1"/>
  <c r="E671" i="1"/>
  <c r="U671" i="1" s="1"/>
  <c r="L595" i="2" l="1"/>
  <c r="M595" i="2"/>
  <c r="H895" i="1"/>
  <c r="E670" i="1"/>
  <c r="U670" i="1" s="1"/>
  <c r="M596" i="2" l="1"/>
  <c r="L596" i="2"/>
  <c r="H896" i="1"/>
  <c r="E669" i="1"/>
  <c r="U669" i="1" s="1"/>
  <c r="M597" i="2" l="1"/>
  <c r="L597" i="2"/>
  <c r="H897" i="1"/>
  <c r="E668" i="1"/>
  <c r="U668" i="1" s="1"/>
  <c r="M598" i="2" l="1"/>
  <c r="L598" i="2"/>
  <c r="H898" i="1"/>
  <c r="E667" i="1"/>
  <c r="U667" i="1" s="1"/>
  <c r="L599" i="2" l="1"/>
  <c r="M599" i="2"/>
  <c r="H899" i="1"/>
  <c r="E666" i="1"/>
  <c r="U666" i="1" s="1"/>
  <c r="M600" i="2" l="1"/>
  <c r="L600" i="2"/>
  <c r="H900" i="1"/>
  <c r="E665" i="1"/>
  <c r="U665" i="1" s="1"/>
  <c r="M601" i="2" l="1"/>
  <c r="L601" i="2"/>
  <c r="H901" i="1"/>
  <c r="E664" i="1"/>
  <c r="U664" i="1" s="1"/>
  <c r="M602" i="2" l="1"/>
  <c r="L602" i="2"/>
  <c r="H902" i="1"/>
  <c r="E663" i="1"/>
  <c r="U663" i="1" s="1"/>
  <c r="L603" i="2" l="1"/>
  <c r="M603" i="2"/>
  <c r="H903" i="1"/>
  <c r="E662" i="1"/>
  <c r="U662" i="1" s="1"/>
  <c r="L604" i="2" l="1"/>
  <c r="M604" i="2"/>
  <c r="H904" i="1"/>
  <c r="E661" i="1"/>
  <c r="U661" i="1" s="1"/>
  <c r="M605" i="2" l="1"/>
  <c r="L605" i="2"/>
  <c r="H905" i="1"/>
  <c r="E660" i="1"/>
  <c r="U660" i="1" s="1"/>
  <c r="M606" i="2" l="1"/>
  <c r="L606" i="2"/>
  <c r="H906" i="1"/>
  <c r="E659" i="1"/>
  <c r="U659" i="1" s="1"/>
  <c r="L607" i="2" l="1"/>
  <c r="M607" i="2"/>
  <c r="H907" i="1"/>
  <c r="E658" i="1"/>
  <c r="U658" i="1" s="1"/>
  <c r="M608" i="2" l="1"/>
  <c r="L608" i="2"/>
  <c r="H908" i="1"/>
  <c r="E657" i="1"/>
  <c r="U657" i="1" s="1"/>
  <c r="L609" i="2" l="1"/>
  <c r="M609" i="2"/>
  <c r="H909" i="1"/>
  <c r="E656" i="1"/>
  <c r="U656" i="1" s="1"/>
  <c r="M610" i="2" l="1"/>
  <c r="L610" i="2"/>
  <c r="H910" i="1"/>
  <c r="E655" i="1"/>
  <c r="U655" i="1" s="1"/>
  <c r="L611" i="2" l="1"/>
  <c r="M611" i="2"/>
  <c r="H911" i="1"/>
  <c r="E654" i="1"/>
  <c r="U654" i="1" s="1"/>
  <c r="M612" i="2" l="1"/>
  <c r="L612" i="2"/>
  <c r="H912" i="1"/>
  <c r="E653" i="1"/>
  <c r="U653" i="1" s="1"/>
  <c r="M613" i="2" l="1"/>
  <c r="L613" i="2"/>
  <c r="H913" i="1"/>
  <c r="E652" i="1"/>
  <c r="U652" i="1" s="1"/>
  <c r="M614" i="2" l="1"/>
  <c r="L614" i="2"/>
  <c r="H914" i="1"/>
  <c r="E651" i="1"/>
  <c r="U651" i="1" s="1"/>
  <c r="L615" i="2" l="1"/>
  <c r="M615" i="2"/>
  <c r="H915" i="1"/>
  <c r="E650" i="1"/>
  <c r="U650" i="1" s="1"/>
  <c r="M616" i="2" l="1"/>
  <c r="L616" i="2"/>
  <c r="H916" i="1"/>
  <c r="E649" i="1"/>
  <c r="U649" i="1" s="1"/>
  <c r="M617" i="2" l="1"/>
  <c r="L617" i="2"/>
  <c r="H917" i="1"/>
  <c r="E648" i="1"/>
  <c r="U648" i="1" s="1"/>
  <c r="M618" i="2" l="1"/>
  <c r="L618" i="2"/>
  <c r="H918" i="1"/>
  <c r="E647" i="1"/>
  <c r="U647" i="1" s="1"/>
  <c r="L619" i="2" l="1"/>
  <c r="M619" i="2"/>
  <c r="H919" i="1"/>
  <c r="E646" i="1"/>
  <c r="U646" i="1" s="1"/>
  <c r="M620" i="2" l="1"/>
  <c r="L620" i="2"/>
  <c r="H920" i="1"/>
  <c r="E645" i="1"/>
  <c r="U645" i="1" s="1"/>
  <c r="M621" i="2" l="1"/>
  <c r="L621" i="2"/>
  <c r="H921" i="1"/>
  <c r="E644" i="1"/>
  <c r="U644" i="1" s="1"/>
  <c r="M622" i="2" l="1"/>
  <c r="L622" i="2"/>
  <c r="H922" i="1"/>
  <c r="E643" i="1"/>
  <c r="U643" i="1" s="1"/>
  <c r="L623" i="2" l="1"/>
  <c r="M623" i="2"/>
  <c r="H923" i="1"/>
  <c r="E642" i="1"/>
  <c r="U642" i="1" s="1"/>
  <c r="M624" i="2" l="1"/>
  <c r="L624" i="2"/>
  <c r="H924" i="1"/>
  <c r="E641" i="1"/>
  <c r="U641" i="1" s="1"/>
  <c r="M625" i="2" l="1"/>
  <c r="L625" i="2"/>
  <c r="H925" i="1"/>
  <c r="E640" i="1"/>
  <c r="U640" i="1" s="1"/>
  <c r="M626" i="2" l="1"/>
  <c r="L626" i="2"/>
  <c r="H926" i="1"/>
  <c r="E639" i="1"/>
  <c r="U639" i="1" s="1"/>
  <c r="L627" i="2" l="1"/>
  <c r="M627" i="2"/>
  <c r="H927" i="1"/>
  <c r="E638" i="1"/>
  <c r="U638" i="1" s="1"/>
  <c r="M628" i="2" l="1"/>
  <c r="L628" i="2"/>
  <c r="H928" i="1"/>
  <c r="E637" i="1"/>
  <c r="U637" i="1" s="1"/>
  <c r="M629" i="2" l="1"/>
  <c r="L629" i="2"/>
  <c r="H929" i="1"/>
  <c r="E636" i="1"/>
  <c r="U636" i="1" s="1"/>
  <c r="M630" i="2" l="1"/>
  <c r="L630" i="2"/>
  <c r="H930" i="1"/>
  <c r="E635" i="1"/>
  <c r="U635" i="1" s="1"/>
  <c r="L631" i="2" l="1"/>
  <c r="M631" i="2"/>
  <c r="H931" i="1"/>
  <c r="E634" i="1"/>
  <c r="U634" i="1" s="1"/>
  <c r="M632" i="2" l="1"/>
  <c r="L632" i="2"/>
  <c r="H932" i="1"/>
  <c r="E633" i="1"/>
  <c r="U633" i="1" s="1"/>
  <c r="M633" i="2" l="1"/>
  <c r="L633" i="2"/>
  <c r="H933" i="1"/>
  <c r="E632" i="1"/>
  <c r="U632" i="1" s="1"/>
  <c r="M634" i="2" l="1"/>
  <c r="L634" i="2"/>
  <c r="H934" i="1"/>
  <c r="E631" i="1"/>
  <c r="U631" i="1" s="1"/>
  <c r="L635" i="2" l="1"/>
  <c r="M635" i="2"/>
  <c r="H935" i="1"/>
  <c r="E630" i="1"/>
  <c r="U630" i="1" s="1"/>
  <c r="M636" i="2" l="1"/>
  <c r="L636" i="2"/>
  <c r="H936" i="1"/>
  <c r="E629" i="1"/>
  <c r="U629" i="1" s="1"/>
  <c r="M637" i="2" l="1"/>
  <c r="L637" i="2"/>
  <c r="H937" i="1"/>
  <c r="E628" i="1"/>
  <c r="U628" i="1" s="1"/>
  <c r="M638" i="2" l="1"/>
  <c r="L638" i="2"/>
  <c r="H938" i="1"/>
  <c r="E627" i="1"/>
  <c r="U627" i="1" s="1"/>
  <c r="L639" i="2" l="1"/>
  <c r="M639" i="2"/>
  <c r="H939" i="1"/>
  <c r="E626" i="1"/>
  <c r="U626" i="1" s="1"/>
  <c r="M640" i="2" l="1"/>
  <c r="L640" i="2"/>
  <c r="H940" i="1"/>
  <c r="E625" i="1"/>
  <c r="U625" i="1" s="1"/>
  <c r="M641" i="2" l="1"/>
  <c r="L641" i="2"/>
  <c r="H941" i="1"/>
  <c r="E624" i="1"/>
  <c r="U624" i="1" s="1"/>
  <c r="M642" i="2" l="1"/>
  <c r="L642" i="2"/>
  <c r="H942" i="1"/>
  <c r="E623" i="1"/>
  <c r="U623" i="1" s="1"/>
  <c r="L643" i="2" l="1"/>
  <c r="M643" i="2"/>
  <c r="H943" i="1"/>
  <c r="E622" i="1"/>
  <c r="U622" i="1" s="1"/>
  <c r="M644" i="2" l="1"/>
  <c r="L644" i="2"/>
  <c r="H944" i="1"/>
  <c r="E621" i="1"/>
  <c r="U621" i="1" s="1"/>
  <c r="M645" i="2" l="1"/>
  <c r="L645" i="2"/>
  <c r="H945" i="1"/>
  <c r="E620" i="1"/>
  <c r="U620" i="1" s="1"/>
  <c r="M646" i="2" l="1"/>
  <c r="L646" i="2"/>
  <c r="H946" i="1"/>
  <c r="E619" i="1"/>
  <c r="U619" i="1" s="1"/>
  <c r="L647" i="2" l="1"/>
  <c r="M647" i="2"/>
  <c r="H947" i="1"/>
  <c r="E618" i="1"/>
  <c r="U618" i="1" s="1"/>
  <c r="M648" i="2" l="1"/>
  <c r="L648" i="2"/>
  <c r="H948" i="1"/>
  <c r="E617" i="1"/>
  <c r="U617" i="1" s="1"/>
  <c r="M649" i="2" l="1"/>
  <c r="L649" i="2"/>
  <c r="H949" i="1"/>
  <c r="E616" i="1"/>
  <c r="U616" i="1" s="1"/>
  <c r="M650" i="2" l="1"/>
  <c r="L650" i="2"/>
  <c r="H950" i="1"/>
  <c r="E615" i="1"/>
  <c r="U615" i="1" s="1"/>
  <c r="L651" i="2" l="1"/>
  <c r="M651" i="2"/>
  <c r="H951" i="1"/>
  <c r="E614" i="1"/>
  <c r="U614" i="1" s="1"/>
  <c r="L652" i="2" l="1"/>
  <c r="M652" i="2"/>
  <c r="H952" i="1"/>
  <c r="E613" i="1"/>
  <c r="U613" i="1" s="1"/>
  <c r="M653" i="2" l="1"/>
  <c r="L653" i="2"/>
  <c r="H953" i="1"/>
  <c r="E612" i="1"/>
  <c r="U612" i="1" s="1"/>
  <c r="M654" i="2" l="1"/>
  <c r="L654" i="2"/>
  <c r="H954" i="1"/>
  <c r="E611" i="1"/>
  <c r="U611" i="1" s="1"/>
  <c r="M655" i="2" l="1"/>
  <c r="L655" i="2"/>
  <c r="H955" i="1"/>
  <c r="E610" i="1"/>
  <c r="U610" i="1" s="1"/>
  <c r="M656" i="2" l="1"/>
  <c r="L656" i="2"/>
  <c r="H956" i="1"/>
  <c r="E609" i="1"/>
  <c r="N173" i="2" l="1"/>
  <c r="U609" i="1"/>
  <c r="L657" i="2"/>
  <c r="M657" i="2"/>
  <c r="H957" i="1"/>
  <c r="E608" i="1"/>
  <c r="U608" i="1" l="1"/>
  <c r="N172" i="2"/>
  <c r="L658" i="2"/>
  <c r="M658" i="2"/>
  <c r="H958" i="1"/>
  <c r="E607" i="1"/>
  <c r="U607" i="1" l="1"/>
  <c r="N171" i="2"/>
  <c r="L659" i="2"/>
  <c r="M659" i="2"/>
  <c r="H959" i="1"/>
  <c r="E606" i="1"/>
  <c r="U606" i="1" l="1"/>
  <c r="N170" i="2"/>
  <c r="L660" i="2"/>
  <c r="M660" i="2"/>
  <c r="H960" i="1"/>
  <c r="E605" i="1"/>
  <c r="M661" i="2" l="1"/>
  <c r="L661" i="2"/>
  <c r="H961" i="1"/>
  <c r="U605" i="1"/>
  <c r="N169" i="2"/>
  <c r="E604" i="1"/>
  <c r="L662" i="2" l="1"/>
  <c r="M662" i="2"/>
  <c r="H962" i="1"/>
  <c r="U604" i="1"/>
  <c r="N168" i="2"/>
  <c r="E603" i="1"/>
  <c r="N167" i="2" l="1"/>
  <c r="U603" i="1"/>
  <c r="L663" i="2"/>
  <c r="M663" i="2"/>
  <c r="H963" i="1"/>
  <c r="E602" i="1"/>
  <c r="N166" i="2" l="1"/>
  <c r="U602" i="1"/>
  <c r="L664" i="2"/>
  <c r="M664" i="2"/>
  <c r="H964" i="1"/>
  <c r="E601" i="1"/>
  <c r="N165" i="2" l="1"/>
  <c r="U601" i="1"/>
  <c r="M665" i="2"/>
  <c r="L665" i="2"/>
  <c r="H965" i="1"/>
  <c r="E600" i="1"/>
  <c r="N164" i="2" l="1"/>
  <c r="U600" i="1"/>
  <c r="L666" i="2"/>
  <c r="M666" i="2"/>
  <c r="H966" i="1"/>
  <c r="E599" i="1"/>
  <c r="N163" i="2" l="1"/>
  <c r="U599" i="1"/>
  <c r="L667" i="2"/>
  <c r="M667" i="2"/>
  <c r="H967" i="1"/>
  <c r="E598" i="1"/>
  <c r="N162" i="2" l="1"/>
  <c r="U598" i="1"/>
  <c r="L668" i="2"/>
  <c r="M668" i="2"/>
  <c r="H968" i="1"/>
  <c r="E597" i="1"/>
  <c r="I173" i="2" l="1"/>
  <c r="U597" i="1"/>
  <c r="M669" i="2"/>
  <c r="L669" i="2"/>
  <c r="H969" i="1"/>
  <c r="E596" i="1"/>
  <c r="I172" i="2" l="1"/>
  <c r="U596" i="1"/>
  <c r="M670" i="2"/>
  <c r="L670" i="2"/>
  <c r="H970" i="1"/>
  <c r="E595" i="1"/>
  <c r="I171" i="2" l="1"/>
  <c r="U595" i="1"/>
  <c r="L671" i="2"/>
  <c r="M671" i="2"/>
  <c r="H971" i="1"/>
  <c r="E594" i="1"/>
  <c r="I170" i="2" l="1"/>
  <c r="U594" i="1"/>
  <c r="M672" i="2"/>
  <c r="L672" i="2"/>
  <c r="H972" i="1"/>
  <c r="E593" i="1"/>
  <c r="U593" i="1" l="1"/>
  <c r="I169" i="2"/>
  <c r="M673" i="2"/>
  <c r="L673" i="2"/>
  <c r="H973" i="1"/>
  <c r="E592" i="1"/>
  <c r="U592" i="1" l="1"/>
  <c r="I168" i="2"/>
  <c r="L674" i="2"/>
  <c r="M674" i="2"/>
  <c r="H974" i="1"/>
  <c r="E591" i="1"/>
  <c r="U591" i="1" l="1"/>
  <c r="I167" i="2"/>
  <c r="L675" i="2"/>
  <c r="M675" i="2"/>
  <c r="H975" i="1"/>
  <c r="E590" i="1"/>
  <c r="L676" i="2" l="1"/>
  <c r="M676" i="2"/>
  <c r="H976" i="1"/>
  <c r="U590" i="1"/>
  <c r="I166" i="2"/>
  <c r="E589" i="1"/>
  <c r="M677" i="2" l="1"/>
  <c r="L677" i="2"/>
  <c r="H977" i="1"/>
  <c r="U589" i="1"/>
  <c r="I165" i="2"/>
  <c r="E588" i="1"/>
  <c r="L678" i="2" l="1"/>
  <c r="M678" i="2"/>
  <c r="H978" i="1"/>
  <c r="U588" i="1"/>
  <c r="I164" i="2"/>
  <c r="E587" i="1"/>
  <c r="U587" i="1" l="1"/>
  <c r="I163" i="2"/>
  <c r="L679" i="2"/>
  <c r="M679" i="2"/>
  <c r="H979" i="1"/>
  <c r="E586" i="1"/>
  <c r="U586" i="1" l="1"/>
  <c r="I162" i="2"/>
  <c r="L680" i="2"/>
  <c r="M680" i="2"/>
  <c r="H980" i="1"/>
  <c r="E585" i="1"/>
  <c r="U585" i="1" l="1"/>
  <c r="D173" i="2"/>
  <c r="L681" i="2"/>
  <c r="M681" i="2"/>
  <c r="H981" i="1"/>
  <c r="E584" i="1"/>
  <c r="U584" i="1" l="1"/>
  <c r="D172" i="2"/>
  <c r="L682" i="2"/>
  <c r="M682" i="2"/>
  <c r="H982" i="1"/>
  <c r="E583" i="1"/>
  <c r="L683" i="2" l="1"/>
  <c r="M683" i="2"/>
  <c r="H983" i="1"/>
  <c r="U583" i="1"/>
  <c r="D171" i="2"/>
  <c r="E582" i="1"/>
  <c r="L684" i="2" l="1"/>
  <c r="M684" i="2"/>
  <c r="H984" i="1"/>
  <c r="U582" i="1"/>
  <c r="D170" i="2"/>
  <c r="E581" i="1"/>
  <c r="M685" i="2" l="1"/>
  <c r="L685" i="2"/>
  <c r="H985" i="1"/>
  <c r="D169" i="2"/>
  <c r="U581" i="1"/>
  <c r="E580" i="1"/>
  <c r="D168" i="2" l="1"/>
  <c r="U580" i="1"/>
  <c r="M686" i="2"/>
  <c r="L686" i="2"/>
  <c r="H986" i="1"/>
  <c r="E579" i="1"/>
  <c r="U579" i="1" l="1"/>
  <c r="D167" i="2"/>
  <c r="L687" i="2"/>
  <c r="M687" i="2"/>
  <c r="H987" i="1"/>
  <c r="E578" i="1"/>
  <c r="U578" i="1" l="1"/>
  <c r="D166" i="2"/>
  <c r="L688" i="2"/>
  <c r="M688" i="2"/>
  <c r="H988" i="1"/>
  <c r="E577" i="1"/>
  <c r="U577" i="1" l="1"/>
  <c r="D165" i="2"/>
  <c r="M689" i="2"/>
  <c r="L689" i="2"/>
  <c r="H989" i="1"/>
  <c r="E576" i="1"/>
  <c r="L690" i="2" l="1"/>
  <c r="M690" i="2"/>
  <c r="H990" i="1"/>
  <c r="D164" i="2"/>
  <c r="U576" i="1"/>
  <c r="E575" i="1"/>
  <c r="L691" i="2" l="1"/>
  <c r="M691" i="2"/>
  <c r="H991" i="1"/>
  <c r="U575" i="1"/>
  <c r="D163" i="2"/>
  <c r="E574" i="1"/>
  <c r="U574" i="1" l="1"/>
  <c r="D162" i="2"/>
  <c r="M692" i="2"/>
  <c r="L692" i="2"/>
  <c r="H992" i="1"/>
  <c r="E573" i="1"/>
  <c r="N160" i="2" l="1"/>
  <c r="U573" i="1"/>
  <c r="M693" i="2"/>
  <c r="L693" i="2"/>
  <c r="H993" i="1"/>
  <c r="E572" i="1"/>
  <c r="M694" i="2" l="1"/>
  <c r="L694" i="2"/>
  <c r="H994" i="1"/>
  <c r="U572" i="1"/>
  <c r="N159" i="2"/>
  <c r="E571" i="1"/>
  <c r="L695" i="2" l="1"/>
  <c r="M695" i="2"/>
  <c r="H995" i="1"/>
  <c r="U571" i="1"/>
  <c r="N158" i="2"/>
  <c r="E570" i="1"/>
  <c r="L696" i="2" l="1"/>
  <c r="M696" i="2"/>
  <c r="U570" i="1"/>
  <c r="N157" i="2"/>
  <c r="E569" i="1"/>
  <c r="U569" i="1" l="1"/>
  <c r="N156" i="2"/>
  <c r="E568" i="1"/>
  <c r="U568" i="1" l="1"/>
  <c r="N155" i="2"/>
  <c r="E567" i="1"/>
  <c r="U567" i="1" l="1"/>
  <c r="N154" i="2"/>
  <c r="E566" i="1"/>
  <c r="U566" i="1" l="1"/>
  <c r="N153" i="2"/>
  <c r="E565" i="1"/>
  <c r="U565" i="1" l="1"/>
  <c r="N152" i="2"/>
  <c r="E564" i="1"/>
  <c r="U564" i="1" l="1"/>
  <c r="N151" i="2"/>
  <c r="E563" i="1"/>
  <c r="U563" i="1" l="1"/>
  <c r="N150" i="2"/>
  <c r="E562" i="1"/>
  <c r="U562" i="1" l="1"/>
  <c r="N149" i="2"/>
  <c r="E561" i="1"/>
  <c r="U561" i="1" l="1"/>
  <c r="I160" i="2"/>
  <c r="E560" i="1"/>
  <c r="U560" i="1" l="1"/>
  <c r="I159" i="2"/>
  <c r="E559" i="1"/>
  <c r="U559" i="1" l="1"/>
  <c r="I158" i="2"/>
  <c r="E558" i="1"/>
  <c r="U558" i="1" l="1"/>
  <c r="I157" i="2"/>
  <c r="E557" i="1"/>
  <c r="U557" i="1" l="1"/>
  <c r="I156" i="2"/>
  <c r="E556" i="1"/>
  <c r="U556" i="1" l="1"/>
  <c r="I155" i="2"/>
  <c r="E555" i="1"/>
  <c r="U555" i="1" l="1"/>
  <c r="I154" i="2"/>
  <c r="E554" i="1"/>
  <c r="U554" i="1" l="1"/>
  <c r="I153" i="2"/>
  <c r="E553" i="1"/>
  <c r="U553" i="1" l="1"/>
  <c r="I152" i="2"/>
  <c r="E552" i="1"/>
  <c r="U552" i="1" l="1"/>
  <c r="I151" i="2"/>
  <c r="E551" i="1"/>
  <c r="U551" i="1" l="1"/>
  <c r="I150" i="2"/>
  <c r="E550" i="1"/>
  <c r="U550" i="1" l="1"/>
  <c r="I149" i="2"/>
  <c r="E549" i="1"/>
  <c r="U549" i="1" l="1"/>
  <c r="D160" i="2"/>
  <c r="E548" i="1"/>
  <c r="U548" i="1" l="1"/>
  <c r="D159" i="2"/>
  <c r="E547" i="1"/>
  <c r="U547" i="1" l="1"/>
  <c r="D158" i="2"/>
  <c r="E546" i="1"/>
  <c r="U546" i="1" l="1"/>
  <c r="D157" i="2"/>
  <c r="E545" i="1"/>
  <c r="U545" i="1" l="1"/>
  <c r="D156" i="2"/>
  <c r="E544" i="1"/>
  <c r="U544" i="1" l="1"/>
  <c r="D155" i="2"/>
  <c r="E543" i="1"/>
  <c r="U543" i="1" l="1"/>
  <c r="D154" i="2"/>
  <c r="E542" i="1"/>
  <c r="U542" i="1" l="1"/>
  <c r="D153" i="2"/>
  <c r="E541" i="1"/>
  <c r="U541" i="1" l="1"/>
  <c r="D152" i="2"/>
  <c r="E540" i="1"/>
  <c r="U540" i="1" l="1"/>
  <c r="D151" i="2"/>
  <c r="E539" i="1"/>
  <c r="U539" i="1" l="1"/>
  <c r="D150" i="2"/>
  <c r="E538" i="1"/>
  <c r="U538" i="1" l="1"/>
  <c r="D149" i="2"/>
  <c r="E537" i="1"/>
  <c r="U537" i="1" l="1"/>
  <c r="N147" i="2"/>
  <c r="E536" i="1"/>
  <c r="U536" i="1" l="1"/>
  <c r="N146" i="2"/>
  <c r="E535" i="1"/>
  <c r="U535" i="1" l="1"/>
  <c r="N145" i="2"/>
  <c r="E534" i="1"/>
  <c r="U534" i="1" l="1"/>
  <c r="N144" i="2"/>
  <c r="E533" i="1"/>
  <c r="U533" i="1" l="1"/>
  <c r="N143" i="2"/>
  <c r="E532" i="1"/>
  <c r="U532" i="1" l="1"/>
  <c r="N142" i="2"/>
  <c r="E531" i="1"/>
  <c r="U531" i="1" l="1"/>
  <c r="N141" i="2"/>
  <c r="E530" i="1"/>
  <c r="U530" i="1" l="1"/>
  <c r="N140" i="2"/>
  <c r="E529" i="1"/>
  <c r="U529" i="1" l="1"/>
  <c r="N139" i="2"/>
  <c r="E528" i="1"/>
  <c r="U528" i="1" l="1"/>
  <c r="N138" i="2"/>
  <c r="E527" i="1"/>
  <c r="U527" i="1" l="1"/>
  <c r="N137" i="2"/>
  <c r="E526" i="1"/>
  <c r="U526" i="1" l="1"/>
  <c r="N136" i="2"/>
  <c r="E525" i="1"/>
  <c r="U525" i="1" l="1"/>
  <c r="I147" i="2"/>
  <c r="E524" i="1"/>
  <c r="U524" i="1" l="1"/>
  <c r="I146" i="2"/>
  <c r="E523" i="1"/>
  <c r="U523" i="1" l="1"/>
  <c r="I145" i="2"/>
  <c r="E522" i="1"/>
  <c r="U522" i="1" l="1"/>
  <c r="I144" i="2"/>
  <c r="E521" i="1"/>
  <c r="U521" i="1" l="1"/>
  <c r="I143" i="2"/>
  <c r="E520" i="1"/>
  <c r="U520" i="1" l="1"/>
  <c r="I142" i="2"/>
  <c r="E519" i="1"/>
  <c r="U519" i="1" l="1"/>
  <c r="I141" i="2"/>
  <c r="E518" i="1"/>
  <c r="U518" i="1" l="1"/>
  <c r="I140" i="2"/>
  <c r="E517" i="1"/>
  <c r="U517" i="1" l="1"/>
  <c r="I139" i="2"/>
  <c r="E516" i="1"/>
  <c r="U516" i="1" l="1"/>
  <c r="I138" i="2"/>
  <c r="E515" i="1"/>
  <c r="U515" i="1" l="1"/>
  <c r="I137" i="2"/>
  <c r="E514" i="1"/>
  <c r="U514" i="1" l="1"/>
  <c r="I136" i="2"/>
  <c r="E513" i="1"/>
  <c r="U513" i="1" l="1"/>
  <c r="D147" i="2"/>
  <c r="E512" i="1"/>
  <c r="U512" i="1" l="1"/>
  <c r="D146" i="2"/>
  <c r="E511" i="1"/>
  <c r="U511" i="1" l="1"/>
  <c r="D145" i="2"/>
  <c r="E510" i="1"/>
  <c r="U510" i="1" l="1"/>
  <c r="D144" i="2"/>
  <c r="E509" i="1"/>
  <c r="U509" i="1" l="1"/>
  <c r="D143" i="2"/>
  <c r="E508" i="1"/>
  <c r="U508" i="1" l="1"/>
  <c r="D142" i="2"/>
  <c r="E507" i="1"/>
  <c r="U507" i="1" l="1"/>
  <c r="D141" i="2"/>
  <c r="E506" i="1"/>
  <c r="U506" i="1" l="1"/>
  <c r="D140" i="2"/>
  <c r="E505" i="1"/>
  <c r="U505" i="1" l="1"/>
  <c r="D139" i="2"/>
  <c r="E504" i="1"/>
  <c r="U504" i="1" l="1"/>
  <c r="D138" i="2"/>
  <c r="E503" i="1"/>
  <c r="U503" i="1" l="1"/>
  <c r="D137" i="2"/>
  <c r="E502" i="1"/>
  <c r="U502" i="1" l="1"/>
  <c r="D136" i="2"/>
  <c r="E501" i="1"/>
  <c r="U501" i="1" l="1"/>
  <c r="N134" i="2"/>
  <c r="E500" i="1"/>
  <c r="U500" i="1" l="1"/>
  <c r="N133" i="2"/>
  <c r="E499" i="1"/>
  <c r="U499" i="1" l="1"/>
  <c r="N132" i="2"/>
  <c r="E498" i="1"/>
  <c r="U498" i="1" l="1"/>
  <c r="N131" i="2"/>
  <c r="E497" i="1"/>
  <c r="U497" i="1" l="1"/>
  <c r="N130" i="2"/>
  <c r="E496" i="1"/>
  <c r="U496" i="1" l="1"/>
  <c r="N129" i="2"/>
  <c r="E495" i="1"/>
  <c r="U495" i="1" l="1"/>
  <c r="N128" i="2"/>
  <c r="E494" i="1"/>
  <c r="U494" i="1" l="1"/>
  <c r="N127" i="2"/>
  <c r="E493" i="1"/>
  <c r="U493" i="1" l="1"/>
  <c r="N126" i="2"/>
  <c r="E492" i="1"/>
  <c r="U492" i="1" l="1"/>
  <c r="N125" i="2"/>
  <c r="E491" i="1"/>
  <c r="U491" i="1" l="1"/>
  <c r="N124" i="2"/>
  <c r="E490" i="1"/>
  <c r="U490" i="1" l="1"/>
  <c r="N123" i="2"/>
  <c r="E489" i="1"/>
  <c r="U489" i="1" l="1"/>
  <c r="I134" i="2"/>
  <c r="E488" i="1"/>
  <c r="U488" i="1" l="1"/>
  <c r="I133" i="2"/>
  <c r="E487" i="1"/>
  <c r="U487" i="1" l="1"/>
  <c r="I132" i="2"/>
  <c r="E486" i="1"/>
  <c r="U486" i="1" l="1"/>
  <c r="I131" i="2"/>
  <c r="E485" i="1"/>
  <c r="U485" i="1" l="1"/>
  <c r="I130" i="2"/>
  <c r="E484" i="1"/>
  <c r="U484" i="1" l="1"/>
  <c r="I129" i="2"/>
  <c r="E483" i="1"/>
  <c r="U483" i="1" l="1"/>
  <c r="I128" i="2"/>
  <c r="E482" i="1"/>
  <c r="U482" i="1" l="1"/>
  <c r="I127" i="2"/>
  <c r="E481" i="1"/>
  <c r="U481" i="1" l="1"/>
  <c r="I126" i="2"/>
  <c r="E480" i="1"/>
  <c r="U480" i="1" l="1"/>
  <c r="I125" i="2"/>
  <c r="E479" i="1"/>
  <c r="U479" i="1" l="1"/>
  <c r="I124" i="2"/>
  <c r="E478" i="1"/>
  <c r="U478" i="1" l="1"/>
  <c r="I123" i="2"/>
  <c r="E477" i="1"/>
  <c r="U477" i="1" l="1"/>
  <c r="D134" i="2"/>
  <c r="E476" i="1"/>
  <c r="U476" i="1" l="1"/>
  <c r="D133" i="2"/>
  <c r="E475" i="1"/>
  <c r="U475" i="1" l="1"/>
  <c r="D132" i="2"/>
  <c r="E474" i="1"/>
  <c r="U474" i="1" l="1"/>
  <c r="D131" i="2"/>
  <c r="E473" i="1"/>
  <c r="U473" i="1" l="1"/>
  <c r="D130" i="2"/>
  <c r="E472" i="1"/>
  <c r="D129" i="2" l="1"/>
  <c r="U472" i="1"/>
  <c r="E471" i="1"/>
  <c r="U471" i="1" l="1"/>
  <c r="D128" i="2"/>
  <c r="E470" i="1"/>
  <c r="U470" i="1" l="1"/>
  <c r="D127" i="2"/>
  <c r="E469" i="1"/>
  <c r="U469" i="1" l="1"/>
  <c r="D126" i="2"/>
  <c r="E468" i="1"/>
  <c r="U468" i="1" l="1"/>
  <c r="D125" i="2"/>
  <c r="E467" i="1"/>
  <c r="C111" i="2" s="1"/>
  <c r="U467" i="1" l="1"/>
  <c r="D124" i="2"/>
  <c r="E466" i="1"/>
  <c r="C110" i="2" l="1"/>
  <c r="U466" i="1"/>
  <c r="D123" i="2"/>
  <c r="E465" i="1"/>
  <c r="U465" i="1" l="1"/>
  <c r="M108" i="2"/>
  <c r="E464" i="1"/>
  <c r="U464" i="1" l="1"/>
  <c r="M107" i="2"/>
  <c r="E463" i="1"/>
  <c r="U463" i="1" l="1"/>
  <c r="M106" i="2"/>
  <c r="E462" i="1"/>
  <c r="U462" i="1" l="1"/>
  <c r="M105" i="2"/>
  <c r="E461" i="1"/>
  <c r="U461" i="1" l="1"/>
  <c r="M104" i="2"/>
  <c r="E460" i="1"/>
  <c r="U460" i="1" l="1"/>
  <c r="M103" i="2"/>
  <c r="E459" i="1"/>
  <c r="U459" i="1" l="1"/>
  <c r="M102" i="2"/>
  <c r="E458" i="1"/>
  <c r="U458" i="1" l="1"/>
  <c r="M101" i="2"/>
  <c r="E457" i="1"/>
  <c r="U457" i="1" l="1"/>
  <c r="M100" i="2"/>
  <c r="E456" i="1"/>
  <c r="U456" i="1" l="1"/>
  <c r="M99" i="2"/>
  <c r="E455" i="1"/>
  <c r="U455" i="1" l="1"/>
  <c r="M98" i="2"/>
  <c r="E454" i="1"/>
  <c r="U454" i="1" l="1"/>
  <c r="M97" i="2"/>
  <c r="E453" i="1"/>
  <c r="U453" i="1" l="1"/>
  <c r="H108" i="2"/>
  <c r="E452" i="1"/>
  <c r="U452" i="1" l="1"/>
  <c r="H107" i="2"/>
  <c r="E451" i="1"/>
  <c r="U451" i="1" l="1"/>
  <c r="H106" i="2"/>
  <c r="E450" i="1"/>
  <c r="U450" i="1" l="1"/>
  <c r="H105" i="2"/>
  <c r="E449" i="1"/>
  <c r="U449" i="1" l="1"/>
  <c r="H104" i="2"/>
  <c r="E448" i="1"/>
  <c r="U448" i="1" l="1"/>
  <c r="H103" i="2"/>
  <c r="E447" i="1"/>
  <c r="U447" i="1" l="1"/>
  <c r="H102" i="2"/>
  <c r="E446" i="1"/>
  <c r="U446" i="1" l="1"/>
  <c r="H101" i="2"/>
  <c r="E445" i="1"/>
  <c r="U445" i="1" l="1"/>
  <c r="H100" i="2"/>
  <c r="E444" i="1"/>
  <c r="U444" i="1" l="1"/>
  <c r="H99" i="2"/>
  <c r="E443" i="1"/>
  <c r="U443" i="1" l="1"/>
  <c r="H98" i="2"/>
  <c r="E442" i="1"/>
  <c r="U442" i="1" l="1"/>
  <c r="H97" i="2"/>
  <c r="E441" i="1"/>
  <c r="U441" i="1" l="1"/>
  <c r="C108" i="2"/>
  <c r="E440" i="1"/>
  <c r="U440" i="1" l="1"/>
  <c r="C107" i="2"/>
  <c r="E439" i="1"/>
  <c r="U439" i="1" l="1"/>
  <c r="C106" i="2"/>
  <c r="E438" i="1"/>
  <c r="U438" i="1" l="1"/>
  <c r="C105" i="2"/>
  <c r="E437" i="1"/>
  <c r="U437" i="1" l="1"/>
  <c r="C104" i="2"/>
  <c r="E436" i="1"/>
  <c r="U436" i="1" l="1"/>
  <c r="C103" i="2"/>
  <c r="E435" i="1"/>
  <c r="U435" i="1" l="1"/>
  <c r="C102" i="2"/>
  <c r="E434" i="1"/>
  <c r="U434" i="1" l="1"/>
  <c r="C101" i="2"/>
  <c r="E433" i="1"/>
  <c r="U433" i="1" l="1"/>
  <c r="C100" i="2"/>
  <c r="E432" i="1"/>
  <c r="U432" i="1" l="1"/>
  <c r="C99" i="2"/>
  <c r="E431" i="1"/>
  <c r="U431" i="1" l="1"/>
  <c r="C98" i="2"/>
  <c r="E430" i="1"/>
  <c r="U430" i="1" l="1"/>
  <c r="C97" i="2"/>
  <c r="E429" i="1"/>
  <c r="U429" i="1" l="1"/>
  <c r="M95" i="2"/>
  <c r="E428" i="1"/>
  <c r="U428" i="1" l="1"/>
  <c r="M94" i="2"/>
  <c r="E427" i="1"/>
  <c r="U427" i="1" l="1"/>
  <c r="M93" i="2"/>
  <c r="E426" i="1"/>
  <c r="U426" i="1" l="1"/>
  <c r="M92" i="2"/>
  <c r="E425" i="1"/>
  <c r="U425" i="1" l="1"/>
  <c r="M91" i="2"/>
  <c r="E424" i="1"/>
  <c r="U424" i="1" l="1"/>
  <c r="M90" i="2"/>
  <c r="E423" i="1"/>
  <c r="U423" i="1" l="1"/>
  <c r="M89" i="2"/>
  <c r="E422" i="1"/>
  <c r="U422" i="1" l="1"/>
  <c r="M88" i="2"/>
  <c r="E421" i="1"/>
  <c r="U421" i="1" l="1"/>
  <c r="M87" i="2"/>
  <c r="E420" i="1"/>
  <c r="U420" i="1" l="1"/>
  <c r="M86" i="2"/>
  <c r="E419" i="1"/>
  <c r="U419" i="1" l="1"/>
  <c r="M85" i="2"/>
  <c r="E418" i="1"/>
  <c r="U418" i="1" l="1"/>
  <c r="M84" i="2"/>
  <c r="E417" i="1"/>
  <c r="U417" i="1" l="1"/>
  <c r="H95" i="2"/>
  <c r="E416" i="1"/>
  <c r="U416" i="1" l="1"/>
  <c r="H94" i="2"/>
  <c r="E415" i="1"/>
  <c r="U415" i="1" l="1"/>
  <c r="H93" i="2"/>
  <c r="E414" i="1"/>
  <c r="U414" i="1" l="1"/>
  <c r="H92" i="2"/>
  <c r="E413" i="1"/>
  <c r="U413" i="1" l="1"/>
  <c r="H91" i="2"/>
  <c r="E412" i="1"/>
  <c r="U412" i="1" l="1"/>
  <c r="H90" i="2"/>
  <c r="E411" i="1"/>
  <c r="U411" i="1" l="1"/>
  <c r="H89" i="2"/>
  <c r="E410" i="1"/>
  <c r="U410" i="1" l="1"/>
  <c r="H88" i="2"/>
  <c r="E409" i="1"/>
  <c r="U409" i="1" l="1"/>
  <c r="H87" i="2"/>
  <c r="E408" i="1"/>
  <c r="U408" i="1" l="1"/>
  <c r="H86" i="2"/>
  <c r="E407" i="1"/>
  <c r="U407" i="1" l="1"/>
  <c r="H85" i="2"/>
  <c r="E406" i="1"/>
  <c r="U406" i="1" l="1"/>
  <c r="H84" i="2"/>
  <c r="E405" i="1"/>
  <c r="U405" i="1" l="1"/>
  <c r="C95" i="2"/>
  <c r="E404" i="1"/>
  <c r="U404" i="1" l="1"/>
  <c r="C94" i="2"/>
  <c r="E403" i="1"/>
  <c r="U403" i="1" l="1"/>
  <c r="C93" i="2"/>
  <c r="E402" i="1"/>
  <c r="U402" i="1" l="1"/>
  <c r="C92" i="2"/>
  <c r="E401" i="1"/>
  <c r="U401" i="1" l="1"/>
  <c r="C91" i="2"/>
  <c r="E400" i="1"/>
  <c r="U400" i="1" l="1"/>
  <c r="C90" i="2"/>
  <c r="E399" i="1"/>
  <c r="U399" i="1" l="1"/>
  <c r="C89" i="2"/>
  <c r="E398" i="1"/>
  <c r="U398" i="1" l="1"/>
  <c r="C88" i="2"/>
  <c r="E397" i="1"/>
  <c r="U397" i="1" l="1"/>
  <c r="C87" i="2"/>
  <c r="E396" i="1"/>
  <c r="U396" i="1" l="1"/>
  <c r="C86" i="2"/>
  <c r="E395" i="1"/>
  <c r="U395" i="1" l="1"/>
  <c r="C85" i="2"/>
  <c r="E394" i="1"/>
  <c r="U394" i="1" l="1"/>
  <c r="C84" i="2"/>
  <c r="E393" i="1"/>
  <c r="U393" i="1" l="1"/>
  <c r="M82" i="2"/>
  <c r="E392" i="1"/>
  <c r="U392" i="1" l="1"/>
  <c r="M81" i="2"/>
  <c r="E391" i="1"/>
  <c r="U391" i="1" l="1"/>
  <c r="M80" i="2"/>
  <c r="E390" i="1"/>
  <c r="U390" i="1" l="1"/>
  <c r="M79" i="2"/>
  <c r="E389" i="1"/>
  <c r="U389" i="1" l="1"/>
  <c r="M78" i="2"/>
  <c r="E388" i="1"/>
  <c r="U388" i="1" l="1"/>
  <c r="M77" i="2"/>
  <c r="E387" i="1"/>
  <c r="U387" i="1" l="1"/>
  <c r="M76" i="2"/>
  <c r="E386" i="1"/>
  <c r="U386" i="1" l="1"/>
  <c r="M75" i="2"/>
  <c r="E385" i="1"/>
  <c r="U385" i="1" l="1"/>
  <c r="M74" i="2"/>
  <c r="E384" i="1"/>
  <c r="U384" i="1" l="1"/>
  <c r="M73" i="2"/>
  <c r="E383" i="1"/>
  <c r="U383" i="1" l="1"/>
  <c r="M72" i="2"/>
  <c r="E382" i="1"/>
  <c r="U382" i="1" l="1"/>
  <c r="M71" i="2"/>
  <c r="E381" i="1"/>
  <c r="U381" i="1" l="1"/>
  <c r="H82" i="2"/>
  <c r="E380" i="1"/>
  <c r="U380" i="1" l="1"/>
  <c r="H81" i="2"/>
  <c r="E379" i="1"/>
  <c r="U379" i="1" l="1"/>
  <c r="H80" i="2"/>
  <c r="E378" i="1"/>
  <c r="U378" i="1" l="1"/>
  <c r="H79" i="2"/>
  <c r="E377" i="1"/>
  <c r="U377" i="1" l="1"/>
  <c r="H78" i="2"/>
  <c r="E376" i="1"/>
  <c r="U376" i="1" l="1"/>
  <c r="H77" i="2"/>
  <c r="E375" i="1"/>
  <c r="U375" i="1" l="1"/>
  <c r="H76" i="2"/>
  <c r="E374" i="1"/>
  <c r="U374" i="1" l="1"/>
  <c r="H75" i="2"/>
  <c r="E373" i="1"/>
  <c r="U373" i="1" l="1"/>
  <c r="H74" i="2"/>
  <c r="E372" i="1"/>
  <c r="U372" i="1" l="1"/>
  <c r="H73" i="2"/>
  <c r="E371" i="1"/>
  <c r="U371" i="1" l="1"/>
  <c r="H72" i="2"/>
  <c r="E370" i="1"/>
  <c r="U370" i="1" l="1"/>
  <c r="H71" i="2"/>
  <c r="E369" i="1"/>
  <c r="U369" i="1" l="1"/>
  <c r="C82" i="2"/>
  <c r="E368" i="1"/>
  <c r="U368" i="1" l="1"/>
  <c r="C81" i="2"/>
  <c r="E367" i="1"/>
  <c r="U367" i="1" l="1"/>
  <c r="C80" i="2"/>
  <c r="E366" i="1"/>
  <c r="U366" i="1" l="1"/>
  <c r="C79" i="2"/>
  <c r="E365" i="1"/>
  <c r="U365" i="1" l="1"/>
  <c r="C78" i="2"/>
  <c r="E364" i="1"/>
  <c r="U364" i="1" l="1"/>
  <c r="C77" i="2"/>
  <c r="E363" i="1"/>
  <c r="U363" i="1" l="1"/>
  <c r="C76" i="2"/>
  <c r="E362" i="1"/>
  <c r="U362" i="1" l="1"/>
  <c r="C75" i="2"/>
  <c r="E361" i="1"/>
  <c r="U361" i="1" l="1"/>
  <c r="C74" i="2"/>
  <c r="E360" i="1"/>
  <c r="U360" i="1" l="1"/>
  <c r="C73" i="2"/>
  <c r="E359" i="1"/>
  <c r="U359" i="1" l="1"/>
  <c r="C72" i="2"/>
  <c r="E358" i="1"/>
  <c r="U358" i="1" l="1"/>
  <c r="C71" i="2"/>
  <c r="E357" i="1"/>
  <c r="U357" i="1" l="1"/>
  <c r="M69" i="2"/>
  <c r="E356" i="1"/>
  <c r="U356" i="1" l="1"/>
  <c r="M68" i="2"/>
  <c r="E355" i="1"/>
  <c r="U355" i="1" l="1"/>
  <c r="M67" i="2"/>
  <c r="E354" i="1"/>
  <c r="U354" i="1" l="1"/>
  <c r="M66" i="2"/>
  <c r="E353" i="1"/>
  <c r="U353" i="1" l="1"/>
  <c r="M65" i="2"/>
  <c r="E352" i="1"/>
  <c r="U352" i="1" l="1"/>
  <c r="M64" i="2"/>
  <c r="E351" i="1"/>
  <c r="U351" i="1" l="1"/>
  <c r="M63" i="2"/>
  <c r="E350" i="1"/>
  <c r="U350" i="1" l="1"/>
  <c r="M62" i="2"/>
  <c r="E349" i="1"/>
  <c r="U349" i="1" l="1"/>
  <c r="M61" i="2"/>
  <c r="E348" i="1"/>
  <c r="U348" i="1" l="1"/>
  <c r="M60" i="2"/>
  <c r="E347" i="1"/>
  <c r="U347" i="1" l="1"/>
  <c r="M59" i="2"/>
  <c r="E346" i="1"/>
  <c r="U346" i="1" l="1"/>
  <c r="M58" i="2"/>
  <c r="E345" i="1"/>
  <c r="U345" i="1" l="1"/>
  <c r="H69" i="2"/>
  <c r="E344" i="1"/>
  <c r="U344" i="1" l="1"/>
  <c r="H68" i="2"/>
  <c r="E343" i="1"/>
  <c r="U343" i="1" l="1"/>
  <c r="H67" i="2"/>
  <c r="E342" i="1"/>
  <c r="U342" i="1" l="1"/>
  <c r="H66" i="2"/>
  <c r="E341" i="1"/>
  <c r="U341" i="1" l="1"/>
  <c r="H65" i="2"/>
  <c r="E340" i="1"/>
  <c r="U340" i="1" l="1"/>
  <c r="H64" i="2"/>
  <c r="E339" i="1"/>
  <c r="U339" i="1" l="1"/>
  <c r="H63" i="2"/>
  <c r="E338" i="1"/>
  <c r="U338" i="1" l="1"/>
  <c r="H62" i="2"/>
  <c r="E337" i="1"/>
  <c r="U337" i="1" l="1"/>
  <c r="H61" i="2"/>
  <c r="E336" i="1"/>
  <c r="U336" i="1" l="1"/>
  <c r="H60" i="2"/>
  <c r="E335" i="1"/>
  <c r="U335" i="1" l="1"/>
  <c r="H59" i="2"/>
  <c r="E334" i="1"/>
  <c r="U334" i="1" l="1"/>
  <c r="H58" i="2"/>
  <c r="E333" i="1"/>
  <c r="U333" i="1" l="1"/>
  <c r="C69" i="2"/>
  <c r="E332" i="1"/>
  <c r="U332" i="1" l="1"/>
  <c r="C68" i="2"/>
  <c r="E331" i="1"/>
  <c r="U331" i="1" l="1"/>
  <c r="C67" i="2"/>
  <c r="E330" i="1"/>
  <c r="U330" i="1" l="1"/>
  <c r="C66" i="2"/>
  <c r="E329" i="1"/>
  <c r="U329" i="1" l="1"/>
  <c r="C65" i="2"/>
  <c r="E328" i="1"/>
  <c r="U328" i="1" l="1"/>
  <c r="C64" i="2"/>
  <c r="E327" i="1"/>
  <c r="U327" i="1" l="1"/>
  <c r="C63" i="2"/>
  <c r="E326" i="1"/>
  <c r="U326" i="1" l="1"/>
  <c r="C62" i="2"/>
  <c r="E325" i="1"/>
  <c r="U325" i="1" l="1"/>
  <c r="C61" i="2"/>
  <c r="E324" i="1"/>
  <c r="U324" i="1" l="1"/>
  <c r="C60" i="2"/>
  <c r="E323" i="1"/>
  <c r="U323" i="1" l="1"/>
  <c r="C59" i="2"/>
  <c r="E322" i="1"/>
  <c r="U322" i="1" l="1"/>
  <c r="C58" i="2"/>
  <c r="E321" i="1"/>
  <c r="U321" i="1" l="1"/>
  <c r="M56" i="2"/>
  <c r="E320" i="1"/>
  <c r="U320" i="1" l="1"/>
  <c r="M55" i="2"/>
  <c r="E319" i="1"/>
  <c r="U319" i="1" l="1"/>
  <c r="M54" i="2"/>
  <c r="E318" i="1"/>
  <c r="U318" i="1" l="1"/>
  <c r="M53" i="2"/>
  <c r="E317" i="1"/>
  <c r="U317" i="1" l="1"/>
  <c r="M52" i="2"/>
  <c r="E316" i="1"/>
  <c r="U316" i="1" l="1"/>
  <c r="M51" i="2"/>
  <c r="E315" i="1"/>
  <c r="U315" i="1" l="1"/>
  <c r="M50" i="2"/>
  <c r="E314" i="1"/>
  <c r="U314" i="1" l="1"/>
  <c r="M49" i="2"/>
  <c r="E313" i="1"/>
  <c r="U313" i="1" l="1"/>
  <c r="M48" i="2"/>
  <c r="E312" i="1"/>
  <c r="U312" i="1" l="1"/>
  <c r="M47" i="2"/>
  <c r="E311" i="1"/>
  <c r="U311" i="1" l="1"/>
  <c r="M46" i="2"/>
  <c r="E310" i="1"/>
  <c r="U310" i="1" l="1"/>
  <c r="M45" i="2"/>
  <c r="E309" i="1"/>
  <c r="U309" i="1" l="1"/>
  <c r="H56" i="2"/>
  <c r="E308" i="1"/>
  <c r="U308" i="1" l="1"/>
  <c r="H55" i="2"/>
  <c r="E307" i="1"/>
  <c r="U307" i="1" l="1"/>
  <c r="H54" i="2"/>
  <c r="E306" i="1"/>
  <c r="U306" i="1" l="1"/>
  <c r="H53" i="2"/>
  <c r="E305" i="1"/>
  <c r="U305" i="1" l="1"/>
  <c r="H52" i="2"/>
  <c r="E304" i="1"/>
  <c r="U304" i="1" l="1"/>
  <c r="H51" i="2"/>
  <c r="E303" i="1"/>
  <c r="U303" i="1" l="1"/>
  <c r="H50" i="2"/>
  <c r="E302" i="1"/>
  <c r="U302" i="1" l="1"/>
  <c r="H49" i="2"/>
  <c r="E301" i="1"/>
  <c r="U301" i="1" l="1"/>
  <c r="H48" i="2"/>
  <c r="E300" i="1"/>
  <c r="U300" i="1" l="1"/>
  <c r="H47" i="2"/>
  <c r="E299" i="1"/>
  <c r="U299" i="1" l="1"/>
  <c r="H46" i="2"/>
  <c r="E298" i="1"/>
  <c r="U298" i="1" l="1"/>
  <c r="H45" i="2"/>
  <c r="E297" i="1"/>
  <c r="U297" i="1" l="1"/>
  <c r="C56" i="2"/>
  <c r="E296" i="1"/>
  <c r="U296" i="1" l="1"/>
  <c r="C55" i="2"/>
  <c r="E295" i="1"/>
  <c r="U295" i="1" l="1"/>
  <c r="C54" i="2"/>
  <c r="E294" i="1"/>
  <c r="U294" i="1" l="1"/>
  <c r="C53" i="2"/>
  <c r="E293" i="1"/>
  <c r="U293" i="1" l="1"/>
  <c r="C52" i="2"/>
  <c r="E292" i="1"/>
  <c r="U292" i="1" l="1"/>
  <c r="C51" i="2"/>
  <c r="E291" i="1"/>
  <c r="U291" i="1" l="1"/>
  <c r="C50" i="2"/>
  <c r="E290" i="1"/>
  <c r="U290" i="1" l="1"/>
  <c r="C49" i="2"/>
  <c r="E289" i="1"/>
  <c r="U289" i="1" l="1"/>
  <c r="C48" i="2"/>
  <c r="E288" i="1"/>
  <c r="U288" i="1" l="1"/>
  <c r="C47" i="2"/>
  <c r="E287" i="1"/>
  <c r="U287" i="1" l="1"/>
  <c r="C46" i="2"/>
  <c r="E286" i="1"/>
  <c r="U286" i="1" l="1"/>
  <c r="C45" i="2"/>
  <c r="E285" i="1"/>
  <c r="U285" i="1" l="1"/>
  <c r="M43" i="2"/>
  <c r="E284" i="1"/>
  <c r="U284" i="1" l="1"/>
  <c r="M42" i="2"/>
  <c r="E283" i="1"/>
  <c r="U283" i="1" l="1"/>
  <c r="M41" i="2"/>
  <c r="E282" i="1"/>
  <c r="U282" i="1" l="1"/>
  <c r="M40" i="2"/>
  <c r="E281" i="1"/>
  <c r="U281" i="1" l="1"/>
  <c r="M39" i="2"/>
  <c r="E280" i="1"/>
  <c r="U280" i="1" l="1"/>
  <c r="M38" i="2"/>
  <c r="E279" i="1"/>
  <c r="U279" i="1" l="1"/>
  <c r="M37" i="2"/>
  <c r="E278" i="1"/>
  <c r="U278" i="1" l="1"/>
  <c r="M36" i="2"/>
  <c r="E277" i="1"/>
  <c r="U277" i="1" l="1"/>
  <c r="M35" i="2"/>
  <c r="E276" i="1"/>
  <c r="U276" i="1" l="1"/>
  <c r="M34" i="2"/>
  <c r="E275" i="1"/>
  <c r="U275" i="1" l="1"/>
  <c r="M33" i="2"/>
  <c r="E274" i="1"/>
  <c r="U274" i="1" l="1"/>
  <c r="M32" i="2"/>
  <c r="E273" i="1"/>
  <c r="U273" i="1" l="1"/>
  <c r="H43" i="2"/>
  <c r="E272" i="1"/>
  <c r="U272" i="1" l="1"/>
  <c r="H42" i="2"/>
  <c r="E271" i="1"/>
  <c r="U271" i="1" l="1"/>
  <c r="H41" i="2"/>
  <c r="E270" i="1"/>
  <c r="U270" i="1" l="1"/>
  <c r="H40" i="2"/>
  <c r="E269" i="1"/>
  <c r="U269" i="1" l="1"/>
  <c r="H39" i="2"/>
  <c r="E268" i="1"/>
  <c r="U268" i="1" l="1"/>
  <c r="H38" i="2"/>
  <c r="E267" i="1"/>
  <c r="U267" i="1" l="1"/>
  <c r="H37" i="2"/>
  <c r="E266" i="1"/>
  <c r="U266" i="1" l="1"/>
  <c r="H36" i="2"/>
  <c r="E265" i="1"/>
  <c r="U265" i="1" l="1"/>
  <c r="H35" i="2"/>
  <c r="E264" i="1"/>
  <c r="U264" i="1" l="1"/>
  <c r="H34" i="2"/>
  <c r="E263" i="1"/>
  <c r="U263" i="1" l="1"/>
  <c r="H33" i="2"/>
  <c r="E262" i="1"/>
  <c r="U262" i="1" l="1"/>
  <c r="H32" i="2"/>
  <c r="E261" i="1"/>
  <c r="U261" i="1" l="1"/>
  <c r="C43" i="2"/>
  <c r="E260" i="1"/>
  <c r="U260" i="1" l="1"/>
  <c r="C42" i="2"/>
  <c r="E259" i="1"/>
  <c r="U259" i="1" l="1"/>
  <c r="C41" i="2"/>
  <c r="E258" i="1"/>
  <c r="U258" i="1" l="1"/>
  <c r="C40" i="2"/>
  <c r="E257" i="1"/>
  <c r="U257" i="1" l="1"/>
  <c r="C39" i="2"/>
  <c r="E256" i="1"/>
  <c r="U256" i="1" l="1"/>
  <c r="C38" i="2"/>
  <c r="E255" i="1"/>
  <c r="U255" i="1" l="1"/>
  <c r="C37" i="2"/>
  <c r="E254" i="1"/>
  <c r="U254" i="1" l="1"/>
  <c r="C36" i="2"/>
  <c r="E253" i="1"/>
  <c r="U253" i="1" l="1"/>
  <c r="C35" i="2"/>
  <c r="E252" i="1"/>
  <c r="U252" i="1" l="1"/>
  <c r="C34" i="2"/>
  <c r="E251" i="1"/>
  <c r="U251" i="1" l="1"/>
  <c r="C33" i="2"/>
  <c r="E250" i="1"/>
  <c r="U250" i="1" l="1"/>
  <c r="C32" i="2"/>
  <c r="E249" i="1"/>
  <c r="U249" i="1" s="1"/>
  <c r="E248" i="1" l="1"/>
  <c r="U248" i="1" s="1"/>
  <c r="E247" i="1" l="1"/>
  <c r="U247" i="1" s="1"/>
  <c r="E246" i="1" l="1"/>
  <c r="U246" i="1" s="1"/>
  <c r="E245" i="1" l="1"/>
  <c r="U245" i="1" s="1"/>
  <c r="E244" i="1" l="1"/>
  <c r="U244" i="1" s="1"/>
  <c r="E243" i="1" l="1"/>
  <c r="U243" i="1" s="1"/>
  <c r="E242" i="1" l="1"/>
  <c r="U242" i="1" s="1"/>
  <c r="E241" i="1" l="1"/>
  <c r="U241" i="1" s="1"/>
  <c r="E240" i="1" l="1"/>
  <c r="U240" i="1" s="1"/>
  <c r="E239" i="1" l="1"/>
  <c r="U239" i="1" s="1"/>
  <c r="E238" i="1" l="1"/>
  <c r="U238" i="1" s="1"/>
  <c r="E237" i="1" l="1"/>
  <c r="U237" i="1" s="1"/>
  <c r="E236" i="1" l="1"/>
  <c r="U236" i="1" s="1"/>
  <c r="E235" i="1" l="1"/>
  <c r="U235" i="1" s="1"/>
  <c r="E234" i="1" l="1"/>
  <c r="U234" i="1" s="1"/>
  <c r="E233" i="1" l="1"/>
  <c r="U233" i="1" s="1"/>
  <c r="E232" i="1" l="1"/>
  <c r="U232" i="1" s="1"/>
  <c r="E231" i="1" l="1"/>
  <c r="U231" i="1" s="1"/>
  <c r="E230" i="1" l="1"/>
  <c r="U230" i="1" s="1"/>
  <c r="E229" i="1" l="1"/>
  <c r="U229" i="1" s="1"/>
  <c r="E228" i="1" l="1"/>
  <c r="U228" i="1" s="1"/>
  <c r="E227" i="1" l="1"/>
  <c r="U227" i="1" s="1"/>
  <c r="E226" i="1" l="1"/>
  <c r="U226" i="1" s="1"/>
  <c r="E225" i="1" l="1"/>
  <c r="U225" i="1" s="1"/>
  <c r="E224" i="1" l="1"/>
  <c r="U224" i="1" s="1"/>
  <c r="E223" i="1" l="1"/>
  <c r="U223" i="1" s="1"/>
  <c r="E222" i="1" l="1"/>
  <c r="U222" i="1" s="1"/>
  <c r="E221" i="1" l="1"/>
  <c r="U221" i="1" s="1"/>
  <c r="E220" i="1" l="1"/>
  <c r="U220" i="1" s="1"/>
  <c r="E219" i="1" l="1"/>
  <c r="U219" i="1" s="1"/>
  <c r="E218" i="1" l="1"/>
  <c r="U218" i="1" s="1"/>
  <c r="E217" i="1" l="1"/>
  <c r="U217" i="1" s="1"/>
  <c r="E216" i="1" l="1"/>
  <c r="U216" i="1" s="1"/>
  <c r="E215" i="1" l="1"/>
  <c r="U215" i="1" s="1"/>
  <c r="E214" i="1" l="1"/>
  <c r="U214" i="1" s="1"/>
  <c r="E213" i="1" l="1"/>
  <c r="U213" i="1" s="1"/>
  <c r="E212" i="1" l="1"/>
  <c r="U212" i="1" s="1"/>
  <c r="E211" i="1" l="1"/>
  <c r="U211" i="1" s="1"/>
  <c r="E210" i="1" l="1"/>
  <c r="U210" i="1" s="1"/>
  <c r="E209" i="1" l="1"/>
  <c r="U209" i="1" s="1"/>
  <c r="E208" i="1" l="1"/>
  <c r="U208" i="1" s="1"/>
  <c r="E207" i="1" l="1"/>
  <c r="U207" i="1" s="1"/>
  <c r="E206" i="1" l="1"/>
  <c r="U206" i="1" s="1"/>
  <c r="E205" i="1" l="1"/>
  <c r="U205" i="1" s="1"/>
  <c r="E204" i="1" l="1"/>
  <c r="U204" i="1" s="1"/>
  <c r="E203" i="1" l="1"/>
  <c r="U203" i="1" s="1"/>
  <c r="E202" i="1" l="1"/>
  <c r="U202" i="1" s="1"/>
  <c r="E201" i="1" l="1"/>
  <c r="U201" i="1" s="1"/>
  <c r="E200" i="1" l="1"/>
  <c r="U200" i="1" s="1"/>
  <c r="E199" i="1" l="1"/>
  <c r="U199" i="1" s="1"/>
  <c r="E198" i="1" l="1"/>
  <c r="U198" i="1" s="1"/>
  <c r="E197" i="1" l="1"/>
  <c r="U197" i="1" s="1"/>
  <c r="E196" i="1" l="1"/>
  <c r="U196" i="1" s="1"/>
  <c r="E195" i="1" l="1"/>
  <c r="U195" i="1" s="1"/>
  <c r="E194" i="1" l="1"/>
  <c r="U194" i="1" s="1"/>
  <c r="E193" i="1" l="1"/>
  <c r="U193" i="1" s="1"/>
  <c r="E192" i="1" l="1"/>
  <c r="U192" i="1" s="1"/>
  <c r="E191" i="1" l="1"/>
  <c r="U191" i="1" s="1"/>
  <c r="E190" i="1" l="1"/>
  <c r="U190" i="1" s="1"/>
  <c r="E189" i="1" l="1"/>
  <c r="U189" i="1" s="1"/>
  <c r="E188" i="1" l="1"/>
  <c r="U188" i="1" s="1"/>
  <c r="E187" i="1" l="1"/>
  <c r="U187" i="1" s="1"/>
  <c r="E186" i="1" l="1"/>
  <c r="U186" i="1" s="1"/>
  <c r="E185" i="1" l="1"/>
  <c r="U185" i="1" s="1"/>
  <c r="E184" i="1" l="1"/>
  <c r="U184" i="1" s="1"/>
  <c r="E183" i="1" l="1"/>
  <c r="U183" i="1" s="1"/>
  <c r="E182" i="1" l="1"/>
  <c r="U182" i="1" s="1"/>
  <c r="E181" i="1" l="1"/>
  <c r="U181" i="1" s="1"/>
  <c r="E180" i="1" l="1"/>
  <c r="U180" i="1" s="1"/>
  <c r="E179" i="1" l="1"/>
  <c r="U179" i="1" s="1"/>
  <c r="E178" i="1" l="1"/>
  <c r="U178" i="1" s="1"/>
  <c r="E177" i="1" l="1"/>
  <c r="U177" i="1" s="1"/>
  <c r="E176" i="1" l="1"/>
  <c r="U176" i="1" s="1"/>
  <c r="E175" i="1" l="1"/>
  <c r="U175" i="1" s="1"/>
  <c r="E174" i="1" l="1"/>
  <c r="U174" i="1" s="1"/>
  <c r="E173" i="1" l="1"/>
  <c r="U173" i="1" s="1"/>
  <c r="E172" i="1" l="1"/>
  <c r="U172" i="1" s="1"/>
  <c r="E171" i="1" l="1"/>
  <c r="U171" i="1" s="1"/>
  <c r="E170" i="1" l="1"/>
  <c r="U170" i="1" s="1"/>
  <c r="E169" i="1" l="1"/>
  <c r="U169" i="1" s="1"/>
  <c r="E168" i="1" l="1"/>
  <c r="U168" i="1" s="1"/>
  <c r="E167" i="1" l="1"/>
  <c r="U167" i="1" s="1"/>
  <c r="E166" i="1" l="1"/>
  <c r="U166" i="1" s="1"/>
  <c r="E165" i="1" l="1"/>
  <c r="U165" i="1" s="1"/>
  <c r="E164" i="1" l="1"/>
  <c r="U164" i="1" s="1"/>
  <c r="E163" i="1" l="1"/>
  <c r="U163" i="1" s="1"/>
  <c r="E162" i="1" l="1"/>
  <c r="U162" i="1" s="1"/>
  <c r="E161" i="1" l="1"/>
  <c r="U161" i="1" s="1"/>
  <c r="E160" i="1" l="1"/>
  <c r="U160" i="1" s="1"/>
  <c r="E159" i="1" l="1"/>
  <c r="U159" i="1" s="1"/>
  <c r="E158" i="1" l="1"/>
  <c r="U158" i="1" s="1"/>
  <c r="E157" i="1" l="1"/>
  <c r="U157" i="1" s="1"/>
  <c r="E156" i="1" l="1"/>
  <c r="U156" i="1" s="1"/>
  <c r="E155" i="1" l="1"/>
  <c r="U155" i="1" s="1"/>
  <c r="E154" i="1" l="1"/>
  <c r="U154" i="1" s="1"/>
  <c r="E153" i="1" l="1"/>
  <c r="U153" i="1" s="1"/>
  <c r="E152" i="1" l="1"/>
  <c r="U152" i="1" s="1"/>
  <c r="E151" i="1" l="1"/>
  <c r="U151" i="1" s="1"/>
  <c r="E150" i="1" l="1"/>
  <c r="U150" i="1" s="1"/>
  <c r="E149" i="1" l="1"/>
  <c r="U149" i="1" s="1"/>
  <c r="E148" i="1" l="1"/>
  <c r="U148" i="1" s="1"/>
  <c r="E147" i="1" l="1"/>
  <c r="U147" i="1" s="1"/>
  <c r="E146" i="1" l="1"/>
  <c r="U146" i="1" s="1"/>
  <c r="E145" i="1" l="1"/>
  <c r="U145" i="1" s="1"/>
  <c r="E144" i="1" l="1"/>
  <c r="U144" i="1" s="1"/>
  <c r="E143" i="1" l="1"/>
  <c r="U143" i="1" s="1"/>
  <c r="E142" i="1" l="1"/>
  <c r="U142" i="1" s="1"/>
  <c r="E141" i="1" l="1"/>
  <c r="U141" i="1" s="1"/>
  <c r="E140" i="1" l="1"/>
  <c r="U140" i="1" s="1"/>
  <c r="E139" i="1" l="1"/>
  <c r="U139" i="1" s="1"/>
  <c r="E138" i="1" l="1"/>
  <c r="U138" i="1" s="1"/>
  <c r="E137" i="1" l="1"/>
  <c r="U137" i="1" s="1"/>
  <c r="E136" i="1" l="1"/>
  <c r="U136" i="1" s="1"/>
  <c r="E135" i="1" l="1"/>
  <c r="U135" i="1" s="1"/>
  <c r="E134" i="1" l="1"/>
  <c r="U134" i="1" s="1"/>
  <c r="E133" i="1" l="1"/>
  <c r="U133" i="1" s="1"/>
  <c r="E132" i="1" l="1"/>
  <c r="U132" i="1" s="1"/>
  <c r="E131" i="1" l="1"/>
  <c r="U131" i="1" s="1"/>
  <c r="E130" i="1" l="1"/>
  <c r="U130" i="1" s="1"/>
  <c r="E129" i="1" l="1"/>
  <c r="U129" i="1" s="1"/>
  <c r="E128" i="1" l="1"/>
  <c r="U128" i="1" s="1"/>
  <c r="E127" i="1" l="1"/>
  <c r="U127" i="1" s="1"/>
  <c r="E126" i="1" l="1"/>
  <c r="U126" i="1" s="1"/>
  <c r="E125" i="1" l="1"/>
  <c r="U125" i="1" s="1"/>
  <c r="E124" i="1" l="1"/>
  <c r="U124" i="1" s="1"/>
  <c r="E123" i="1" l="1"/>
  <c r="U123" i="1" s="1"/>
  <c r="E122" i="1" l="1"/>
  <c r="U122" i="1" s="1"/>
  <c r="E121" i="1" l="1"/>
  <c r="U121" i="1" s="1"/>
  <c r="E120" i="1" l="1"/>
  <c r="U120" i="1" s="1"/>
  <c r="E119" i="1" l="1"/>
  <c r="U119" i="1" s="1"/>
  <c r="E118" i="1" l="1"/>
  <c r="U118" i="1" s="1"/>
  <c r="E117" i="1" l="1"/>
  <c r="U117" i="1" s="1"/>
  <c r="E116" i="1" l="1"/>
  <c r="U116" i="1" s="1"/>
  <c r="E115" i="1" l="1"/>
  <c r="U115" i="1" s="1"/>
  <c r="E114" i="1" l="1"/>
  <c r="U114" i="1" s="1"/>
  <c r="E113" i="1" l="1"/>
  <c r="U113" i="1" s="1"/>
  <c r="E112" i="1" l="1"/>
  <c r="U112" i="1" s="1"/>
  <c r="E111" i="1" l="1"/>
  <c r="U111" i="1" s="1"/>
  <c r="E110" i="1" l="1"/>
  <c r="U110" i="1" s="1"/>
  <c r="E109" i="1" l="1"/>
  <c r="U109" i="1" s="1"/>
  <c r="E108" i="1" l="1"/>
  <c r="U108" i="1" s="1"/>
  <c r="E107" i="1" l="1"/>
  <c r="U107" i="1" s="1"/>
  <c r="E106" i="1" l="1"/>
  <c r="U106" i="1" s="1"/>
  <c r="E105" i="1" l="1"/>
  <c r="U105" i="1" s="1"/>
  <c r="E104" i="1" l="1"/>
  <c r="U104" i="1" s="1"/>
  <c r="E103" i="1" l="1"/>
  <c r="U103" i="1" s="1"/>
  <c r="E102" i="1" l="1"/>
  <c r="U102" i="1" s="1"/>
  <c r="E101" i="1" l="1"/>
  <c r="U101" i="1" s="1"/>
  <c r="E100" i="1" l="1"/>
  <c r="U100" i="1" s="1"/>
  <c r="E99" i="1" l="1"/>
  <c r="U99" i="1" s="1"/>
  <c r="E98" i="1" l="1"/>
  <c r="U98" i="1" s="1"/>
  <c r="E97" i="1" l="1"/>
  <c r="U97" i="1" s="1"/>
  <c r="E96" i="1" l="1"/>
  <c r="U96" i="1" s="1"/>
  <c r="E95" i="1" l="1"/>
  <c r="U95" i="1" s="1"/>
  <c r="E94" i="1" l="1"/>
  <c r="U94" i="1" s="1"/>
  <c r="E93" i="1" l="1"/>
  <c r="U93" i="1" s="1"/>
  <c r="E92" i="1" l="1"/>
  <c r="U92" i="1" s="1"/>
  <c r="E91" i="1" l="1"/>
  <c r="U91" i="1" s="1"/>
  <c r="E90" i="1" l="1"/>
  <c r="U90" i="1" s="1"/>
  <c r="E89" i="1" l="1"/>
  <c r="U89" i="1" s="1"/>
  <c r="E88" i="1" l="1"/>
  <c r="U88" i="1" s="1"/>
  <c r="E87" i="1" l="1"/>
  <c r="U87" i="1" s="1"/>
  <c r="E86" i="1" l="1"/>
  <c r="U86" i="1" s="1"/>
  <c r="E85" i="1" l="1"/>
  <c r="U85" i="1" s="1"/>
  <c r="E84" i="1" l="1"/>
  <c r="U84" i="1" s="1"/>
  <c r="E83" i="1" l="1"/>
  <c r="U83" i="1" s="1"/>
  <c r="E82" i="1" l="1"/>
  <c r="U82" i="1" s="1"/>
  <c r="E81" i="1" l="1"/>
  <c r="U81" i="1" s="1"/>
  <c r="E80" i="1" l="1"/>
  <c r="U80" i="1" s="1"/>
  <c r="E79" i="1" l="1"/>
  <c r="U79" i="1" s="1"/>
  <c r="E78" i="1" l="1"/>
  <c r="U78" i="1" s="1"/>
  <c r="E77" i="1" l="1"/>
  <c r="U77" i="1" s="1"/>
  <c r="E76" i="1" l="1"/>
  <c r="U76" i="1" s="1"/>
  <c r="E75" i="1" l="1"/>
  <c r="U75" i="1" s="1"/>
  <c r="E74" i="1" l="1"/>
  <c r="U74" i="1" s="1"/>
  <c r="E73" i="1" l="1"/>
  <c r="U73" i="1" s="1"/>
  <c r="E72" i="1" l="1"/>
  <c r="U72" i="1" s="1"/>
  <c r="E71" i="1" l="1"/>
  <c r="U71" i="1" s="1"/>
  <c r="E70" i="1" l="1"/>
  <c r="U70" i="1" s="1"/>
  <c r="E69" i="1" l="1"/>
  <c r="U69" i="1" s="1"/>
  <c r="E68" i="1" l="1"/>
  <c r="U68" i="1" s="1"/>
  <c r="E67" i="1" l="1"/>
  <c r="U67" i="1" s="1"/>
  <c r="E66" i="1" l="1"/>
  <c r="U66" i="1" s="1"/>
  <c r="E65" i="1" l="1"/>
  <c r="U65" i="1" s="1"/>
  <c r="E64" i="1" l="1"/>
  <c r="U64" i="1" s="1"/>
  <c r="E63" i="1" l="1"/>
  <c r="U63" i="1" s="1"/>
  <c r="E62" i="1" l="1"/>
  <c r="U62" i="1" s="1"/>
  <c r="E61" i="1" l="1"/>
  <c r="U61" i="1" s="1"/>
  <c r="E60" i="1" l="1"/>
  <c r="U60" i="1" s="1"/>
  <c r="E59" i="1" l="1"/>
  <c r="U59" i="1" s="1"/>
  <c r="E58" i="1" l="1"/>
  <c r="U58" i="1" s="1"/>
  <c r="E57" i="1" l="1"/>
  <c r="U57" i="1" s="1"/>
  <c r="E56" i="1" l="1"/>
  <c r="U56" i="1" s="1"/>
  <c r="E55" i="1" l="1"/>
  <c r="U55" i="1" s="1"/>
  <c r="E54" i="1" l="1"/>
  <c r="U54" i="1" s="1"/>
  <c r="E53" i="1" l="1"/>
  <c r="U53" i="1" s="1"/>
  <c r="E52" i="1" l="1"/>
  <c r="U52" i="1" s="1"/>
  <c r="E51" i="1" l="1"/>
  <c r="U51" i="1" s="1"/>
  <c r="E50" i="1" l="1"/>
  <c r="U50" i="1" s="1"/>
  <c r="E49" i="1" l="1"/>
  <c r="U49" i="1" s="1"/>
  <c r="E48" i="1" l="1"/>
  <c r="U48" i="1" s="1"/>
  <c r="E47" i="1" l="1"/>
  <c r="U47" i="1" s="1"/>
  <c r="E46" i="1" l="1"/>
  <c r="U46" i="1" s="1"/>
  <c r="E45" i="1" l="1"/>
  <c r="U45" i="1" s="1"/>
  <c r="E44" i="1" l="1"/>
  <c r="U44" i="1" s="1"/>
  <c r="E43" i="1" l="1"/>
  <c r="U43" i="1" s="1"/>
  <c r="E42" i="1" l="1"/>
  <c r="U42" i="1" s="1"/>
  <c r="E41" i="1" l="1"/>
  <c r="U41" i="1" s="1"/>
  <c r="E40" i="1" l="1"/>
  <c r="U40" i="1" s="1"/>
  <c r="E39" i="1" l="1"/>
  <c r="U39" i="1" s="1"/>
  <c r="E38" i="1" l="1"/>
  <c r="U38" i="1" s="1"/>
  <c r="E37" i="1" l="1"/>
  <c r="U37" i="1" s="1"/>
  <c r="E36" i="1" l="1"/>
  <c r="U36" i="1" s="1"/>
  <c r="E35" i="1" l="1"/>
  <c r="U35" i="1" s="1"/>
  <c r="E34" i="1" l="1"/>
  <c r="U34" i="1" s="1"/>
  <c r="E33" i="1" l="1"/>
  <c r="U33" i="1" s="1"/>
  <c r="E32" i="1" l="1"/>
  <c r="U32" i="1" s="1"/>
  <c r="E31" i="1" l="1"/>
  <c r="U31" i="1" s="1"/>
  <c r="E30" i="1" l="1"/>
  <c r="U30" i="1" s="1"/>
  <c r="E29" i="1" l="1"/>
  <c r="U29" i="1" s="1"/>
  <c r="E28" i="1" l="1"/>
  <c r="U28" i="1" s="1"/>
  <c r="E27" i="1" l="1"/>
  <c r="U27" i="1" s="1"/>
  <c r="E26" i="1" l="1"/>
  <c r="U26" i="1" s="1"/>
  <c r="E25" i="1" l="1"/>
  <c r="U25" i="1" s="1"/>
  <c r="E24" i="1" l="1"/>
  <c r="U24" i="1" s="1"/>
  <c r="E23" i="1" l="1"/>
  <c r="U23" i="1" s="1"/>
  <c r="E22" i="1" l="1"/>
  <c r="U22" i="1" s="1"/>
  <c r="E21" i="1" l="1"/>
  <c r="U21" i="1" s="1"/>
  <c r="E20" i="1" l="1"/>
  <c r="U20" i="1" s="1"/>
  <c r="E19" i="1" l="1"/>
  <c r="U19" i="1" s="1"/>
  <c r="E18" i="1" l="1"/>
  <c r="U18" i="1" s="1"/>
  <c r="E17" i="1" l="1"/>
  <c r="U17" i="1" s="1"/>
  <c r="E16" i="1" l="1"/>
  <c r="U16" i="1" s="1"/>
  <c r="E15" i="1" l="1"/>
  <c r="U15" i="1" s="1"/>
  <c r="E14" i="1" l="1"/>
  <c r="U14" i="1" s="1"/>
  <c r="E13" i="1" l="1"/>
  <c r="U13" i="1" s="1"/>
  <c r="E12" i="1" l="1"/>
  <c r="U12" i="1" s="1"/>
  <c r="E11" i="1" l="1"/>
  <c r="U11" i="1" s="1"/>
  <c r="E10" i="1" l="1"/>
  <c r="U10" i="1" s="1"/>
  <c r="E9" i="1" l="1"/>
  <c r="U9" i="1" s="1"/>
  <c r="E8" i="1" l="1"/>
  <c r="U8" i="1" s="1"/>
  <c r="E7" i="1" l="1"/>
  <c r="U7" i="1" s="1"/>
  <c r="E6" i="1" l="1"/>
  <c r="U6" i="1" s="1"/>
  <c r="E5" i="1" l="1"/>
  <c r="U5" i="1" s="1"/>
  <c r="E4" i="1" l="1"/>
  <c r="U4" i="1" s="1"/>
</calcChain>
</file>

<file path=xl/comments1.xml><?xml version="1.0" encoding="utf-8"?>
<comments xmlns="http://schemas.openxmlformats.org/spreadsheetml/2006/main">
  <authors>
    <author>Daniel De Queiroz Barbosa</author>
  </authors>
  <commentList>
    <comment ref="M1" authorId="0" shapeId="0">
      <text>
        <r>
          <rPr>
            <sz val="9"/>
            <color indexed="81"/>
            <rFont val="Tahoma"/>
            <family val="2"/>
          </rPr>
          <t>Daniel: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Tahoma"/>
            <family val="2"/>
          </rPr>
          <t>Configuração do "Select List"
"</t>
        </r>
      </text>
    </comment>
  </commentList>
</comments>
</file>

<file path=xl/sharedStrings.xml><?xml version="1.0" encoding="utf-8"?>
<sst xmlns="http://schemas.openxmlformats.org/spreadsheetml/2006/main" count="46" uniqueCount="30">
  <si>
    <t>Mès</t>
  </si>
  <si>
    <t>Ano</t>
  </si>
  <si>
    <t>Mês</t>
  </si>
  <si>
    <t>Mensal (%)</t>
  </si>
  <si>
    <t>Acumulado (%)</t>
  </si>
  <si>
    <t>A taxa de juros relativa ao mês de</t>
  </si>
  <si>
    <t>Fonte: Banco Central do Brasil</t>
  </si>
  <si>
    <t>, aplicável na cobrança, restituição ou tributos e</t>
  </si>
  <si>
    <t>contribuições federais, a partir de</t>
  </si>
  <si>
    <t xml:space="preserve">, é de </t>
  </si>
  <si>
    <t>Taxa de Juros SELIC (*)</t>
  </si>
  <si>
    <t>(*) Conforme o Banco Central do Brasil, define-se Taxa Selic como a taxa média ajustada dos financiamentos diários apurados no Sistema Especial de Liquidação e de Custódia (Selic) para títulos federais. Para fins de cálculo da taxa, são considerados os financiamentos diários relativos às operações registradas e liquidadas no próprio Selic e em sistemas operados por câmaras ou prestadores de serviços de compensação e de liquidação (art. 1° da Circular n° 2.900, de 24 de junho de 1999, com a alteração introduzida pelo art. 1° da Circular n° 3.119, de 18 de abril de 2002).</t>
  </si>
  <si>
    <t xml:space="preserve">MÊS / ANO </t>
  </si>
  <si>
    <t>taxa mensal</t>
  </si>
  <si>
    <t>taxa acumulada</t>
  </si>
  <si>
    <t>Acumulado ano (%)</t>
  </si>
  <si>
    <t>Mensal 
(%)</t>
  </si>
  <si>
    <t>Acumulado 
no ano 
(%)</t>
  </si>
  <si>
    <t>Cél</t>
  </si>
  <si>
    <t>Auxiliar</t>
  </si>
  <si>
    <t>Última atualização</t>
  </si>
  <si>
    <t>Vigência</t>
  </si>
  <si>
    <t>Select List 
(índice)</t>
  </si>
  <si>
    <t>Select List 
(mês)</t>
  </si>
  <si>
    <t>Select List 
(vigência)</t>
  </si>
  <si>
    <t>Acumulado 12 meses (%)</t>
  </si>
  <si>
    <t>Taxa Selic 
(%)</t>
  </si>
  <si>
    <t>Taxa acumulada 
(%)</t>
  </si>
  <si>
    <t>Acumulado no ano 
(%)</t>
  </si>
  <si>
    <t>Select List 
(taxa)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</si>
</sst>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mmmm/yyyy"/>
    <numFmt numFmtId="165" formatCode="0.00000000"/>
    <numFmt numFmtId="166" formatCode="_-* #,##0.0000_-;\-* #,##0.0000_-;_-* &quot;-&quot;??_-;_-@_-"/>
    <numFmt numFmtId="167" formatCode="0.0000"/>
    <numFmt numFmtId="168" formatCode="mmm/yyyy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4">
    <xf numFmtId="0" fontId="0" fillId="0" borderId="0" xfId="0"/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0" xfId="0" applyNumberFormat="1"/>
    <xf numFmtId="10" fontId="0" fillId="0" borderId="1" xfId="1" applyNumberFormat="1" applyFont="1" applyBorder="1"/>
    <xf numFmtId="0" fontId="0" fillId="0" borderId="0" xfId="0" applyBorder="1"/>
    <xf numFmtId="164" fontId="0" fillId="0" borderId="0" xfId="0" applyNumberFormat="1" applyBorder="1"/>
    <xf numFmtId="10" fontId="0" fillId="0" borderId="0" xfId="1" applyNumberFormat="1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Protection="1"/>
    <xf numFmtId="4" fontId="0" fillId="0" borderId="0" xfId="0" applyNumberFormat="1" applyProtection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" fontId="0" fillId="0" borderId="0" xfId="2" applyNumberFormat="1" applyFont="1" applyBorder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164" fontId="0" fillId="5" borderId="1" xfId="0" applyNumberFormat="1" applyFill="1" applyBorder="1"/>
    <xf numFmtId="0" fontId="0" fillId="5" borderId="0" xfId="0" applyFill="1"/>
    <xf numFmtId="165" fontId="0" fillId="5" borderId="0" xfId="0" applyNumberFormat="1" applyFill="1" applyAlignment="1">
      <alignment horizontal="center"/>
    </xf>
    <xf numFmtId="166" fontId="1" fillId="0" borderId="0" xfId="2" applyNumberFormat="1" applyFont="1" applyAlignment="1">
      <alignment horizontal="center" vertical="center" wrapText="1"/>
    </xf>
    <xf numFmtId="166" fontId="0" fillId="0" borderId="0" xfId="2" applyNumberFormat="1" applyFont="1"/>
    <xf numFmtId="166" fontId="0" fillId="5" borderId="0" xfId="2" applyNumberFormat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5" borderId="0" xfId="0" applyNumberFormat="1" applyFill="1" applyAlignment="1">
      <alignment horizontal="right"/>
    </xf>
    <xf numFmtId="4" fontId="0" fillId="0" borderId="1" xfId="0" applyNumberFormat="1" applyBorder="1" applyAlignment="1" applyProtection="1">
      <alignment horizontal="center" vertical="center" wrapText="1"/>
    </xf>
    <xf numFmtId="16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164" fontId="2" fillId="3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/>
    </xf>
    <xf numFmtId="10" fontId="0" fillId="0" borderId="0" xfId="0" applyNumberFormat="1"/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0" fillId="2" borderId="0" xfId="0" applyNumberFormat="1" applyFill="1" applyProtection="1"/>
    <xf numFmtId="164" fontId="0" fillId="0" borderId="0" xfId="0" applyNumberFormat="1" applyBorder="1" applyAlignment="1">
      <alignment horizontal="center" vertical="center"/>
    </xf>
    <xf numFmtId="2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Border="1" applyAlignment="1" applyProtection="1">
      <alignment horizontal="center" vertical="center" wrapText="1"/>
    </xf>
    <xf numFmtId="4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1" fontId="1" fillId="0" borderId="0" xfId="2" applyNumberFormat="1" applyFon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0" borderId="1" xfId="0" applyNumberFormat="1" applyFill="1" applyBorder="1" applyAlignment="1" applyProtection="1">
      <alignment horizontal="center"/>
    </xf>
    <xf numFmtId="0" fontId="0" fillId="0" borderId="0" xfId="0" applyAlignment="1">
      <alignment horizontal="left" vertical="top" wrapText="1"/>
    </xf>
    <xf numFmtId="168" fontId="2" fillId="0" borderId="0" xfId="0" applyNumberFormat="1" applyFont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left" vertical="center"/>
    </xf>
    <xf numFmtId="0" fontId="0" fillId="6" borderId="2" xfId="0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168" fontId="0" fillId="0" borderId="1" xfId="0" applyNumberFormat="1" applyBorder="1"/>
    <xf numFmtId="2" fontId="0" fillId="0" borderId="1" xfId="1" applyNumberFormat="1" applyFont="1" applyBorder="1" applyAlignment="1">
      <alignment horizontal="center" vertical="center"/>
    </xf>
    <xf numFmtId="1" fontId="0" fillId="0" borderId="0" xfId="2" applyNumberFormat="1" applyFon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right"/>
    </xf>
    <xf numFmtId="4" fontId="0" fillId="0" borderId="0" xfId="1" applyNumberFormat="1" applyFon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8" fontId="0" fillId="0" borderId="0" xfId="0" applyNumberFormat="1" applyBorder="1"/>
    <xf numFmtId="164" fontId="2" fillId="4" borderId="0" xfId="0" applyNumberFormat="1" applyFont="1" applyFill="1" applyBorder="1" applyAlignment="1" applyProtection="1">
      <alignment vertical="center"/>
      <protection locked="0"/>
    </xf>
    <xf numFmtId="167" fontId="2" fillId="4" borderId="0" xfId="2" applyNumberFormat="1" applyFont="1" applyFill="1" applyBorder="1" applyAlignment="1" applyProtection="1">
      <alignment horizontal="center" vertical="center"/>
      <protection locked="0"/>
    </xf>
    <xf numFmtId="1" fontId="1" fillId="4" borderId="0" xfId="2" applyNumberFormat="1" applyFont="1" applyFill="1" applyBorder="1" applyAlignment="1" applyProtection="1">
      <alignment horizontal="center" vertical="center"/>
      <protection locked="0"/>
    </xf>
    <xf numFmtId="164" fontId="2" fillId="4" borderId="0" xfId="0" applyNumberFormat="1" applyFont="1" applyFill="1" applyBorder="1" applyAlignment="1" applyProtection="1">
      <alignment horizontal="center" vertical="center"/>
      <protection locked="0"/>
    </xf>
    <xf numFmtId="2" fontId="0" fillId="0" borderId="1" xfId="1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68" fontId="0" fillId="0" borderId="1" xfId="0" applyNumberFormat="1" applyBorder="1" applyProtection="1">
      <protection hidden="1"/>
    </xf>
    <xf numFmtId="10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Selic_base!$M$2" fmlaRange="Selic_base!$J$3:$J$1000" noThreeD="1" sel="465" val="46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19050</xdr:colOff>
          <xdr:row>1</xdr:row>
          <xdr:rowOff>19050</xdr:rowOff>
        </xdr:from>
        <xdr:to>
          <xdr:col>6</xdr:col>
          <xdr:colOff>38100</xdr:colOff>
          <xdr:row>1</xdr:row>
          <xdr:rowOff>209550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5_2_Juros_SELIC_AAAA_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ic_acumulada"/>
      <sheetName val="Selic_base"/>
      <sheetName val="Instruções"/>
    </sheetNames>
    <sheetDataSet>
      <sheetData sheetId="0"/>
      <sheetData sheetId="1">
        <row r="3">
          <cell r="A3">
            <v>31413</v>
          </cell>
          <cell r="B3">
            <v>1986</v>
          </cell>
          <cell r="C3">
            <v>1</v>
          </cell>
          <cell r="D3">
            <v>0</v>
          </cell>
          <cell r="E3">
            <v>2788.389999999999</v>
          </cell>
          <cell r="F3">
            <v>0</v>
          </cell>
          <cell r="G3" t="str">
            <v>v</v>
          </cell>
          <cell r="H3">
            <v>0</v>
          </cell>
        </row>
        <row r="4">
          <cell r="A4">
            <v>31444</v>
          </cell>
          <cell r="B4">
            <v>1986</v>
          </cell>
          <cell r="C4">
            <v>2</v>
          </cell>
          <cell r="D4">
            <v>0</v>
          </cell>
          <cell r="E4">
            <v>2788.389999999999</v>
          </cell>
          <cell r="F4">
            <v>0</v>
          </cell>
          <cell r="G4" t="str">
            <v>v</v>
          </cell>
          <cell r="H4">
            <v>0</v>
          </cell>
        </row>
        <row r="5">
          <cell r="A5">
            <v>31472</v>
          </cell>
          <cell r="B5">
            <v>1986</v>
          </cell>
          <cell r="C5">
            <v>3</v>
          </cell>
          <cell r="D5">
            <v>0</v>
          </cell>
          <cell r="E5">
            <v>2788.389999999999</v>
          </cell>
          <cell r="F5">
            <v>0</v>
          </cell>
          <cell r="G5" t="str">
            <v>v</v>
          </cell>
          <cell r="H5">
            <v>0</v>
          </cell>
        </row>
        <row r="6">
          <cell r="A6">
            <v>31503</v>
          </cell>
          <cell r="B6">
            <v>1986</v>
          </cell>
          <cell r="C6">
            <v>4</v>
          </cell>
          <cell r="D6">
            <v>0</v>
          </cell>
          <cell r="E6">
            <v>2788.389999999999</v>
          </cell>
          <cell r="F6">
            <v>0</v>
          </cell>
          <cell r="G6" t="str">
            <v>v</v>
          </cell>
          <cell r="H6">
            <v>0</v>
          </cell>
        </row>
        <row r="7">
          <cell r="A7">
            <v>31533</v>
          </cell>
          <cell r="B7">
            <v>1986</v>
          </cell>
          <cell r="C7">
            <v>5</v>
          </cell>
          <cell r="D7">
            <v>0</v>
          </cell>
          <cell r="E7">
            <v>2788.389999999999</v>
          </cell>
          <cell r="F7">
            <v>0</v>
          </cell>
          <cell r="G7" t="str">
            <v>v</v>
          </cell>
          <cell r="H7">
            <v>0</v>
          </cell>
        </row>
        <row r="8">
          <cell r="A8">
            <v>31564</v>
          </cell>
          <cell r="B8">
            <v>1986</v>
          </cell>
          <cell r="C8">
            <v>6</v>
          </cell>
          <cell r="D8">
            <v>0</v>
          </cell>
          <cell r="E8">
            <v>2788.389999999999</v>
          </cell>
          <cell r="F8">
            <v>0</v>
          </cell>
          <cell r="G8" t="str">
            <v>v</v>
          </cell>
          <cell r="H8">
            <v>0</v>
          </cell>
        </row>
        <row r="9">
          <cell r="A9">
            <v>31594</v>
          </cell>
          <cell r="B9">
            <v>1986</v>
          </cell>
          <cell r="C9">
            <v>7</v>
          </cell>
          <cell r="D9">
            <v>1.95</v>
          </cell>
          <cell r="E9">
            <v>2786.4399999999991</v>
          </cell>
          <cell r="F9">
            <v>1.95</v>
          </cell>
          <cell r="G9" t="str">
            <v>v</v>
          </cell>
          <cell r="H9">
            <v>0</v>
          </cell>
        </row>
        <row r="10">
          <cell r="A10">
            <v>31625</v>
          </cell>
          <cell r="B10">
            <v>1986</v>
          </cell>
          <cell r="C10">
            <v>8</v>
          </cell>
          <cell r="D10">
            <v>2.57</v>
          </cell>
          <cell r="E10">
            <v>2783.869999999999</v>
          </cell>
          <cell r="F10">
            <v>4.5199999999999996</v>
          </cell>
          <cell r="G10" t="str">
            <v>v</v>
          </cell>
          <cell r="H10">
            <v>0</v>
          </cell>
        </row>
        <row r="11">
          <cell r="A11">
            <v>31656</v>
          </cell>
          <cell r="B11">
            <v>1986</v>
          </cell>
          <cell r="C11">
            <v>9</v>
          </cell>
          <cell r="D11">
            <v>2.94</v>
          </cell>
          <cell r="E11">
            <v>2780.9299999999989</v>
          </cell>
          <cell r="F11">
            <v>7.4599999999999991</v>
          </cell>
          <cell r="G11" t="str">
            <v>v</v>
          </cell>
          <cell r="H11">
            <v>0</v>
          </cell>
        </row>
        <row r="12">
          <cell r="A12">
            <v>31686</v>
          </cell>
          <cell r="B12">
            <v>1986</v>
          </cell>
          <cell r="C12">
            <v>10</v>
          </cell>
          <cell r="D12">
            <v>1.96</v>
          </cell>
          <cell r="E12">
            <v>2778.9699999999989</v>
          </cell>
          <cell r="F12">
            <v>9.4199999999999982</v>
          </cell>
          <cell r="G12" t="str">
            <v>v</v>
          </cell>
          <cell r="H12">
            <v>0</v>
          </cell>
        </row>
        <row r="13">
          <cell r="A13">
            <v>31717</v>
          </cell>
          <cell r="B13">
            <v>1986</v>
          </cell>
          <cell r="C13">
            <v>11</v>
          </cell>
          <cell r="D13">
            <v>2.37</v>
          </cell>
          <cell r="E13">
            <v>2776.599999999999</v>
          </cell>
          <cell r="F13">
            <v>11.79</v>
          </cell>
          <cell r="G13" t="str">
            <v>v</v>
          </cell>
          <cell r="H13">
            <v>0</v>
          </cell>
        </row>
        <row r="14">
          <cell r="A14">
            <v>31747</v>
          </cell>
          <cell r="B14">
            <v>1986</v>
          </cell>
          <cell r="C14">
            <v>12</v>
          </cell>
          <cell r="D14">
            <v>5.47</v>
          </cell>
          <cell r="E14">
            <v>2771.1299999999992</v>
          </cell>
          <cell r="F14">
            <v>17.259999999999998</v>
          </cell>
          <cell r="G14" t="str">
            <v>v</v>
          </cell>
          <cell r="H14">
            <v>0</v>
          </cell>
        </row>
        <row r="15">
          <cell r="A15">
            <v>31778</v>
          </cell>
          <cell r="B15">
            <v>1987</v>
          </cell>
          <cell r="C15">
            <v>1</v>
          </cell>
          <cell r="D15">
            <v>11</v>
          </cell>
          <cell r="E15">
            <v>2760.1299999999992</v>
          </cell>
          <cell r="F15">
            <v>11</v>
          </cell>
          <cell r="G15" t="str">
            <v>v</v>
          </cell>
          <cell r="H15">
            <v>0</v>
          </cell>
        </row>
        <row r="16">
          <cell r="A16">
            <v>31809</v>
          </cell>
          <cell r="B16">
            <v>1987</v>
          </cell>
          <cell r="C16">
            <v>2</v>
          </cell>
          <cell r="D16">
            <v>19.61</v>
          </cell>
          <cell r="E16">
            <v>2740.5199999999991</v>
          </cell>
          <cell r="F16">
            <v>30.61</v>
          </cell>
          <cell r="G16" t="str">
            <v>v</v>
          </cell>
          <cell r="H16">
            <v>0</v>
          </cell>
        </row>
        <row r="17">
          <cell r="A17">
            <v>31837</v>
          </cell>
          <cell r="B17">
            <v>1987</v>
          </cell>
          <cell r="C17">
            <v>3</v>
          </cell>
          <cell r="D17">
            <v>11.95</v>
          </cell>
          <cell r="E17">
            <v>2728.5699999999993</v>
          </cell>
          <cell r="F17">
            <v>42.56</v>
          </cell>
          <cell r="G17" t="str">
            <v>v</v>
          </cell>
          <cell r="H17">
            <v>0</v>
          </cell>
        </row>
        <row r="18">
          <cell r="A18">
            <v>31868</v>
          </cell>
          <cell r="B18">
            <v>1987</v>
          </cell>
          <cell r="C18">
            <v>4</v>
          </cell>
          <cell r="D18">
            <v>15.3</v>
          </cell>
          <cell r="E18">
            <v>2713.2699999999991</v>
          </cell>
          <cell r="F18">
            <v>57.86</v>
          </cell>
          <cell r="G18" t="str">
            <v>v</v>
          </cell>
          <cell r="H18">
            <v>0</v>
          </cell>
        </row>
        <row r="19">
          <cell r="A19">
            <v>31898</v>
          </cell>
          <cell r="B19">
            <v>1987</v>
          </cell>
          <cell r="C19">
            <v>5</v>
          </cell>
          <cell r="D19">
            <v>24.63</v>
          </cell>
          <cell r="E19">
            <v>2688.639999999999</v>
          </cell>
          <cell r="F19">
            <v>82.49</v>
          </cell>
          <cell r="G19" t="str">
            <v>v</v>
          </cell>
          <cell r="H19">
            <v>0</v>
          </cell>
        </row>
        <row r="20">
          <cell r="A20">
            <v>31929</v>
          </cell>
          <cell r="B20">
            <v>1987</v>
          </cell>
          <cell r="C20">
            <v>6</v>
          </cell>
          <cell r="D20">
            <v>18.02</v>
          </cell>
          <cell r="E20">
            <v>2670.619999999999</v>
          </cell>
          <cell r="F20">
            <v>100.50999999999999</v>
          </cell>
          <cell r="G20" t="str">
            <v>v</v>
          </cell>
          <cell r="H20">
            <v>0</v>
          </cell>
        </row>
        <row r="21">
          <cell r="A21">
            <v>31959</v>
          </cell>
          <cell r="B21">
            <v>1987</v>
          </cell>
          <cell r="C21">
            <v>7</v>
          </cell>
          <cell r="D21">
            <v>8.91</v>
          </cell>
          <cell r="E21">
            <v>2661.7099999999991</v>
          </cell>
          <cell r="F21">
            <v>109.41999999999999</v>
          </cell>
          <cell r="G21" t="str">
            <v>v</v>
          </cell>
          <cell r="H21">
            <v>0</v>
          </cell>
        </row>
        <row r="22">
          <cell r="A22">
            <v>31990</v>
          </cell>
          <cell r="B22">
            <v>1987</v>
          </cell>
          <cell r="C22">
            <v>8</v>
          </cell>
          <cell r="D22">
            <v>8.09</v>
          </cell>
          <cell r="E22">
            <v>2653.619999999999</v>
          </cell>
          <cell r="F22">
            <v>117.50999999999999</v>
          </cell>
          <cell r="G22" t="str">
            <v>v</v>
          </cell>
          <cell r="H22">
            <v>0</v>
          </cell>
        </row>
        <row r="23">
          <cell r="A23">
            <v>32021</v>
          </cell>
          <cell r="B23">
            <v>1987</v>
          </cell>
          <cell r="C23">
            <v>9</v>
          </cell>
          <cell r="D23">
            <v>7.99</v>
          </cell>
          <cell r="E23">
            <v>2645.6299999999992</v>
          </cell>
          <cell r="F23">
            <v>125.49999999999999</v>
          </cell>
          <cell r="G23" t="str">
            <v>v</v>
          </cell>
          <cell r="H23">
            <v>0</v>
          </cell>
        </row>
        <row r="24">
          <cell r="A24">
            <v>32051</v>
          </cell>
          <cell r="B24">
            <v>1987</v>
          </cell>
          <cell r="C24">
            <v>10</v>
          </cell>
          <cell r="D24">
            <v>9.4499999999999993</v>
          </cell>
          <cell r="E24">
            <v>2636.1799999999994</v>
          </cell>
          <cell r="F24">
            <v>134.94999999999999</v>
          </cell>
          <cell r="G24" t="str">
            <v>v</v>
          </cell>
          <cell r="H24">
            <v>0</v>
          </cell>
        </row>
        <row r="25">
          <cell r="A25">
            <v>32082</v>
          </cell>
          <cell r="B25">
            <v>1987</v>
          </cell>
          <cell r="C25">
            <v>11</v>
          </cell>
          <cell r="D25">
            <v>12.92</v>
          </cell>
          <cell r="E25">
            <v>2623.2599999999993</v>
          </cell>
          <cell r="F25">
            <v>147.86999999999998</v>
          </cell>
          <cell r="G25" t="str">
            <v>v</v>
          </cell>
          <cell r="H25">
            <v>0</v>
          </cell>
        </row>
        <row r="26">
          <cell r="A26">
            <v>32112</v>
          </cell>
          <cell r="B26">
            <v>1987</v>
          </cell>
          <cell r="C26">
            <v>12</v>
          </cell>
          <cell r="D26">
            <v>14.38</v>
          </cell>
          <cell r="E26">
            <v>2608.8799999999992</v>
          </cell>
          <cell r="F26">
            <v>162.24999999999997</v>
          </cell>
          <cell r="G26" t="str">
            <v>v</v>
          </cell>
          <cell r="H26">
            <v>0</v>
          </cell>
        </row>
        <row r="27">
          <cell r="A27">
            <v>32143</v>
          </cell>
          <cell r="B27">
            <v>1988</v>
          </cell>
          <cell r="C27">
            <v>1</v>
          </cell>
          <cell r="D27">
            <v>16.78</v>
          </cell>
          <cell r="E27">
            <v>2592.099999999999</v>
          </cell>
          <cell r="F27">
            <v>16.78</v>
          </cell>
          <cell r="G27" t="str">
            <v>v</v>
          </cell>
          <cell r="H27">
            <v>0</v>
          </cell>
        </row>
        <row r="28">
          <cell r="A28">
            <v>32174</v>
          </cell>
          <cell r="B28">
            <v>1988</v>
          </cell>
          <cell r="C28">
            <v>2</v>
          </cell>
          <cell r="D28">
            <v>18.350000000000001</v>
          </cell>
          <cell r="E28">
            <v>2573.7499999999991</v>
          </cell>
          <cell r="F28">
            <v>35.130000000000003</v>
          </cell>
          <cell r="G28" t="str">
            <v>v</v>
          </cell>
          <cell r="H28">
            <v>0</v>
          </cell>
        </row>
        <row r="29">
          <cell r="A29">
            <v>32203</v>
          </cell>
          <cell r="B29">
            <v>1988</v>
          </cell>
          <cell r="C29">
            <v>3</v>
          </cell>
          <cell r="D29">
            <v>16.59</v>
          </cell>
          <cell r="E29">
            <v>2557.1599999999989</v>
          </cell>
          <cell r="F29">
            <v>51.72</v>
          </cell>
          <cell r="G29" t="str">
            <v>v</v>
          </cell>
          <cell r="H29">
            <v>0</v>
          </cell>
        </row>
        <row r="30">
          <cell r="A30">
            <v>32234</v>
          </cell>
          <cell r="B30">
            <v>1988</v>
          </cell>
          <cell r="C30">
            <v>4</v>
          </cell>
          <cell r="D30">
            <v>20.25</v>
          </cell>
          <cell r="E30">
            <v>2536.9099999999989</v>
          </cell>
          <cell r="F30">
            <v>71.97</v>
          </cell>
          <cell r="G30" t="str">
            <v>v</v>
          </cell>
          <cell r="H30">
            <v>0</v>
          </cell>
        </row>
        <row r="31">
          <cell r="A31">
            <v>32264</v>
          </cell>
          <cell r="B31">
            <v>1988</v>
          </cell>
          <cell r="C31">
            <v>5</v>
          </cell>
          <cell r="D31">
            <v>18.649999999999999</v>
          </cell>
          <cell r="E31">
            <v>2518.2599999999989</v>
          </cell>
          <cell r="F31">
            <v>90.62</v>
          </cell>
          <cell r="G31" t="str">
            <v>v</v>
          </cell>
          <cell r="H31">
            <v>0</v>
          </cell>
        </row>
        <row r="32">
          <cell r="A32">
            <v>32295</v>
          </cell>
          <cell r="B32">
            <v>1988</v>
          </cell>
          <cell r="C32">
            <v>6</v>
          </cell>
          <cell r="D32">
            <v>20.170000000000002</v>
          </cell>
          <cell r="E32">
            <v>2498.0899999999988</v>
          </cell>
          <cell r="F32">
            <v>110.79</v>
          </cell>
          <cell r="G32" t="str">
            <v>v</v>
          </cell>
          <cell r="H32">
            <v>0</v>
          </cell>
        </row>
        <row r="33">
          <cell r="A33">
            <v>32325</v>
          </cell>
          <cell r="B33">
            <v>1988</v>
          </cell>
          <cell r="C33">
            <v>7</v>
          </cell>
          <cell r="D33">
            <v>24.69</v>
          </cell>
          <cell r="E33">
            <v>2473.3999999999987</v>
          </cell>
          <cell r="F33">
            <v>135.48000000000002</v>
          </cell>
          <cell r="G33" t="str">
            <v>v</v>
          </cell>
          <cell r="H33">
            <v>0</v>
          </cell>
        </row>
        <row r="34">
          <cell r="A34">
            <v>32356</v>
          </cell>
          <cell r="B34">
            <v>1988</v>
          </cell>
          <cell r="C34">
            <v>8</v>
          </cell>
          <cell r="D34">
            <v>22.63</v>
          </cell>
          <cell r="E34">
            <v>2450.7699999999986</v>
          </cell>
          <cell r="F34">
            <v>158.11000000000001</v>
          </cell>
          <cell r="G34" t="str">
            <v>v</v>
          </cell>
          <cell r="H34">
            <v>0</v>
          </cell>
        </row>
        <row r="35">
          <cell r="A35">
            <v>32387</v>
          </cell>
          <cell r="B35">
            <v>1988</v>
          </cell>
          <cell r="C35">
            <v>9</v>
          </cell>
          <cell r="D35">
            <v>26.25</v>
          </cell>
          <cell r="E35">
            <v>2424.5199999999986</v>
          </cell>
          <cell r="F35">
            <v>184.36</v>
          </cell>
          <cell r="G35" t="str">
            <v>v</v>
          </cell>
          <cell r="H35">
            <v>0</v>
          </cell>
        </row>
        <row r="36">
          <cell r="A36">
            <v>32417</v>
          </cell>
          <cell r="B36">
            <v>1988</v>
          </cell>
          <cell r="C36">
            <v>10</v>
          </cell>
          <cell r="D36">
            <v>29.79</v>
          </cell>
          <cell r="E36">
            <v>2394.7299999999987</v>
          </cell>
          <cell r="F36">
            <v>214.15</v>
          </cell>
          <cell r="G36" t="str">
            <v>v</v>
          </cell>
          <cell r="H36">
            <v>0</v>
          </cell>
        </row>
        <row r="37">
          <cell r="A37">
            <v>32448</v>
          </cell>
          <cell r="B37">
            <v>1988</v>
          </cell>
          <cell r="C37">
            <v>11</v>
          </cell>
          <cell r="D37">
            <v>28.41</v>
          </cell>
          <cell r="E37">
            <v>2366.3199999999988</v>
          </cell>
          <cell r="F37">
            <v>242.56</v>
          </cell>
          <cell r="G37" t="str">
            <v>v</v>
          </cell>
          <cell r="H37">
            <v>0</v>
          </cell>
        </row>
        <row r="38">
          <cell r="A38">
            <v>32478</v>
          </cell>
          <cell r="B38">
            <v>1988</v>
          </cell>
          <cell r="C38">
            <v>12</v>
          </cell>
          <cell r="D38">
            <v>30.24</v>
          </cell>
          <cell r="E38">
            <v>2336.079999999999</v>
          </cell>
          <cell r="F38">
            <v>272.8</v>
          </cell>
          <cell r="G38" t="str">
            <v>v</v>
          </cell>
          <cell r="H38">
            <v>0</v>
          </cell>
        </row>
        <row r="39">
          <cell r="A39">
            <v>32509</v>
          </cell>
          <cell r="B39">
            <v>1989</v>
          </cell>
          <cell r="C39">
            <v>1</v>
          </cell>
          <cell r="D39">
            <v>22.97</v>
          </cell>
          <cell r="E39">
            <v>2313.1099999999992</v>
          </cell>
          <cell r="F39">
            <v>22.97</v>
          </cell>
          <cell r="G39" t="str">
            <v>v</v>
          </cell>
          <cell r="H39">
            <v>0</v>
          </cell>
        </row>
        <row r="40">
          <cell r="A40">
            <v>32540</v>
          </cell>
          <cell r="B40">
            <v>1989</v>
          </cell>
          <cell r="C40">
            <v>2</v>
          </cell>
          <cell r="D40">
            <v>18.95</v>
          </cell>
          <cell r="E40">
            <v>2294.1599999999994</v>
          </cell>
          <cell r="F40">
            <v>41.92</v>
          </cell>
          <cell r="G40" t="str">
            <v>v</v>
          </cell>
          <cell r="H40">
            <v>0</v>
          </cell>
        </row>
        <row r="41">
          <cell r="A41">
            <v>32568</v>
          </cell>
          <cell r="B41">
            <v>1989</v>
          </cell>
          <cell r="C41">
            <v>3</v>
          </cell>
          <cell r="D41">
            <v>20.41</v>
          </cell>
          <cell r="E41">
            <v>2273.7499999999995</v>
          </cell>
          <cell r="F41">
            <v>62.33</v>
          </cell>
          <cell r="G41" t="str">
            <v>v</v>
          </cell>
          <cell r="H41">
            <v>0</v>
          </cell>
        </row>
        <row r="42">
          <cell r="A42">
            <v>32599</v>
          </cell>
          <cell r="B42">
            <v>1989</v>
          </cell>
          <cell r="C42">
            <v>4</v>
          </cell>
          <cell r="D42">
            <v>11.52</v>
          </cell>
          <cell r="E42">
            <v>2262.2299999999996</v>
          </cell>
          <cell r="F42">
            <v>73.849999999999994</v>
          </cell>
          <cell r="G42" t="str">
            <v>v</v>
          </cell>
          <cell r="H42">
            <v>0</v>
          </cell>
        </row>
        <row r="43">
          <cell r="A43">
            <v>32629</v>
          </cell>
          <cell r="B43">
            <v>1989</v>
          </cell>
          <cell r="C43">
            <v>5</v>
          </cell>
          <cell r="D43">
            <v>11.43</v>
          </cell>
          <cell r="E43">
            <v>2250.7999999999997</v>
          </cell>
          <cell r="F43">
            <v>85.28</v>
          </cell>
          <cell r="G43" t="str">
            <v>v</v>
          </cell>
          <cell r="H43">
            <v>0</v>
          </cell>
        </row>
        <row r="44">
          <cell r="A44">
            <v>32660</v>
          </cell>
          <cell r="B44">
            <v>1989</v>
          </cell>
          <cell r="C44">
            <v>6</v>
          </cell>
          <cell r="D44">
            <v>27.29</v>
          </cell>
          <cell r="E44">
            <v>2223.5099999999998</v>
          </cell>
          <cell r="F44">
            <v>112.57</v>
          </cell>
          <cell r="G44" t="str">
            <v>v</v>
          </cell>
          <cell r="H44">
            <v>0</v>
          </cell>
        </row>
        <row r="45">
          <cell r="A45">
            <v>32690</v>
          </cell>
          <cell r="B45">
            <v>1989</v>
          </cell>
          <cell r="C45">
            <v>7</v>
          </cell>
          <cell r="D45">
            <v>33.15</v>
          </cell>
          <cell r="E45">
            <v>2190.3599999999997</v>
          </cell>
          <cell r="F45">
            <v>145.72</v>
          </cell>
          <cell r="G45" t="str">
            <v>v</v>
          </cell>
          <cell r="H45">
            <v>0</v>
          </cell>
        </row>
        <row r="46">
          <cell r="A46">
            <v>32721</v>
          </cell>
          <cell r="B46">
            <v>1989</v>
          </cell>
          <cell r="C46">
            <v>8</v>
          </cell>
          <cell r="D46">
            <v>35.49</v>
          </cell>
          <cell r="E46">
            <v>2154.87</v>
          </cell>
          <cell r="F46">
            <v>181.21</v>
          </cell>
          <cell r="G46" t="str">
            <v>v</v>
          </cell>
          <cell r="H46">
            <v>0</v>
          </cell>
        </row>
        <row r="47">
          <cell r="A47">
            <v>32752</v>
          </cell>
          <cell r="B47">
            <v>1989</v>
          </cell>
          <cell r="C47">
            <v>9</v>
          </cell>
          <cell r="D47">
            <v>38.58</v>
          </cell>
          <cell r="E47">
            <v>2116.29</v>
          </cell>
          <cell r="F47">
            <v>219.79000000000002</v>
          </cell>
          <cell r="G47" t="str">
            <v>v</v>
          </cell>
          <cell r="H47">
            <v>0</v>
          </cell>
        </row>
        <row r="48">
          <cell r="A48">
            <v>32782</v>
          </cell>
          <cell r="B48">
            <v>1989</v>
          </cell>
          <cell r="C48">
            <v>10</v>
          </cell>
          <cell r="D48">
            <v>47.7</v>
          </cell>
          <cell r="E48">
            <v>2068.59</v>
          </cell>
          <cell r="F48">
            <v>267.49</v>
          </cell>
          <cell r="G48" t="str">
            <v>v</v>
          </cell>
          <cell r="H48">
            <v>0</v>
          </cell>
        </row>
        <row r="49">
          <cell r="A49">
            <v>32813</v>
          </cell>
          <cell r="B49">
            <v>1989</v>
          </cell>
          <cell r="C49">
            <v>11</v>
          </cell>
          <cell r="D49">
            <v>48.41</v>
          </cell>
          <cell r="E49">
            <v>2020.1800000000003</v>
          </cell>
          <cell r="F49">
            <v>315.89999999999998</v>
          </cell>
          <cell r="G49" t="str">
            <v>v</v>
          </cell>
          <cell r="H49">
            <v>0</v>
          </cell>
        </row>
        <row r="50">
          <cell r="A50">
            <v>32843</v>
          </cell>
          <cell r="B50">
            <v>1989</v>
          </cell>
          <cell r="C50">
            <v>12</v>
          </cell>
          <cell r="D50">
            <v>64.209999999999994</v>
          </cell>
          <cell r="E50">
            <v>1955.9700000000003</v>
          </cell>
          <cell r="F50">
            <v>380.10999999999996</v>
          </cell>
          <cell r="G50" t="str">
            <v>v</v>
          </cell>
          <cell r="H50">
            <v>0</v>
          </cell>
        </row>
        <row r="51">
          <cell r="A51">
            <v>32874</v>
          </cell>
          <cell r="B51">
            <v>1990</v>
          </cell>
          <cell r="C51">
            <v>1</v>
          </cell>
          <cell r="D51">
            <v>67.599999999999994</v>
          </cell>
          <cell r="E51">
            <v>1888.3700000000003</v>
          </cell>
          <cell r="F51">
            <v>67.599999999999994</v>
          </cell>
          <cell r="G51" t="str">
            <v>v</v>
          </cell>
          <cell r="H51">
            <v>0</v>
          </cell>
        </row>
        <row r="52">
          <cell r="A52">
            <v>32905</v>
          </cell>
          <cell r="B52">
            <v>1990</v>
          </cell>
          <cell r="C52">
            <v>2</v>
          </cell>
          <cell r="D52">
            <v>82.04</v>
          </cell>
          <cell r="E52">
            <v>1806.3300000000004</v>
          </cell>
          <cell r="F52">
            <v>149.63999999999999</v>
          </cell>
          <cell r="G52" t="str">
            <v>v</v>
          </cell>
          <cell r="H52">
            <v>0</v>
          </cell>
        </row>
        <row r="53">
          <cell r="A53">
            <v>32933</v>
          </cell>
          <cell r="B53">
            <v>1990</v>
          </cell>
          <cell r="C53">
            <v>3</v>
          </cell>
          <cell r="D53">
            <v>36.76</v>
          </cell>
          <cell r="E53">
            <v>1769.5700000000004</v>
          </cell>
          <cell r="F53">
            <v>186.39999999999998</v>
          </cell>
          <cell r="G53" t="str">
            <v>v</v>
          </cell>
          <cell r="H53">
            <v>0</v>
          </cell>
        </row>
        <row r="54">
          <cell r="A54">
            <v>32964</v>
          </cell>
          <cell r="B54">
            <v>1990</v>
          </cell>
          <cell r="C54">
            <v>4</v>
          </cell>
          <cell r="D54">
            <v>4.2300000000000004</v>
          </cell>
          <cell r="E54">
            <v>1765.3400000000004</v>
          </cell>
          <cell r="F54">
            <v>190.62999999999997</v>
          </cell>
          <cell r="G54" t="str">
            <v>v</v>
          </cell>
          <cell r="H54">
            <v>0</v>
          </cell>
        </row>
        <row r="55">
          <cell r="A55">
            <v>32994</v>
          </cell>
          <cell r="B55">
            <v>1990</v>
          </cell>
          <cell r="C55">
            <v>5</v>
          </cell>
          <cell r="D55">
            <v>5.69</v>
          </cell>
          <cell r="E55">
            <v>1759.6500000000003</v>
          </cell>
          <cell r="F55">
            <v>196.31999999999996</v>
          </cell>
          <cell r="G55" t="str">
            <v>v</v>
          </cell>
          <cell r="H55">
            <v>0</v>
          </cell>
        </row>
        <row r="56">
          <cell r="A56">
            <v>33025</v>
          </cell>
          <cell r="B56">
            <v>1990</v>
          </cell>
          <cell r="C56">
            <v>6</v>
          </cell>
          <cell r="D56">
            <v>8.73</v>
          </cell>
          <cell r="E56">
            <v>1750.9200000000003</v>
          </cell>
          <cell r="F56">
            <v>205.04999999999995</v>
          </cell>
          <cell r="G56" t="str">
            <v>v</v>
          </cell>
          <cell r="H56">
            <v>0</v>
          </cell>
        </row>
        <row r="57">
          <cell r="A57">
            <v>33055</v>
          </cell>
          <cell r="B57">
            <v>1990</v>
          </cell>
          <cell r="C57">
            <v>7</v>
          </cell>
          <cell r="D57">
            <v>13.79</v>
          </cell>
          <cell r="E57">
            <v>1737.1300000000003</v>
          </cell>
          <cell r="F57">
            <v>218.83999999999995</v>
          </cell>
          <cell r="G57" t="str">
            <v>v</v>
          </cell>
          <cell r="H57">
            <v>0</v>
          </cell>
        </row>
        <row r="58">
          <cell r="A58">
            <v>33086</v>
          </cell>
          <cell r="B58">
            <v>1990</v>
          </cell>
          <cell r="C58">
            <v>8</v>
          </cell>
          <cell r="D58">
            <v>11.53</v>
          </cell>
          <cell r="E58">
            <v>1725.6000000000004</v>
          </cell>
          <cell r="F58">
            <v>230.36999999999995</v>
          </cell>
          <cell r="G58" t="str">
            <v>v</v>
          </cell>
          <cell r="H58">
            <v>0</v>
          </cell>
        </row>
        <row r="59">
          <cell r="A59">
            <v>33117</v>
          </cell>
          <cell r="B59">
            <v>1990</v>
          </cell>
          <cell r="C59">
            <v>9</v>
          </cell>
          <cell r="D59">
            <v>15.21</v>
          </cell>
          <cell r="E59">
            <v>1710.3900000000003</v>
          </cell>
          <cell r="F59">
            <v>245.57999999999996</v>
          </cell>
          <cell r="G59" t="str">
            <v>v</v>
          </cell>
          <cell r="H59">
            <v>0</v>
          </cell>
        </row>
        <row r="60">
          <cell r="A60">
            <v>33147</v>
          </cell>
          <cell r="B60">
            <v>1990</v>
          </cell>
          <cell r="C60">
            <v>10</v>
          </cell>
          <cell r="D60">
            <v>16.489999999999998</v>
          </cell>
          <cell r="E60">
            <v>1693.9000000000003</v>
          </cell>
          <cell r="F60">
            <v>262.06999999999994</v>
          </cell>
          <cell r="G60" t="str">
            <v>v</v>
          </cell>
          <cell r="H60">
            <v>0</v>
          </cell>
        </row>
        <row r="61">
          <cell r="A61">
            <v>33178</v>
          </cell>
          <cell r="B61">
            <v>1990</v>
          </cell>
          <cell r="C61">
            <v>11</v>
          </cell>
          <cell r="D61">
            <v>19.829999999999998</v>
          </cell>
          <cell r="E61">
            <v>1674.0700000000004</v>
          </cell>
          <cell r="F61">
            <v>281.89999999999992</v>
          </cell>
          <cell r="G61" t="str">
            <v>v</v>
          </cell>
          <cell r="H61">
            <v>0</v>
          </cell>
        </row>
        <row r="62">
          <cell r="A62">
            <v>33208</v>
          </cell>
          <cell r="B62">
            <v>1990</v>
          </cell>
          <cell r="C62">
            <v>12</v>
          </cell>
          <cell r="D62">
            <v>22.86</v>
          </cell>
          <cell r="E62">
            <v>1651.2100000000005</v>
          </cell>
          <cell r="F62">
            <v>304.75999999999993</v>
          </cell>
          <cell r="G62" t="str">
            <v>v</v>
          </cell>
          <cell r="H62">
            <v>0</v>
          </cell>
        </row>
        <row r="63">
          <cell r="A63">
            <v>33239</v>
          </cell>
          <cell r="B63">
            <v>1991</v>
          </cell>
          <cell r="C63">
            <v>1</v>
          </cell>
          <cell r="D63">
            <v>21.02</v>
          </cell>
          <cell r="E63">
            <v>1630.1900000000005</v>
          </cell>
          <cell r="F63">
            <v>21.02</v>
          </cell>
          <cell r="G63" t="str">
            <v>v</v>
          </cell>
          <cell r="H63">
            <v>0</v>
          </cell>
        </row>
        <row r="64">
          <cell r="A64">
            <v>33270</v>
          </cell>
          <cell r="B64">
            <v>1991</v>
          </cell>
          <cell r="C64">
            <v>2</v>
          </cell>
          <cell r="D64">
            <v>6.85</v>
          </cell>
          <cell r="E64">
            <v>1623.3400000000006</v>
          </cell>
          <cell r="F64">
            <v>27.869999999999997</v>
          </cell>
          <cell r="G64" t="str">
            <v>v</v>
          </cell>
          <cell r="H64">
            <v>0</v>
          </cell>
        </row>
        <row r="65">
          <cell r="A65">
            <v>33298</v>
          </cell>
          <cell r="B65">
            <v>1991</v>
          </cell>
          <cell r="C65">
            <v>3</v>
          </cell>
          <cell r="D65">
            <v>8.99</v>
          </cell>
          <cell r="E65">
            <v>1614.3500000000006</v>
          </cell>
          <cell r="F65">
            <v>36.86</v>
          </cell>
          <cell r="G65" t="str">
            <v>v</v>
          </cell>
          <cell r="H65">
            <v>0</v>
          </cell>
        </row>
        <row r="66">
          <cell r="A66">
            <v>33329</v>
          </cell>
          <cell r="B66">
            <v>1991</v>
          </cell>
          <cell r="C66">
            <v>4</v>
          </cell>
          <cell r="D66">
            <v>9.67</v>
          </cell>
          <cell r="E66">
            <v>1604.6800000000005</v>
          </cell>
          <cell r="F66">
            <v>46.53</v>
          </cell>
          <cell r="G66" t="str">
            <v>v</v>
          </cell>
          <cell r="H66">
            <v>0</v>
          </cell>
        </row>
        <row r="67">
          <cell r="A67">
            <v>33359</v>
          </cell>
          <cell r="B67">
            <v>1991</v>
          </cell>
          <cell r="C67">
            <v>5</v>
          </cell>
          <cell r="D67">
            <v>9.56</v>
          </cell>
          <cell r="E67">
            <v>1595.1200000000006</v>
          </cell>
          <cell r="F67">
            <v>56.09</v>
          </cell>
          <cell r="G67" t="str">
            <v>v</v>
          </cell>
          <cell r="H67">
            <v>0</v>
          </cell>
        </row>
        <row r="68">
          <cell r="A68">
            <v>33390</v>
          </cell>
          <cell r="B68">
            <v>1991</v>
          </cell>
          <cell r="C68">
            <v>6</v>
          </cell>
          <cell r="D68">
            <v>10.32</v>
          </cell>
          <cell r="E68">
            <v>1584.8000000000006</v>
          </cell>
          <cell r="F68">
            <v>66.41</v>
          </cell>
          <cell r="G68" t="str">
            <v>v</v>
          </cell>
          <cell r="H68">
            <v>0</v>
          </cell>
        </row>
        <row r="69">
          <cell r="A69">
            <v>33420</v>
          </cell>
          <cell r="B69">
            <v>1991</v>
          </cell>
          <cell r="C69">
            <v>7</v>
          </cell>
          <cell r="D69">
            <v>12.39</v>
          </cell>
          <cell r="E69">
            <v>1572.4100000000005</v>
          </cell>
          <cell r="F69">
            <v>78.8</v>
          </cell>
          <cell r="G69" t="str">
            <v>v</v>
          </cell>
          <cell r="H69">
            <v>0</v>
          </cell>
        </row>
        <row r="70">
          <cell r="A70">
            <v>33451</v>
          </cell>
          <cell r="B70">
            <v>1991</v>
          </cell>
          <cell r="C70">
            <v>8</v>
          </cell>
          <cell r="D70">
            <v>15.75</v>
          </cell>
          <cell r="E70">
            <v>1556.6600000000005</v>
          </cell>
          <cell r="F70">
            <v>94.55</v>
          </cell>
          <cell r="G70" t="str">
            <v>v</v>
          </cell>
          <cell r="H70">
            <v>0</v>
          </cell>
        </row>
        <row r="71">
          <cell r="A71">
            <v>33482</v>
          </cell>
          <cell r="B71">
            <v>1991</v>
          </cell>
          <cell r="C71">
            <v>9</v>
          </cell>
          <cell r="D71">
            <v>19.78</v>
          </cell>
          <cell r="E71">
            <v>1536.8800000000006</v>
          </cell>
          <cell r="F71">
            <v>114.33</v>
          </cell>
          <cell r="G71" t="str">
            <v>v</v>
          </cell>
          <cell r="H71">
            <v>0</v>
          </cell>
        </row>
        <row r="72">
          <cell r="A72">
            <v>33512</v>
          </cell>
          <cell r="B72">
            <v>1991</v>
          </cell>
          <cell r="C72">
            <v>10</v>
          </cell>
          <cell r="D72">
            <v>25.95</v>
          </cell>
          <cell r="E72">
            <v>1510.9300000000005</v>
          </cell>
          <cell r="F72">
            <v>140.28</v>
          </cell>
          <cell r="G72" t="str">
            <v>v</v>
          </cell>
          <cell r="H72">
            <v>0</v>
          </cell>
        </row>
        <row r="73">
          <cell r="A73">
            <v>33543</v>
          </cell>
          <cell r="B73">
            <v>1991</v>
          </cell>
          <cell r="C73">
            <v>11</v>
          </cell>
          <cell r="D73">
            <v>32.43</v>
          </cell>
          <cell r="E73">
            <v>1478.5000000000005</v>
          </cell>
          <cell r="F73">
            <v>172.71</v>
          </cell>
          <cell r="G73" t="str">
            <v>v</v>
          </cell>
          <cell r="H73">
            <v>0</v>
          </cell>
        </row>
        <row r="74">
          <cell r="A74">
            <v>33573</v>
          </cell>
          <cell r="B74">
            <v>1991</v>
          </cell>
          <cell r="C74">
            <v>12</v>
          </cell>
          <cell r="D74">
            <v>31.17</v>
          </cell>
          <cell r="E74">
            <v>1447.3300000000004</v>
          </cell>
          <cell r="F74">
            <v>203.88</v>
          </cell>
          <cell r="G74" t="str">
            <v>v</v>
          </cell>
          <cell r="H74">
            <v>0</v>
          </cell>
        </row>
        <row r="75">
          <cell r="A75">
            <v>33604</v>
          </cell>
          <cell r="B75">
            <v>1992</v>
          </cell>
          <cell r="C75">
            <v>1</v>
          </cell>
          <cell r="D75">
            <v>29.06</v>
          </cell>
          <cell r="E75">
            <v>1418.2700000000004</v>
          </cell>
          <cell r="F75">
            <v>29.06</v>
          </cell>
          <cell r="G75" t="str">
            <v>v</v>
          </cell>
          <cell r="H75">
            <v>0</v>
          </cell>
        </row>
        <row r="76">
          <cell r="A76">
            <v>33635</v>
          </cell>
          <cell r="B76">
            <v>1992</v>
          </cell>
          <cell r="C76">
            <v>2</v>
          </cell>
          <cell r="D76">
            <v>28.76</v>
          </cell>
          <cell r="E76">
            <v>1389.5100000000004</v>
          </cell>
          <cell r="F76">
            <v>57.82</v>
          </cell>
          <cell r="G76" t="str">
            <v>v</v>
          </cell>
          <cell r="H76">
            <v>0</v>
          </cell>
        </row>
        <row r="77">
          <cell r="A77">
            <v>33664</v>
          </cell>
          <cell r="B77">
            <v>1992</v>
          </cell>
          <cell r="C77">
            <v>3</v>
          </cell>
          <cell r="D77">
            <v>26.86</v>
          </cell>
          <cell r="E77">
            <v>1362.6500000000005</v>
          </cell>
          <cell r="F77">
            <v>84.68</v>
          </cell>
          <cell r="G77" t="str">
            <v>v</v>
          </cell>
          <cell r="H77">
            <v>0</v>
          </cell>
        </row>
        <row r="78">
          <cell r="A78">
            <v>33695</v>
          </cell>
          <cell r="B78">
            <v>1992</v>
          </cell>
          <cell r="C78">
            <v>4</v>
          </cell>
          <cell r="D78">
            <v>23.92</v>
          </cell>
          <cell r="E78">
            <v>1338.7300000000005</v>
          </cell>
          <cell r="F78">
            <v>108.60000000000001</v>
          </cell>
          <cell r="G78" t="str">
            <v>v</v>
          </cell>
          <cell r="H78">
            <v>0</v>
          </cell>
        </row>
        <row r="79">
          <cell r="A79">
            <v>33725</v>
          </cell>
          <cell r="B79">
            <v>1992</v>
          </cell>
          <cell r="C79">
            <v>5</v>
          </cell>
          <cell r="D79">
            <v>23</v>
          </cell>
          <cell r="E79">
            <v>1315.7300000000005</v>
          </cell>
          <cell r="F79">
            <v>131.60000000000002</v>
          </cell>
          <cell r="G79" t="str">
            <v>v</v>
          </cell>
          <cell r="H79">
            <v>0</v>
          </cell>
        </row>
        <row r="80">
          <cell r="A80">
            <v>33756</v>
          </cell>
          <cell r="B80">
            <v>1992</v>
          </cell>
          <cell r="C80">
            <v>6</v>
          </cell>
          <cell r="D80">
            <v>24.28</v>
          </cell>
          <cell r="E80">
            <v>1291.4500000000005</v>
          </cell>
          <cell r="F80">
            <v>155.88000000000002</v>
          </cell>
          <cell r="G80" t="str">
            <v>v</v>
          </cell>
          <cell r="H80">
            <v>0</v>
          </cell>
        </row>
        <row r="81">
          <cell r="A81">
            <v>33786</v>
          </cell>
          <cell r="B81">
            <v>1992</v>
          </cell>
          <cell r="C81">
            <v>7</v>
          </cell>
          <cell r="D81">
            <v>26.21</v>
          </cell>
          <cell r="E81">
            <v>1265.2400000000005</v>
          </cell>
          <cell r="F81">
            <v>182.09000000000003</v>
          </cell>
          <cell r="G81" t="str">
            <v>v</v>
          </cell>
          <cell r="H81">
            <v>0</v>
          </cell>
        </row>
        <row r="82">
          <cell r="A82">
            <v>33817</v>
          </cell>
          <cell r="B82">
            <v>1992</v>
          </cell>
          <cell r="C82">
            <v>8</v>
          </cell>
          <cell r="D82">
            <v>25.65</v>
          </cell>
          <cell r="E82">
            <v>1239.5900000000004</v>
          </cell>
          <cell r="F82">
            <v>207.74000000000004</v>
          </cell>
          <cell r="G82" t="str">
            <v>v</v>
          </cell>
          <cell r="H82">
            <v>0</v>
          </cell>
        </row>
        <row r="83">
          <cell r="A83">
            <v>33848</v>
          </cell>
          <cell r="B83">
            <v>1992</v>
          </cell>
          <cell r="C83">
            <v>9</v>
          </cell>
          <cell r="D83">
            <v>27.66</v>
          </cell>
          <cell r="E83">
            <v>1211.9300000000003</v>
          </cell>
          <cell r="F83">
            <v>235.40000000000003</v>
          </cell>
          <cell r="G83" t="str">
            <v>v</v>
          </cell>
          <cell r="H83">
            <v>0</v>
          </cell>
        </row>
        <row r="84">
          <cell r="A84">
            <v>33878</v>
          </cell>
          <cell r="B84">
            <v>1992</v>
          </cell>
          <cell r="C84">
            <v>10</v>
          </cell>
          <cell r="D84">
            <v>28.18</v>
          </cell>
          <cell r="E84">
            <v>1183.7500000000002</v>
          </cell>
          <cell r="F84">
            <v>263.58000000000004</v>
          </cell>
          <cell r="G84" t="str">
            <v>v</v>
          </cell>
          <cell r="H84">
            <v>0</v>
          </cell>
        </row>
        <row r="85">
          <cell r="A85">
            <v>33909</v>
          </cell>
          <cell r="B85">
            <v>1992</v>
          </cell>
          <cell r="C85">
            <v>11</v>
          </cell>
          <cell r="D85">
            <v>26.4</v>
          </cell>
          <cell r="E85">
            <v>1157.3500000000001</v>
          </cell>
          <cell r="F85">
            <v>289.98</v>
          </cell>
          <cell r="G85" t="str">
            <v>v</v>
          </cell>
          <cell r="H85">
            <v>0</v>
          </cell>
        </row>
        <row r="86">
          <cell r="A86">
            <v>33939</v>
          </cell>
          <cell r="B86">
            <v>1992</v>
          </cell>
          <cell r="C86">
            <v>12</v>
          </cell>
          <cell r="D86">
            <v>25.92</v>
          </cell>
          <cell r="E86">
            <v>1131.43</v>
          </cell>
          <cell r="F86">
            <v>315.90000000000003</v>
          </cell>
          <cell r="G86" t="str">
            <v>v</v>
          </cell>
          <cell r="H86">
            <v>0</v>
          </cell>
        </row>
        <row r="87">
          <cell r="A87">
            <v>33970</v>
          </cell>
          <cell r="B87">
            <v>1993</v>
          </cell>
          <cell r="C87">
            <v>1</v>
          </cell>
          <cell r="D87">
            <v>28.52</v>
          </cell>
          <cell r="E87">
            <v>1102.9100000000001</v>
          </cell>
          <cell r="F87">
            <v>28.52</v>
          </cell>
          <cell r="G87" t="str">
            <v>v</v>
          </cell>
          <cell r="H87">
            <v>0</v>
          </cell>
        </row>
        <row r="88">
          <cell r="A88">
            <v>34001</v>
          </cell>
          <cell r="B88">
            <v>1993</v>
          </cell>
          <cell r="C88">
            <v>2</v>
          </cell>
          <cell r="D88">
            <v>28.9</v>
          </cell>
          <cell r="E88">
            <v>1074.01</v>
          </cell>
          <cell r="F88">
            <v>57.42</v>
          </cell>
          <cell r="G88" t="str">
            <v>v</v>
          </cell>
          <cell r="H88">
            <v>0</v>
          </cell>
        </row>
        <row r="89">
          <cell r="A89">
            <v>34029</v>
          </cell>
          <cell r="B89">
            <v>1993</v>
          </cell>
          <cell r="C89">
            <v>3</v>
          </cell>
          <cell r="D89">
            <v>28.36</v>
          </cell>
          <cell r="E89">
            <v>1045.6500000000001</v>
          </cell>
          <cell r="F89">
            <v>85.78</v>
          </cell>
          <cell r="G89" t="str">
            <v>v</v>
          </cell>
          <cell r="H89">
            <v>0</v>
          </cell>
        </row>
        <row r="90">
          <cell r="A90">
            <v>34060</v>
          </cell>
          <cell r="B90">
            <v>1993</v>
          </cell>
          <cell r="C90">
            <v>4</v>
          </cell>
          <cell r="D90">
            <v>30.53</v>
          </cell>
          <cell r="E90">
            <v>1015.12</v>
          </cell>
          <cell r="F90">
            <v>116.31</v>
          </cell>
          <cell r="G90" t="str">
            <v>v</v>
          </cell>
          <cell r="H90">
            <v>0</v>
          </cell>
        </row>
        <row r="91">
          <cell r="A91">
            <v>34090</v>
          </cell>
          <cell r="B91">
            <v>1993</v>
          </cell>
          <cell r="C91">
            <v>5</v>
          </cell>
          <cell r="D91">
            <v>30.9</v>
          </cell>
          <cell r="E91">
            <v>984.22</v>
          </cell>
          <cell r="F91">
            <v>147.21</v>
          </cell>
          <cell r="G91" t="str">
            <v>v</v>
          </cell>
          <cell r="H91">
            <v>0</v>
          </cell>
        </row>
        <row r="92">
          <cell r="A92">
            <v>34121</v>
          </cell>
          <cell r="B92">
            <v>1993</v>
          </cell>
          <cell r="C92">
            <v>6</v>
          </cell>
          <cell r="D92">
            <v>31.91</v>
          </cell>
          <cell r="E92">
            <v>952.31000000000006</v>
          </cell>
          <cell r="F92">
            <v>179.12</v>
          </cell>
          <cell r="G92" t="str">
            <v>v</v>
          </cell>
          <cell r="H92">
            <v>0</v>
          </cell>
        </row>
        <row r="93">
          <cell r="A93">
            <v>34151</v>
          </cell>
          <cell r="B93">
            <v>1993</v>
          </cell>
          <cell r="C93">
            <v>7</v>
          </cell>
          <cell r="D93">
            <v>32.729999999999997</v>
          </cell>
          <cell r="E93">
            <v>919.58</v>
          </cell>
          <cell r="F93">
            <v>211.85</v>
          </cell>
          <cell r="G93" t="str">
            <v>v</v>
          </cell>
          <cell r="H93">
            <v>0</v>
          </cell>
        </row>
        <row r="94">
          <cell r="A94">
            <v>34182</v>
          </cell>
          <cell r="B94">
            <v>1993</v>
          </cell>
          <cell r="C94">
            <v>8</v>
          </cell>
          <cell r="D94">
            <v>34.64</v>
          </cell>
          <cell r="E94">
            <v>884.94</v>
          </cell>
          <cell r="F94">
            <v>246.49</v>
          </cell>
          <cell r="G94" t="str">
            <v>v</v>
          </cell>
          <cell r="H94">
            <v>0</v>
          </cell>
        </row>
        <row r="95">
          <cell r="A95">
            <v>34213</v>
          </cell>
          <cell r="B95">
            <v>1993</v>
          </cell>
          <cell r="C95">
            <v>9</v>
          </cell>
          <cell r="D95">
            <v>37.229999999999997</v>
          </cell>
          <cell r="E95">
            <v>847.71</v>
          </cell>
          <cell r="F95">
            <v>283.72000000000003</v>
          </cell>
          <cell r="G95" t="str">
            <v>v</v>
          </cell>
          <cell r="H95">
            <v>0</v>
          </cell>
        </row>
        <row r="96">
          <cell r="A96">
            <v>34243</v>
          </cell>
          <cell r="B96">
            <v>1993</v>
          </cell>
          <cell r="C96">
            <v>10</v>
          </cell>
          <cell r="D96">
            <v>38.4</v>
          </cell>
          <cell r="E96">
            <v>809.31000000000006</v>
          </cell>
          <cell r="F96">
            <v>322.12</v>
          </cell>
          <cell r="G96" t="str">
            <v>v</v>
          </cell>
          <cell r="H96">
            <v>0</v>
          </cell>
        </row>
        <row r="97">
          <cell r="A97">
            <v>34274</v>
          </cell>
          <cell r="B97">
            <v>1993</v>
          </cell>
          <cell r="C97">
            <v>11</v>
          </cell>
          <cell r="D97">
            <v>38.380000000000003</v>
          </cell>
          <cell r="E97">
            <v>770.93000000000006</v>
          </cell>
          <cell r="F97">
            <v>360.5</v>
          </cell>
          <cell r="G97" t="str">
            <v>v</v>
          </cell>
          <cell r="H97">
            <v>0</v>
          </cell>
        </row>
        <row r="98">
          <cell r="A98">
            <v>34304</v>
          </cell>
          <cell r="B98">
            <v>1993</v>
          </cell>
          <cell r="C98">
            <v>12</v>
          </cell>
          <cell r="D98">
            <v>40.380000000000003</v>
          </cell>
          <cell r="E98">
            <v>730.55000000000007</v>
          </cell>
          <cell r="F98">
            <v>400.88</v>
          </cell>
          <cell r="G98" t="str">
            <v>v</v>
          </cell>
          <cell r="H98">
            <v>0</v>
          </cell>
        </row>
        <row r="99">
          <cell r="A99">
            <v>34335</v>
          </cell>
          <cell r="B99">
            <v>1994</v>
          </cell>
          <cell r="C99">
            <v>1</v>
          </cell>
          <cell r="D99">
            <v>42.76</v>
          </cell>
          <cell r="E99">
            <v>687.79000000000008</v>
          </cell>
          <cell r="F99">
            <v>42.76</v>
          </cell>
          <cell r="G99" t="str">
            <v>v</v>
          </cell>
          <cell r="H99">
            <v>0</v>
          </cell>
        </row>
        <row r="100">
          <cell r="A100">
            <v>34366</v>
          </cell>
          <cell r="B100">
            <v>1994</v>
          </cell>
          <cell r="C100">
            <v>2</v>
          </cell>
          <cell r="D100">
            <v>41.99</v>
          </cell>
          <cell r="E100">
            <v>645.80000000000007</v>
          </cell>
          <cell r="F100">
            <v>84.75</v>
          </cell>
          <cell r="G100" t="str">
            <v>v</v>
          </cell>
          <cell r="H100">
            <v>0</v>
          </cell>
        </row>
        <row r="101">
          <cell r="A101">
            <v>34394</v>
          </cell>
          <cell r="B101">
            <v>1994</v>
          </cell>
          <cell r="C101">
            <v>3</v>
          </cell>
          <cell r="D101">
            <v>46.42</v>
          </cell>
          <cell r="E101">
            <v>599.38000000000011</v>
          </cell>
          <cell r="F101">
            <v>131.17000000000002</v>
          </cell>
          <cell r="G101" t="str">
            <v>v</v>
          </cell>
          <cell r="H101">
            <v>0</v>
          </cell>
        </row>
        <row r="102">
          <cell r="A102">
            <v>34425</v>
          </cell>
          <cell r="B102">
            <v>1994</v>
          </cell>
          <cell r="C102">
            <v>4</v>
          </cell>
          <cell r="D102">
            <v>46.49</v>
          </cell>
          <cell r="E102">
            <v>552.8900000000001</v>
          </cell>
          <cell r="F102">
            <v>177.66000000000003</v>
          </cell>
          <cell r="G102" t="str">
            <v>v</v>
          </cell>
          <cell r="H102">
            <v>0</v>
          </cell>
        </row>
        <row r="103">
          <cell r="A103">
            <v>34455</v>
          </cell>
          <cell r="B103">
            <v>1994</v>
          </cell>
          <cell r="C103">
            <v>5</v>
          </cell>
          <cell r="D103">
            <v>47.95</v>
          </cell>
          <cell r="E103">
            <v>504.94000000000005</v>
          </cell>
          <cell r="F103">
            <v>225.61</v>
          </cell>
          <cell r="G103" t="str">
            <v>v</v>
          </cell>
          <cell r="H103">
            <v>0</v>
          </cell>
        </row>
        <row r="104">
          <cell r="A104">
            <v>34486</v>
          </cell>
          <cell r="B104">
            <v>1994</v>
          </cell>
          <cell r="C104">
            <v>6</v>
          </cell>
          <cell r="D104">
            <v>50.62</v>
          </cell>
          <cell r="E104">
            <v>454.32000000000005</v>
          </cell>
          <cell r="F104">
            <v>276.23</v>
          </cell>
          <cell r="G104" t="str">
            <v>v</v>
          </cell>
          <cell r="H104">
            <v>0</v>
          </cell>
        </row>
        <row r="105">
          <cell r="A105">
            <v>34516</v>
          </cell>
          <cell r="B105">
            <v>1994</v>
          </cell>
          <cell r="C105">
            <v>7</v>
          </cell>
          <cell r="D105">
            <v>6.87</v>
          </cell>
          <cell r="E105">
            <v>447.45000000000005</v>
          </cell>
          <cell r="F105">
            <v>283.10000000000002</v>
          </cell>
          <cell r="G105" t="str">
            <v>v</v>
          </cell>
          <cell r="H105">
            <v>0</v>
          </cell>
        </row>
        <row r="106">
          <cell r="A106">
            <v>34547</v>
          </cell>
          <cell r="B106">
            <v>1994</v>
          </cell>
          <cell r="C106">
            <v>8</v>
          </cell>
          <cell r="D106">
            <v>4.17</v>
          </cell>
          <cell r="E106">
            <v>443.28000000000003</v>
          </cell>
          <cell r="F106">
            <v>287.27000000000004</v>
          </cell>
          <cell r="G106" t="str">
            <v>v</v>
          </cell>
          <cell r="H106">
            <v>0</v>
          </cell>
        </row>
        <row r="107">
          <cell r="A107">
            <v>34578</v>
          </cell>
          <cell r="B107">
            <v>1994</v>
          </cell>
          <cell r="C107">
            <v>9</v>
          </cell>
          <cell r="D107">
            <v>3.83</v>
          </cell>
          <cell r="E107">
            <v>439.45000000000005</v>
          </cell>
          <cell r="F107">
            <v>291.10000000000002</v>
          </cell>
          <cell r="G107" t="str">
            <v>v</v>
          </cell>
          <cell r="H107">
            <v>0</v>
          </cell>
        </row>
        <row r="108">
          <cell r="A108">
            <v>34608</v>
          </cell>
          <cell r="B108">
            <v>1994</v>
          </cell>
          <cell r="C108">
            <v>10</v>
          </cell>
          <cell r="D108">
            <v>3.62</v>
          </cell>
          <cell r="E108">
            <v>435.83000000000004</v>
          </cell>
          <cell r="F108">
            <v>294.72000000000003</v>
          </cell>
          <cell r="G108" t="str">
            <v>v</v>
          </cell>
          <cell r="H108">
            <v>0</v>
          </cell>
        </row>
        <row r="109">
          <cell r="A109">
            <v>34639</v>
          </cell>
          <cell r="B109">
            <v>1994</v>
          </cell>
          <cell r="C109">
            <v>11</v>
          </cell>
          <cell r="D109">
            <v>4.07</v>
          </cell>
          <cell r="E109">
            <v>431.76000000000005</v>
          </cell>
          <cell r="F109">
            <v>298.79000000000002</v>
          </cell>
          <cell r="G109" t="str">
            <v>v</v>
          </cell>
          <cell r="H109">
            <v>0</v>
          </cell>
        </row>
        <row r="110">
          <cell r="A110">
            <v>34669</v>
          </cell>
          <cell r="B110">
            <v>1994</v>
          </cell>
          <cell r="C110">
            <v>12</v>
          </cell>
          <cell r="D110">
            <v>3.8</v>
          </cell>
          <cell r="E110">
            <v>427.96000000000004</v>
          </cell>
          <cell r="F110">
            <v>302.59000000000003</v>
          </cell>
          <cell r="G110" t="str">
            <v>v</v>
          </cell>
          <cell r="H110">
            <v>0</v>
          </cell>
        </row>
        <row r="111">
          <cell r="A111">
            <v>34700</v>
          </cell>
          <cell r="B111">
            <v>1995</v>
          </cell>
          <cell r="C111">
            <v>1</v>
          </cell>
          <cell r="D111">
            <v>3.37</v>
          </cell>
          <cell r="E111">
            <v>424.59000000000003</v>
          </cell>
          <cell r="F111">
            <v>3.37</v>
          </cell>
          <cell r="G111" t="str">
            <v>v</v>
          </cell>
          <cell r="H111">
            <v>0</v>
          </cell>
        </row>
        <row r="112">
          <cell r="A112">
            <v>34731</v>
          </cell>
          <cell r="B112">
            <v>1995</v>
          </cell>
          <cell r="C112">
            <v>2</v>
          </cell>
          <cell r="D112">
            <v>3.25</v>
          </cell>
          <cell r="E112">
            <v>421.34000000000003</v>
          </cell>
          <cell r="F112">
            <v>6.62</v>
          </cell>
          <cell r="G112" t="str">
            <v>v</v>
          </cell>
          <cell r="H112">
            <v>0</v>
          </cell>
        </row>
        <row r="113">
          <cell r="A113">
            <v>34759</v>
          </cell>
          <cell r="B113">
            <v>1995</v>
          </cell>
          <cell r="C113">
            <v>3</v>
          </cell>
          <cell r="D113">
            <v>4.26</v>
          </cell>
          <cell r="E113">
            <v>417.08000000000004</v>
          </cell>
          <cell r="F113">
            <v>10.879999999999999</v>
          </cell>
          <cell r="G113" t="str">
            <v>v</v>
          </cell>
          <cell r="H113">
            <v>0</v>
          </cell>
        </row>
        <row r="114">
          <cell r="A114">
            <v>34790</v>
          </cell>
          <cell r="B114">
            <v>1995</v>
          </cell>
          <cell r="C114">
            <v>4</v>
          </cell>
          <cell r="D114">
            <v>4.26</v>
          </cell>
          <cell r="E114">
            <v>412.82000000000005</v>
          </cell>
          <cell r="F114">
            <v>15.139999999999999</v>
          </cell>
          <cell r="G114" t="str">
            <v>v</v>
          </cell>
          <cell r="H114">
            <v>0</v>
          </cell>
        </row>
        <row r="115">
          <cell r="A115">
            <v>34820</v>
          </cell>
          <cell r="B115">
            <v>1995</v>
          </cell>
          <cell r="C115">
            <v>5</v>
          </cell>
          <cell r="D115">
            <v>4.25</v>
          </cell>
          <cell r="E115">
            <v>408.57000000000005</v>
          </cell>
          <cell r="F115">
            <v>19.39</v>
          </cell>
          <cell r="G115" t="str">
            <v>v</v>
          </cell>
          <cell r="H115">
            <v>0</v>
          </cell>
        </row>
        <row r="116">
          <cell r="A116">
            <v>34851</v>
          </cell>
          <cell r="B116">
            <v>1995</v>
          </cell>
          <cell r="C116">
            <v>6</v>
          </cell>
          <cell r="D116">
            <v>4.04</v>
          </cell>
          <cell r="E116">
            <v>404.53000000000003</v>
          </cell>
          <cell r="F116">
            <v>23.43</v>
          </cell>
          <cell r="G116" t="str">
            <v>v</v>
          </cell>
          <cell r="H116">
            <v>0</v>
          </cell>
        </row>
        <row r="117">
          <cell r="A117">
            <v>34881</v>
          </cell>
          <cell r="B117">
            <v>1995</v>
          </cell>
          <cell r="C117">
            <v>7</v>
          </cell>
          <cell r="D117">
            <v>4.0199999999999996</v>
          </cell>
          <cell r="E117">
            <v>400.51000000000005</v>
          </cell>
          <cell r="F117">
            <v>27.45</v>
          </cell>
          <cell r="G117" t="str">
            <v>v</v>
          </cell>
          <cell r="H117">
            <v>0</v>
          </cell>
        </row>
        <row r="118">
          <cell r="A118">
            <v>34912</v>
          </cell>
          <cell r="B118">
            <v>1995</v>
          </cell>
          <cell r="C118">
            <v>8</v>
          </cell>
          <cell r="D118">
            <v>3.84</v>
          </cell>
          <cell r="E118">
            <v>396.67000000000007</v>
          </cell>
          <cell r="F118">
            <v>31.29</v>
          </cell>
          <cell r="G118" t="str">
            <v>v</v>
          </cell>
          <cell r="H118">
            <v>0</v>
          </cell>
        </row>
        <row r="119">
          <cell r="A119">
            <v>34943</v>
          </cell>
          <cell r="B119">
            <v>1995</v>
          </cell>
          <cell r="C119">
            <v>9</v>
          </cell>
          <cell r="D119">
            <v>3.32</v>
          </cell>
          <cell r="E119">
            <v>393.35000000000008</v>
          </cell>
          <cell r="F119">
            <v>34.61</v>
          </cell>
          <cell r="G119" t="str">
            <v>v</v>
          </cell>
          <cell r="H119">
            <v>0</v>
          </cell>
        </row>
        <row r="120">
          <cell r="A120">
            <v>34973</v>
          </cell>
          <cell r="B120">
            <v>1995</v>
          </cell>
          <cell r="C120">
            <v>10</v>
          </cell>
          <cell r="D120">
            <v>3.09</v>
          </cell>
          <cell r="E120">
            <v>390.2600000000001</v>
          </cell>
          <cell r="F120">
            <v>37.700000000000003</v>
          </cell>
          <cell r="G120" t="str">
            <v>v</v>
          </cell>
          <cell r="H120">
            <v>0</v>
          </cell>
        </row>
        <row r="121">
          <cell r="A121">
            <v>35004</v>
          </cell>
          <cell r="B121">
            <v>1995</v>
          </cell>
          <cell r="C121">
            <v>11</v>
          </cell>
          <cell r="D121">
            <v>2.88</v>
          </cell>
          <cell r="E121">
            <v>387.38000000000011</v>
          </cell>
          <cell r="F121">
            <v>40.580000000000005</v>
          </cell>
          <cell r="G121" t="str">
            <v>v</v>
          </cell>
          <cell r="H121">
            <v>0</v>
          </cell>
        </row>
        <row r="122">
          <cell r="A122">
            <v>35034</v>
          </cell>
          <cell r="B122">
            <v>1995</v>
          </cell>
          <cell r="C122">
            <v>12</v>
          </cell>
          <cell r="D122">
            <v>2.78</v>
          </cell>
          <cell r="E122">
            <v>384.60000000000014</v>
          </cell>
          <cell r="F122">
            <v>43.360000000000007</v>
          </cell>
          <cell r="G122" t="str">
            <v>v</v>
          </cell>
          <cell r="H122">
            <v>0</v>
          </cell>
        </row>
        <row r="123">
          <cell r="A123">
            <v>35065</v>
          </cell>
          <cell r="B123">
            <v>1996</v>
          </cell>
          <cell r="C123">
            <v>1</v>
          </cell>
          <cell r="D123">
            <v>2.58</v>
          </cell>
          <cell r="E123">
            <v>382.02000000000015</v>
          </cell>
          <cell r="F123">
            <v>2.58</v>
          </cell>
          <cell r="G123" t="str">
            <v>v</v>
          </cell>
          <cell r="H123">
            <v>0</v>
          </cell>
        </row>
        <row r="124">
          <cell r="A124">
            <v>35096</v>
          </cell>
          <cell r="B124">
            <v>1996</v>
          </cell>
          <cell r="C124">
            <v>2</v>
          </cell>
          <cell r="D124">
            <v>2.35</v>
          </cell>
          <cell r="E124">
            <v>379.67000000000013</v>
          </cell>
          <cell r="F124">
            <v>4.93</v>
          </cell>
          <cell r="G124" t="str">
            <v>v</v>
          </cell>
          <cell r="H124">
            <v>0</v>
          </cell>
        </row>
        <row r="125">
          <cell r="A125">
            <v>35125</v>
          </cell>
          <cell r="B125">
            <v>1996</v>
          </cell>
          <cell r="C125">
            <v>3</v>
          </cell>
          <cell r="D125">
            <v>2.2200000000000002</v>
          </cell>
          <cell r="E125">
            <v>377.4500000000001</v>
          </cell>
          <cell r="F125">
            <v>7.15</v>
          </cell>
          <cell r="G125" t="str">
            <v>v</v>
          </cell>
          <cell r="H125">
            <v>0</v>
          </cell>
        </row>
        <row r="126">
          <cell r="A126">
            <v>35156</v>
          </cell>
          <cell r="B126">
            <v>1996</v>
          </cell>
          <cell r="C126">
            <v>4</v>
          </cell>
          <cell r="D126">
            <v>2.0699999999999998</v>
          </cell>
          <cell r="E126">
            <v>375.38000000000011</v>
          </cell>
          <cell r="F126">
            <v>9.2200000000000006</v>
          </cell>
          <cell r="G126" t="str">
            <v>v</v>
          </cell>
          <cell r="H126">
            <v>0</v>
          </cell>
        </row>
        <row r="127">
          <cell r="A127">
            <v>35186</v>
          </cell>
          <cell r="B127">
            <v>1996</v>
          </cell>
          <cell r="C127">
            <v>5</v>
          </cell>
          <cell r="D127">
            <v>2.0099999999999998</v>
          </cell>
          <cell r="E127">
            <v>373.37000000000012</v>
          </cell>
          <cell r="F127">
            <v>11.23</v>
          </cell>
          <cell r="G127" t="str">
            <v>v</v>
          </cell>
          <cell r="H127">
            <v>0</v>
          </cell>
        </row>
        <row r="128">
          <cell r="A128">
            <v>35217</v>
          </cell>
          <cell r="B128">
            <v>1996</v>
          </cell>
          <cell r="C128">
            <v>6</v>
          </cell>
          <cell r="D128">
            <v>1.98</v>
          </cell>
          <cell r="E128">
            <v>371.3900000000001</v>
          </cell>
          <cell r="F128">
            <v>13.21</v>
          </cell>
          <cell r="G128" t="str">
            <v>v</v>
          </cell>
          <cell r="H128">
            <v>0</v>
          </cell>
        </row>
        <row r="129">
          <cell r="A129">
            <v>35247</v>
          </cell>
          <cell r="B129">
            <v>1996</v>
          </cell>
          <cell r="C129">
            <v>7</v>
          </cell>
          <cell r="D129">
            <v>1.93</v>
          </cell>
          <cell r="E129">
            <v>369.46000000000009</v>
          </cell>
          <cell r="F129">
            <v>15.14</v>
          </cell>
          <cell r="G129" t="str">
            <v>v</v>
          </cell>
          <cell r="H129">
            <v>0</v>
          </cell>
        </row>
        <row r="130">
          <cell r="A130">
            <v>35278</v>
          </cell>
          <cell r="B130">
            <v>1996</v>
          </cell>
          <cell r="C130">
            <v>8</v>
          </cell>
          <cell r="D130">
            <v>1.97</v>
          </cell>
          <cell r="E130">
            <v>367.49000000000007</v>
          </cell>
          <cell r="F130">
            <v>17.11</v>
          </cell>
          <cell r="G130" t="str">
            <v>v</v>
          </cell>
          <cell r="H130">
            <v>0</v>
          </cell>
        </row>
        <row r="131">
          <cell r="A131">
            <v>35309</v>
          </cell>
          <cell r="B131">
            <v>1996</v>
          </cell>
          <cell r="C131">
            <v>9</v>
          </cell>
          <cell r="D131">
            <v>1.9</v>
          </cell>
          <cell r="E131">
            <v>365.59000000000009</v>
          </cell>
          <cell r="F131">
            <v>19.009999999999998</v>
          </cell>
          <cell r="G131" t="str">
            <v>v</v>
          </cell>
          <cell r="H131">
            <v>0</v>
          </cell>
        </row>
        <row r="132">
          <cell r="A132">
            <v>35339</v>
          </cell>
          <cell r="B132">
            <v>1996</v>
          </cell>
          <cell r="C132">
            <v>10</v>
          </cell>
          <cell r="D132">
            <v>1.86</v>
          </cell>
          <cell r="E132">
            <v>363.73000000000008</v>
          </cell>
          <cell r="F132">
            <v>20.869999999999997</v>
          </cell>
          <cell r="G132" t="str">
            <v>v</v>
          </cell>
          <cell r="H132">
            <v>0</v>
          </cell>
        </row>
        <row r="133">
          <cell r="A133">
            <v>35370</v>
          </cell>
          <cell r="B133">
            <v>1996</v>
          </cell>
          <cell r="C133">
            <v>11</v>
          </cell>
          <cell r="D133">
            <v>1.8</v>
          </cell>
          <cell r="E133">
            <v>361.93000000000006</v>
          </cell>
          <cell r="F133">
            <v>22.669999999999998</v>
          </cell>
          <cell r="G133" t="str">
            <v>v</v>
          </cell>
          <cell r="H133">
            <v>0</v>
          </cell>
        </row>
        <row r="134">
          <cell r="A134">
            <v>35400</v>
          </cell>
          <cell r="B134">
            <v>1996</v>
          </cell>
          <cell r="C134">
            <v>12</v>
          </cell>
          <cell r="D134">
            <v>1.8</v>
          </cell>
          <cell r="E134">
            <v>360.13000000000005</v>
          </cell>
          <cell r="F134">
            <v>24.47</v>
          </cell>
          <cell r="G134" t="str">
            <v>v</v>
          </cell>
          <cell r="H134">
            <v>0</v>
          </cell>
        </row>
        <row r="135">
          <cell r="A135">
            <v>35431</v>
          </cell>
          <cell r="B135">
            <v>1997</v>
          </cell>
          <cell r="C135">
            <v>1</v>
          </cell>
          <cell r="D135">
            <v>1.73</v>
          </cell>
          <cell r="E135">
            <v>358.40000000000003</v>
          </cell>
          <cell r="F135">
            <v>1.73</v>
          </cell>
          <cell r="G135" t="str">
            <v>v</v>
          </cell>
          <cell r="H135">
            <v>0</v>
          </cell>
        </row>
        <row r="136">
          <cell r="A136">
            <v>35462</v>
          </cell>
          <cell r="B136">
            <v>1997</v>
          </cell>
          <cell r="C136">
            <v>2</v>
          </cell>
          <cell r="D136">
            <v>1.67</v>
          </cell>
          <cell r="E136">
            <v>356.73</v>
          </cell>
          <cell r="F136">
            <v>3.4</v>
          </cell>
          <cell r="G136" t="str">
            <v>v</v>
          </cell>
          <cell r="H136">
            <v>0</v>
          </cell>
        </row>
        <row r="137">
          <cell r="A137">
            <v>35490</v>
          </cell>
          <cell r="B137">
            <v>1997</v>
          </cell>
          <cell r="C137">
            <v>3</v>
          </cell>
          <cell r="D137">
            <v>1.64</v>
          </cell>
          <cell r="E137">
            <v>355.09000000000003</v>
          </cell>
          <cell r="F137">
            <v>5.04</v>
          </cell>
          <cell r="G137" t="str">
            <v>v</v>
          </cell>
          <cell r="H137">
            <v>0</v>
          </cell>
        </row>
        <row r="138">
          <cell r="A138">
            <v>35521</v>
          </cell>
          <cell r="B138">
            <v>1997</v>
          </cell>
          <cell r="C138">
            <v>4</v>
          </cell>
          <cell r="D138">
            <v>1.66</v>
          </cell>
          <cell r="E138">
            <v>353.43</v>
          </cell>
          <cell r="F138">
            <v>6.7</v>
          </cell>
          <cell r="G138" t="str">
            <v>v</v>
          </cell>
          <cell r="H138">
            <v>0</v>
          </cell>
        </row>
        <row r="139">
          <cell r="A139">
            <v>35551</v>
          </cell>
          <cell r="B139">
            <v>1997</v>
          </cell>
          <cell r="C139">
            <v>5</v>
          </cell>
          <cell r="D139">
            <v>1.58</v>
          </cell>
          <cell r="E139">
            <v>351.85</v>
          </cell>
          <cell r="F139">
            <v>8.2800000000000011</v>
          </cell>
          <cell r="G139" t="str">
            <v>v</v>
          </cell>
          <cell r="H139">
            <v>0</v>
          </cell>
        </row>
        <row r="140">
          <cell r="A140">
            <v>35582</v>
          </cell>
          <cell r="B140">
            <v>1997</v>
          </cell>
          <cell r="C140">
            <v>6</v>
          </cell>
          <cell r="D140">
            <v>1.61</v>
          </cell>
          <cell r="E140">
            <v>350.24</v>
          </cell>
          <cell r="F140">
            <v>9.89</v>
          </cell>
          <cell r="G140" t="str">
            <v>v</v>
          </cell>
          <cell r="H140">
            <v>0</v>
          </cell>
        </row>
        <row r="141">
          <cell r="A141">
            <v>35612</v>
          </cell>
          <cell r="B141">
            <v>1997</v>
          </cell>
          <cell r="C141">
            <v>7</v>
          </cell>
          <cell r="D141">
            <v>1.6</v>
          </cell>
          <cell r="E141">
            <v>348.64</v>
          </cell>
          <cell r="F141">
            <v>11.49</v>
          </cell>
          <cell r="G141" t="str">
            <v>v</v>
          </cell>
          <cell r="H141">
            <v>0</v>
          </cell>
        </row>
        <row r="142">
          <cell r="A142">
            <v>35643</v>
          </cell>
          <cell r="B142">
            <v>1997</v>
          </cell>
          <cell r="C142">
            <v>8</v>
          </cell>
          <cell r="D142">
            <v>1.59</v>
          </cell>
          <cell r="E142">
            <v>347.05</v>
          </cell>
          <cell r="F142">
            <v>13.08</v>
          </cell>
          <cell r="G142" t="str">
            <v>v</v>
          </cell>
          <cell r="H142">
            <v>0</v>
          </cell>
        </row>
        <row r="143">
          <cell r="A143">
            <v>35674</v>
          </cell>
          <cell r="B143">
            <v>1997</v>
          </cell>
          <cell r="C143">
            <v>9</v>
          </cell>
          <cell r="D143">
            <v>1.59</v>
          </cell>
          <cell r="E143">
            <v>345.46000000000004</v>
          </cell>
          <cell r="F143">
            <v>14.67</v>
          </cell>
          <cell r="G143" t="str">
            <v>v</v>
          </cell>
          <cell r="H143">
            <v>0</v>
          </cell>
        </row>
        <row r="144">
          <cell r="A144">
            <v>35704</v>
          </cell>
          <cell r="B144">
            <v>1997</v>
          </cell>
          <cell r="C144">
            <v>10</v>
          </cell>
          <cell r="D144">
            <v>1.67</v>
          </cell>
          <cell r="E144">
            <v>343.79</v>
          </cell>
          <cell r="F144">
            <v>16.34</v>
          </cell>
          <cell r="G144" t="str">
            <v>v</v>
          </cell>
          <cell r="H144">
            <v>0</v>
          </cell>
        </row>
        <row r="145">
          <cell r="A145">
            <v>35735</v>
          </cell>
          <cell r="B145">
            <v>1997</v>
          </cell>
          <cell r="C145">
            <v>11</v>
          </cell>
          <cell r="D145">
            <v>3.04</v>
          </cell>
          <cell r="E145">
            <v>340.75</v>
          </cell>
          <cell r="F145">
            <v>19.38</v>
          </cell>
          <cell r="G145" t="str">
            <v>v</v>
          </cell>
          <cell r="H145">
            <v>0</v>
          </cell>
        </row>
        <row r="146">
          <cell r="A146">
            <v>35765</v>
          </cell>
          <cell r="B146">
            <v>1997</v>
          </cell>
          <cell r="C146">
            <v>12</v>
          </cell>
          <cell r="D146">
            <v>2.97</v>
          </cell>
          <cell r="E146">
            <v>337.78</v>
          </cell>
          <cell r="F146">
            <v>22.349999999999998</v>
          </cell>
          <cell r="G146" t="str">
            <v>v</v>
          </cell>
          <cell r="H146">
            <v>0</v>
          </cell>
        </row>
        <row r="147">
          <cell r="A147">
            <v>35796</v>
          </cell>
          <cell r="B147">
            <v>1998</v>
          </cell>
          <cell r="C147">
            <v>1</v>
          </cell>
          <cell r="D147">
            <v>2.67</v>
          </cell>
          <cell r="E147">
            <v>335.10999999999996</v>
          </cell>
          <cell r="F147">
            <v>2.67</v>
          </cell>
          <cell r="G147" t="str">
            <v>v</v>
          </cell>
          <cell r="H147">
            <v>0</v>
          </cell>
        </row>
        <row r="148">
          <cell r="A148">
            <v>35827</v>
          </cell>
          <cell r="B148">
            <v>1998</v>
          </cell>
          <cell r="C148">
            <v>2</v>
          </cell>
          <cell r="D148">
            <v>2.13</v>
          </cell>
          <cell r="E148">
            <v>332.97999999999996</v>
          </cell>
          <cell r="F148">
            <v>4.8</v>
          </cell>
          <cell r="G148" t="str">
            <v>v</v>
          </cell>
          <cell r="H148">
            <v>0</v>
          </cell>
        </row>
        <row r="149">
          <cell r="A149">
            <v>35855</v>
          </cell>
          <cell r="B149">
            <v>1998</v>
          </cell>
          <cell r="C149">
            <v>3</v>
          </cell>
          <cell r="D149">
            <v>2.2000000000000002</v>
          </cell>
          <cell r="E149">
            <v>330.78</v>
          </cell>
          <cell r="F149">
            <v>7</v>
          </cell>
          <cell r="G149" t="str">
            <v>v</v>
          </cell>
          <cell r="H149">
            <v>0</v>
          </cell>
        </row>
        <row r="150">
          <cell r="A150">
            <v>35886</v>
          </cell>
          <cell r="B150">
            <v>1998</v>
          </cell>
          <cell r="C150">
            <v>4</v>
          </cell>
          <cell r="D150">
            <v>1.71</v>
          </cell>
          <cell r="E150">
            <v>329.07</v>
          </cell>
          <cell r="F150">
            <v>8.7100000000000009</v>
          </cell>
          <cell r="G150" t="str">
            <v>v</v>
          </cell>
          <cell r="H150">
            <v>0</v>
          </cell>
        </row>
        <row r="151">
          <cell r="A151">
            <v>35916</v>
          </cell>
          <cell r="B151">
            <v>1998</v>
          </cell>
          <cell r="C151">
            <v>5</v>
          </cell>
          <cell r="D151">
            <v>1.63</v>
          </cell>
          <cell r="E151">
            <v>327.44</v>
          </cell>
          <cell r="F151">
            <v>10.34</v>
          </cell>
          <cell r="G151" t="str">
            <v>v</v>
          </cell>
          <cell r="H151">
            <v>0</v>
          </cell>
        </row>
        <row r="152">
          <cell r="A152">
            <v>35947</v>
          </cell>
          <cell r="B152">
            <v>1998</v>
          </cell>
          <cell r="C152">
            <v>6</v>
          </cell>
          <cell r="D152">
            <v>1.6</v>
          </cell>
          <cell r="E152">
            <v>325.83999999999997</v>
          </cell>
          <cell r="F152">
            <v>11.94</v>
          </cell>
          <cell r="G152" t="str">
            <v>v</v>
          </cell>
          <cell r="H152">
            <v>0</v>
          </cell>
        </row>
        <row r="153">
          <cell r="A153">
            <v>35977</v>
          </cell>
          <cell r="B153">
            <v>1998</v>
          </cell>
          <cell r="C153">
            <v>7</v>
          </cell>
          <cell r="D153">
            <v>1.7</v>
          </cell>
          <cell r="E153">
            <v>324.14</v>
          </cell>
          <cell r="F153">
            <v>13.639999999999999</v>
          </cell>
          <cell r="G153" t="str">
            <v>v</v>
          </cell>
          <cell r="H153">
            <v>0</v>
          </cell>
        </row>
        <row r="154">
          <cell r="A154">
            <v>36008</v>
          </cell>
          <cell r="B154">
            <v>1998</v>
          </cell>
          <cell r="C154">
            <v>8</v>
          </cell>
          <cell r="D154">
            <v>1.48</v>
          </cell>
          <cell r="E154">
            <v>322.65999999999997</v>
          </cell>
          <cell r="F154">
            <v>15.12</v>
          </cell>
          <cell r="G154" t="str">
            <v>v</v>
          </cell>
          <cell r="H154">
            <v>0</v>
          </cell>
        </row>
        <row r="155">
          <cell r="A155">
            <v>36039</v>
          </cell>
          <cell r="B155">
            <v>1998</v>
          </cell>
          <cell r="C155">
            <v>9</v>
          </cell>
          <cell r="D155">
            <v>2.4900000000000002</v>
          </cell>
          <cell r="E155">
            <v>320.16999999999996</v>
          </cell>
          <cell r="F155">
            <v>17.61</v>
          </cell>
          <cell r="G155" t="str">
            <v>v</v>
          </cell>
          <cell r="H155">
            <v>0</v>
          </cell>
        </row>
        <row r="156">
          <cell r="A156">
            <v>36069</v>
          </cell>
          <cell r="B156">
            <v>1998</v>
          </cell>
          <cell r="C156">
            <v>10</v>
          </cell>
          <cell r="D156">
            <v>2.94</v>
          </cell>
          <cell r="E156">
            <v>317.22999999999996</v>
          </cell>
          <cell r="F156">
            <v>20.55</v>
          </cell>
          <cell r="G156" t="str">
            <v>v</v>
          </cell>
          <cell r="H156">
            <v>0</v>
          </cell>
        </row>
        <row r="157">
          <cell r="A157">
            <v>36100</v>
          </cell>
          <cell r="B157">
            <v>1998</v>
          </cell>
          <cell r="C157">
            <v>11</v>
          </cell>
          <cell r="D157">
            <v>2.63</v>
          </cell>
          <cell r="E157">
            <v>314.59999999999997</v>
          </cell>
          <cell r="F157">
            <v>23.18</v>
          </cell>
          <cell r="G157" t="str">
            <v>v</v>
          </cell>
          <cell r="H157">
            <v>0</v>
          </cell>
        </row>
        <row r="158">
          <cell r="A158">
            <v>36130</v>
          </cell>
          <cell r="B158">
            <v>1998</v>
          </cell>
          <cell r="C158">
            <v>12</v>
          </cell>
          <cell r="D158">
            <v>2.4</v>
          </cell>
          <cell r="E158">
            <v>312.2</v>
          </cell>
          <cell r="F158">
            <v>25.58</v>
          </cell>
          <cell r="G158" t="str">
            <v>v</v>
          </cell>
          <cell r="H158">
            <v>0</v>
          </cell>
        </row>
        <row r="159">
          <cell r="A159">
            <v>36161</v>
          </cell>
          <cell r="B159">
            <v>1999</v>
          </cell>
          <cell r="C159">
            <v>1</v>
          </cell>
          <cell r="D159">
            <v>2.1800000000000002</v>
          </cell>
          <cell r="E159">
            <v>310.02</v>
          </cell>
          <cell r="F159">
            <v>2.1800000000000002</v>
          </cell>
          <cell r="G159" t="str">
            <v>v</v>
          </cell>
          <cell r="H159">
            <v>0</v>
          </cell>
        </row>
        <row r="160">
          <cell r="A160">
            <v>36192</v>
          </cell>
          <cell r="B160">
            <v>1999</v>
          </cell>
          <cell r="C160">
            <v>2</v>
          </cell>
          <cell r="D160">
            <v>2.38</v>
          </cell>
          <cell r="E160">
            <v>307.64</v>
          </cell>
          <cell r="F160">
            <v>4.5600000000000005</v>
          </cell>
          <cell r="G160" t="str">
            <v>v</v>
          </cell>
          <cell r="H160">
            <v>0</v>
          </cell>
        </row>
        <row r="161">
          <cell r="A161">
            <v>36220</v>
          </cell>
          <cell r="B161">
            <v>1999</v>
          </cell>
          <cell r="C161">
            <v>3</v>
          </cell>
          <cell r="D161">
            <v>3.33</v>
          </cell>
          <cell r="E161">
            <v>304.31</v>
          </cell>
          <cell r="F161">
            <v>7.8900000000000006</v>
          </cell>
          <cell r="G161" t="str">
            <v>v</v>
          </cell>
          <cell r="H161">
            <v>0</v>
          </cell>
        </row>
        <row r="162">
          <cell r="A162">
            <v>36251</v>
          </cell>
          <cell r="B162">
            <v>1999</v>
          </cell>
          <cell r="C162">
            <v>4</v>
          </cell>
          <cell r="D162">
            <v>2.35</v>
          </cell>
          <cell r="E162">
            <v>301.95999999999998</v>
          </cell>
          <cell r="F162">
            <v>10.24</v>
          </cell>
          <cell r="G162" t="str">
            <v>v</v>
          </cell>
          <cell r="H162">
            <v>0</v>
          </cell>
        </row>
        <row r="163">
          <cell r="A163">
            <v>36281</v>
          </cell>
          <cell r="B163">
            <v>1999</v>
          </cell>
          <cell r="C163">
            <v>5</v>
          </cell>
          <cell r="D163">
            <v>2.02</v>
          </cell>
          <cell r="E163">
            <v>299.94</v>
          </cell>
          <cell r="F163">
            <v>12.26</v>
          </cell>
          <cell r="G163" t="str">
            <v>v</v>
          </cell>
          <cell r="H163">
            <v>0</v>
          </cell>
        </row>
        <row r="164">
          <cell r="A164">
            <v>36312</v>
          </cell>
          <cell r="B164">
            <v>1999</v>
          </cell>
          <cell r="C164">
            <v>6</v>
          </cell>
          <cell r="D164">
            <v>1.67</v>
          </cell>
          <cell r="E164">
            <v>298.27</v>
          </cell>
          <cell r="F164">
            <v>13.93</v>
          </cell>
          <cell r="G164" t="str">
            <v>v</v>
          </cell>
          <cell r="H164">
            <v>0</v>
          </cell>
        </row>
        <row r="165">
          <cell r="A165">
            <v>36342</v>
          </cell>
          <cell r="B165">
            <v>1999</v>
          </cell>
          <cell r="C165">
            <v>7</v>
          </cell>
          <cell r="D165">
            <v>1.66</v>
          </cell>
          <cell r="E165">
            <v>296.60999999999996</v>
          </cell>
          <cell r="F165">
            <v>15.59</v>
          </cell>
          <cell r="G165" t="str">
            <v>v</v>
          </cell>
          <cell r="H165">
            <v>0</v>
          </cell>
        </row>
        <row r="166">
          <cell r="A166">
            <v>36373</v>
          </cell>
          <cell r="B166">
            <v>1999</v>
          </cell>
          <cell r="C166">
            <v>8</v>
          </cell>
          <cell r="D166">
            <v>1.57</v>
          </cell>
          <cell r="E166">
            <v>295.03999999999996</v>
          </cell>
          <cell r="F166">
            <v>17.16</v>
          </cell>
          <cell r="G166" t="str">
            <v>v</v>
          </cell>
          <cell r="H166">
            <v>0</v>
          </cell>
        </row>
        <row r="167">
          <cell r="A167">
            <v>36404</v>
          </cell>
          <cell r="B167">
            <v>1999</v>
          </cell>
          <cell r="C167">
            <v>9</v>
          </cell>
          <cell r="D167">
            <v>1.49</v>
          </cell>
          <cell r="E167">
            <v>293.54999999999995</v>
          </cell>
          <cell r="F167">
            <v>18.649999999999999</v>
          </cell>
          <cell r="G167" t="str">
            <v>v</v>
          </cell>
          <cell r="H167">
            <v>0</v>
          </cell>
        </row>
        <row r="168">
          <cell r="A168">
            <v>36434</v>
          </cell>
          <cell r="B168">
            <v>1999</v>
          </cell>
          <cell r="C168">
            <v>10</v>
          </cell>
          <cell r="D168">
            <v>1.38</v>
          </cell>
          <cell r="E168">
            <v>292.16999999999996</v>
          </cell>
          <cell r="F168">
            <v>20.029999999999998</v>
          </cell>
          <cell r="G168" t="str">
            <v>v</v>
          </cell>
          <cell r="H168">
            <v>0</v>
          </cell>
        </row>
        <row r="169">
          <cell r="A169">
            <v>36465</v>
          </cell>
          <cell r="B169">
            <v>1999</v>
          </cell>
          <cell r="C169">
            <v>11</v>
          </cell>
          <cell r="D169">
            <v>1.39</v>
          </cell>
          <cell r="E169">
            <v>290.77999999999997</v>
          </cell>
          <cell r="F169">
            <v>21.419999999999998</v>
          </cell>
          <cell r="G169" t="str">
            <v>v</v>
          </cell>
          <cell r="H169">
            <v>0</v>
          </cell>
        </row>
        <row r="170">
          <cell r="A170">
            <v>36495</v>
          </cell>
          <cell r="B170">
            <v>1999</v>
          </cell>
          <cell r="C170">
            <v>12</v>
          </cell>
          <cell r="D170">
            <v>1.6</v>
          </cell>
          <cell r="E170">
            <v>289.17999999999995</v>
          </cell>
          <cell r="F170">
            <v>23.02</v>
          </cell>
          <cell r="G170" t="str">
            <v>v</v>
          </cell>
          <cell r="H170">
            <v>0</v>
          </cell>
        </row>
        <row r="171">
          <cell r="A171">
            <v>36526</v>
          </cell>
          <cell r="B171">
            <v>2000</v>
          </cell>
          <cell r="C171">
            <v>1</v>
          </cell>
          <cell r="D171">
            <v>1.46</v>
          </cell>
          <cell r="E171">
            <v>287.71999999999997</v>
          </cell>
          <cell r="F171">
            <v>1.46</v>
          </cell>
          <cell r="G171" t="str">
            <v>v</v>
          </cell>
          <cell r="H171">
            <v>0</v>
          </cell>
        </row>
        <row r="172">
          <cell r="A172">
            <v>36557</v>
          </cell>
          <cell r="B172">
            <v>2000</v>
          </cell>
          <cell r="C172">
            <v>2</v>
          </cell>
          <cell r="D172">
            <v>1.45</v>
          </cell>
          <cell r="E172">
            <v>286.27</v>
          </cell>
          <cell r="F172">
            <v>2.91</v>
          </cell>
          <cell r="G172" t="str">
            <v>v</v>
          </cell>
          <cell r="H172">
            <v>0</v>
          </cell>
        </row>
        <row r="173">
          <cell r="A173">
            <v>36586</v>
          </cell>
          <cell r="B173">
            <v>2000</v>
          </cell>
          <cell r="C173">
            <v>3</v>
          </cell>
          <cell r="D173">
            <v>1.45</v>
          </cell>
          <cell r="E173">
            <v>284.82</v>
          </cell>
          <cell r="F173">
            <v>4.3600000000000003</v>
          </cell>
          <cell r="G173" t="str">
            <v>v</v>
          </cell>
          <cell r="H173">
            <v>0</v>
          </cell>
        </row>
        <row r="174">
          <cell r="A174">
            <v>36617</v>
          </cell>
          <cell r="B174">
            <v>2000</v>
          </cell>
          <cell r="C174">
            <v>4</v>
          </cell>
          <cell r="D174">
            <v>1.3</v>
          </cell>
          <cell r="E174">
            <v>283.52</v>
          </cell>
          <cell r="F174">
            <v>5.66</v>
          </cell>
          <cell r="G174" t="str">
            <v>v</v>
          </cell>
          <cell r="H174">
            <v>0</v>
          </cell>
        </row>
        <row r="175">
          <cell r="A175">
            <v>36647</v>
          </cell>
          <cell r="B175">
            <v>2000</v>
          </cell>
          <cell r="C175">
            <v>5</v>
          </cell>
          <cell r="D175">
            <v>1.49</v>
          </cell>
          <cell r="E175">
            <v>282.02999999999997</v>
          </cell>
          <cell r="F175">
            <v>7.15</v>
          </cell>
          <cell r="G175" t="str">
            <v>v</v>
          </cell>
          <cell r="H175">
            <v>0</v>
          </cell>
        </row>
        <row r="176">
          <cell r="A176">
            <v>36678</v>
          </cell>
          <cell r="B176">
            <v>2000</v>
          </cell>
          <cell r="C176">
            <v>6</v>
          </cell>
          <cell r="D176">
            <v>1.39</v>
          </cell>
          <cell r="E176">
            <v>280.64</v>
          </cell>
          <cell r="F176">
            <v>8.5400000000000009</v>
          </cell>
          <cell r="G176" t="str">
            <v>v</v>
          </cell>
          <cell r="H176">
            <v>0</v>
          </cell>
        </row>
        <row r="177">
          <cell r="A177">
            <v>36708</v>
          </cell>
          <cell r="B177">
            <v>2000</v>
          </cell>
          <cell r="C177">
            <v>7</v>
          </cell>
          <cell r="D177">
            <v>1.31</v>
          </cell>
          <cell r="E177">
            <v>279.33</v>
          </cell>
          <cell r="F177">
            <v>9.8500000000000014</v>
          </cell>
          <cell r="G177" t="str">
            <v>v</v>
          </cell>
          <cell r="H177">
            <v>0</v>
          </cell>
        </row>
        <row r="178">
          <cell r="A178">
            <v>36739</v>
          </cell>
          <cell r="B178">
            <v>2000</v>
          </cell>
          <cell r="C178">
            <v>8</v>
          </cell>
          <cell r="D178">
            <v>1.41</v>
          </cell>
          <cell r="E178">
            <v>277.91999999999996</v>
          </cell>
          <cell r="F178">
            <v>11.260000000000002</v>
          </cell>
          <cell r="G178" t="str">
            <v>v</v>
          </cell>
          <cell r="H178">
            <v>0</v>
          </cell>
        </row>
        <row r="179">
          <cell r="A179">
            <v>36770</v>
          </cell>
          <cell r="B179">
            <v>2000</v>
          </cell>
          <cell r="C179">
            <v>9</v>
          </cell>
          <cell r="D179">
            <v>1.22</v>
          </cell>
          <cell r="E179">
            <v>276.69999999999993</v>
          </cell>
          <cell r="F179">
            <v>12.480000000000002</v>
          </cell>
          <cell r="G179" t="str">
            <v>v</v>
          </cell>
          <cell r="H179">
            <v>0</v>
          </cell>
        </row>
        <row r="180">
          <cell r="A180">
            <v>36800</v>
          </cell>
          <cell r="B180">
            <v>2000</v>
          </cell>
          <cell r="C180">
            <v>10</v>
          </cell>
          <cell r="D180">
            <v>1.29</v>
          </cell>
          <cell r="E180">
            <v>275.40999999999991</v>
          </cell>
          <cell r="F180">
            <v>13.770000000000003</v>
          </cell>
          <cell r="G180" t="str">
            <v>v</v>
          </cell>
          <cell r="H180">
            <v>0</v>
          </cell>
        </row>
        <row r="181">
          <cell r="A181">
            <v>36831</v>
          </cell>
          <cell r="B181">
            <v>2000</v>
          </cell>
          <cell r="C181">
            <v>11</v>
          </cell>
          <cell r="D181">
            <v>1.22</v>
          </cell>
          <cell r="E181">
            <v>274.18999999999988</v>
          </cell>
          <cell r="F181">
            <v>14.990000000000004</v>
          </cell>
          <cell r="G181" t="str">
            <v>v</v>
          </cell>
          <cell r="H181">
            <v>0</v>
          </cell>
        </row>
        <row r="182">
          <cell r="A182">
            <v>36861</v>
          </cell>
          <cell r="B182">
            <v>2000</v>
          </cell>
          <cell r="C182">
            <v>12</v>
          </cell>
          <cell r="D182">
            <v>1.2</v>
          </cell>
          <cell r="E182">
            <v>272.9899999999999</v>
          </cell>
          <cell r="F182">
            <v>16.190000000000005</v>
          </cell>
          <cell r="G182" t="str">
            <v>v</v>
          </cell>
          <cell r="H182">
            <v>0</v>
          </cell>
        </row>
        <row r="183">
          <cell r="A183">
            <v>36892</v>
          </cell>
          <cell r="B183">
            <v>2001</v>
          </cell>
          <cell r="C183">
            <v>1</v>
          </cell>
          <cell r="D183">
            <v>1.27</v>
          </cell>
          <cell r="E183">
            <v>271.71999999999991</v>
          </cell>
          <cell r="F183">
            <v>1.27</v>
          </cell>
          <cell r="G183" t="str">
            <v>v</v>
          </cell>
          <cell r="H183">
            <v>0</v>
          </cell>
        </row>
        <row r="184">
          <cell r="A184">
            <v>36923</v>
          </cell>
          <cell r="B184">
            <v>2001</v>
          </cell>
          <cell r="C184">
            <v>2</v>
          </cell>
          <cell r="D184">
            <v>1.02</v>
          </cell>
          <cell r="E184">
            <v>270.69999999999993</v>
          </cell>
          <cell r="F184">
            <v>2.29</v>
          </cell>
          <cell r="G184" t="str">
            <v>v</v>
          </cell>
          <cell r="H184">
            <v>0</v>
          </cell>
        </row>
        <row r="185">
          <cell r="A185">
            <v>36951</v>
          </cell>
          <cell r="B185">
            <v>2001</v>
          </cell>
          <cell r="C185">
            <v>3</v>
          </cell>
          <cell r="D185">
            <v>1.26</v>
          </cell>
          <cell r="E185">
            <v>269.43999999999994</v>
          </cell>
          <cell r="F185">
            <v>3.55</v>
          </cell>
          <cell r="G185" t="str">
            <v>v</v>
          </cell>
          <cell r="H185">
            <v>0</v>
          </cell>
        </row>
        <row r="186">
          <cell r="A186">
            <v>36982</v>
          </cell>
          <cell r="B186">
            <v>2001</v>
          </cell>
          <cell r="C186">
            <v>4</v>
          </cell>
          <cell r="D186">
            <v>1.19</v>
          </cell>
          <cell r="E186">
            <v>268.24999999999994</v>
          </cell>
          <cell r="F186">
            <v>4.74</v>
          </cell>
          <cell r="G186" t="str">
            <v>v</v>
          </cell>
          <cell r="H186">
            <v>0</v>
          </cell>
        </row>
        <row r="187">
          <cell r="A187">
            <v>37012</v>
          </cell>
          <cell r="B187">
            <v>2001</v>
          </cell>
          <cell r="C187">
            <v>5</v>
          </cell>
          <cell r="D187">
            <v>1.34</v>
          </cell>
          <cell r="E187">
            <v>266.90999999999997</v>
          </cell>
          <cell r="F187">
            <v>6.08</v>
          </cell>
          <cell r="G187" t="str">
            <v>v</v>
          </cell>
          <cell r="H187">
            <v>0</v>
          </cell>
        </row>
        <row r="188">
          <cell r="A188">
            <v>37043</v>
          </cell>
          <cell r="B188">
            <v>2001</v>
          </cell>
          <cell r="C188">
            <v>6</v>
          </cell>
          <cell r="D188">
            <v>1.27</v>
          </cell>
          <cell r="E188">
            <v>265.64</v>
          </cell>
          <cell r="F188">
            <v>7.35</v>
          </cell>
          <cell r="G188" t="str">
            <v>v</v>
          </cell>
          <cell r="H188">
            <v>0</v>
          </cell>
        </row>
        <row r="189">
          <cell r="A189">
            <v>37073</v>
          </cell>
          <cell r="B189">
            <v>2001</v>
          </cell>
          <cell r="C189">
            <v>7</v>
          </cell>
          <cell r="D189">
            <v>1.5</v>
          </cell>
          <cell r="E189">
            <v>264.14</v>
          </cell>
          <cell r="F189">
            <v>8.85</v>
          </cell>
          <cell r="G189" t="str">
            <v>v</v>
          </cell>
          <cell r="H189">
            <v>0</v>
          </cell>
        </row>
        <row r="190">
          <cell r="A190">
            <v>37104</v>
          </cell>
          <cell r="B190">
            <v>2001</v>
          </cell>
          <cell r="C190">
            <v>8</v>
          </cell>
          <cell r="D190">
            <v>1.6</v>
          </cell>
          <cell r="E190">
            <v>262.53999999999996</v>
          </cell>
          <cell r="F190">
            <v>10.45</v>
          </cell>
          <cell r="G190" t="str">
            <v>v</v>
          </cell>
          <cell r="H190">
            <v>0</v>
          </cell>
        </row>
        <row r="191">
          <cell r="A191">
            <v>37135</v>
          </cell>
          <cell r="B191">
            <v>2001</v>
          </cell>
          <cell r="C191">
            <v>9</v>
          </cell>
          <cell r="D191">
            <v>1.32</v>
          </cell>
          <cell r="E191">
            <v>261.21999999999997</v>
          </cell>
          <cell r="F191">
            <v>11.77</v>
          </cell>
          <cell r="G191" t="str">
            <v>v</v>
          </cell>
          <cell r="H191">
            <v>0</v>
          </cell>
        </row>
        <row r="192">
          <cell r="A192">
            <v>37165</v>
          </cell>
          <cell r="B192">
            <v>2001</v>
          </cell>
          <cell r="C192">
            <v>10</v>
          </cell>
          <cell r="D192">
            <v>1.53</v>
          </cell>
          <cell r="E192">
            <v>259.69</v>
          </cell>
          <cell r="F192">
            <v>13.299999999999999</v>
          </cell>
          <cell r="G192" t="str">
            <v>v</v>
          </cell>
          <cell r="H192">
            <v>0</v>
          </cell>
        </row>
        <row r="193">
          <cell r="A193">
            <v>37196</v>
          </cell>
          <cell r="B193">
            <v>2001</v>
          </cell>
          <cell r="C193">
            <v>11</v>
          </cell>
          <cell r="D193">
            <v>1.39</v>
          </cell>
          <cell r="E193">
            <v>258.3</v>
          </cell>
          <cell r="F193">
            <v>14.69</v>
          </cell>
          <cell r="G193" t="str">
            <v>v</v>
          </cell>
          <cell r="H193">
            <v>0</v>
          </cell>
        </row>
        <row r="194">
          <cell r="A194">
            <v>37226</v>
          </cell>
          <cell r="B194">
            <v>2001</v>
          </cell>
          <cell r="C194">
            <v>12</v>
          </cell>
          <cell r="D194">
            <v>1.39</v>
          </cell>
          <cell r="E194">
            <v>256.91000000000003</v>
          </cell>
          <cell r="F194">
            <v>16.079999999999998</v>
          </cell>
          <cell r="G194" t="str">
            <v>v</v>
          </cell>
          <cell r="H194">
            <v>0</v>
          </cell>
        </row>
        <row r="195">
          <cell r="A195">
            <v>37257</v>
          </cell>
          <cell r="B195">
            <v>2002</v>
          </cell>
          <cell r="C195">
            <v>1</v>
          </cell>
          <cell r="D195">
            <v>1.53</v>
          </cell>
          <cell r="E195">
            <v>255.38000000000005</v>
          </cell>
          <cell r="F195">
            <v>1.53</v>
          </cell>
          <cell r="G195" t="str">
            <v>v</v>
          </cell>
          <cell r="H195">
            <v>0</v>
          </cell>
        </row>
        <row r="196">
          <cell r="A196">
            <v>37288</v>
          </cell>
          <cell r="B196">
            <v>2002</v>
          </cell>
          <cell r="C196">
            <v>2</v>
          </cell>
          <cell r="D196">
            <v>1.25</v>
          </cell>
          <cell r="E196">
            <v>254.13000000000005</v>
          </cell>
          <cell r="F196">
            <v>2.7800000000000002</v>
          </cell>
          <cell r="G196" t="str">
            <v>v</v>
          </cell>
          <cell r="H196">
            <v>0</v>
          </cell>
        </row>
        <row r="197">
          <cell r="A197">
            <v>37316</v>
          </cell>
          <cell r="B197">
            <v>2002</v>
          </cell>
          <cell r="C197">
            <v>3</v>
          </cell>
          <cell r="D197">
            <v>1.37</v>
          </cell>
          <cell r="E197">
            <v>252.76000000000005</v>
          </cell>
          <cell r="F197">
            <v>4.1500000000000004</v>
          </cell>
          <cell r="G197" t="str">
            <v>v</v>
          </cell>
          <cell r="H197">
            <v>0</v>
          </cell>
        </row>
        <row r="198">
          <cell r="A198">
            <v>37347</v>
          </cell>
          <cell r="B198">
            <v>2002</v>
          </cell>
          <cell r="C198">
            <v>4</v>
          </cell>
          <cell r="D198">
            <v>1.48</v>
          </cell>
          <cell r="E198">
            <v>251.28000000000006</v>
          </cell>
          <cell r="F198">
            <v>5.6300000000000008</v>
          </cell>
          <cell r="G198" t="str">
            <v>v</v>
          </cell>
          <cell r="H198">
            <v>0</v>
          </cell>
        </row>
        <row r="199">
          <cell r="A199">
            <v>37377</v>
          </cell>
          <cell r="B199">
            <v>2002</v>
          </cell>
          <cell r="C199">
            <v>5</v>
          </cell>
          <cell r="D199">
            <v>1.41</v>
          </cell>
          <cell r="E199">
            <v>249.87000000000006</v>
          </cell>
          <cell r="F199">
            <v>7.0400000000000009</v>
          </cell>
          <cell r="G199" t="str">
            <v>v</v>
          </cell>
          <cell r="H199">
            <v>0</v>
          </cell>
        </row>
        <row r="200">
          <cell r="A200">
            <v>37408</v>
          </cell>
          <cell r="B200">
            <v>2002</v>
          </cell>
          <cell r="C200">
            <v>6</v>
          </cell>
          <cell r="D200">
            <v>1.33</v>
          </cell>
          <cell r="E200">
            <v>248.54000000000005</v>
          </cell>
          <cell r="F200">
            <v>8.370000000000001</v>
          </cell>
          <cell r="G200" t="str">
            <v>v</v>
          </cell>
          <cell r="H200">
            <v>0</v>
          </cell>
        </row>
        <row r="201">
          <cell r="A201">
            <v>37438</v>
          </cell>
          <cell r="B201">
            <v>2002</v>
          </cell>
          <cell r="C201">
            <v>7</v>
          </cell>
          <cell r="D201">
            <v>1.54</v>
          </cell>
          <cell r="E201">
            <v>247.00000000000006</v>
          </cell>
          <cell r="F201">
            <v>9.91</v>
          </cell>
          <cell r="G201" t="str">
            <v>v</v>
          </cell>
          <cell r="H201">
            <v>0</v>
          </cell>
        </row>
        <row r="202">
          <cell r="A202">
            <v>37469</v>
          </cell>
          <cell r="B202">
            <v>2002</v>
          </cell>
          <cell r="C202">
            <v>8</v>
          </cell>
          <cell r="D202">
            <v>1.44</v>
          </cell>
          <cell r="E202">
            <v>245.56000000000006</v>
          </cell>
          <cell r="F202">
            <v>11.35</v>
          </cell>
          <cell r="G202" t="str">
            <v>v</v>
          </cell>
          <cell r="H202">
            <v>0</v>
          </cell>
        </row>
        <row r="203">
          <cell r="A203">
            <v>37500</v>
          </cell>
          <cell r="B203">
            <v>2002</v>
          </cell>
          <cell r="C203">
            <v>9</v>
          </cell>
          <cell r="D203">
            <v>1.38</v>
          </cell>
          <cell r="E203">
            <v>244.18000000000006</v>
          </cell>
          <cell r="F203">
            <v>12.73</v>
          </cell>
          <cell r="G203" t="str">
            <v>v</v>
          </cell>
          <cell r="H203">
            <v>0</v>
          </cell>
        </row>
        <row r="204">
          <cell r="A204">
            <v>37530</v>
          </cell>
          <cell r="B204">
            <v>2002</v>
          </cell>
          <cell r="C204">
            <v>10</v>
          </cell>
          <cell r="D204">
            <v>1.65</v>
          </cell>
          <cell r="E204">
            <v>242.53000000000006</v>
          </cell>
          <cell r="F204">
            <v>14.38</v>
          </cell>
          <cell r="G204" t="str">
            <v>v</v>
          </cell>
          <cell r="H204">
            <v>0</v>
          </cell>
        </row>
        <row r="205">
          <cell r="A205">
            <v>37561</v>
          </cell>
          <cell r="B205">
            <v>2002</v>
          </cell>
          <cell r="C205">
            <v>11</v>
          </cell>
          <cell r="D205">
            <v>1.54</v>
          </cell>
          <cell r="E205">
            <v>240.99000000000007</v>
          </cell>
          <cell r="F205">
            <v>15.920000000000002</v>
          </cell>
          <cell r="G205" t="str">
            <v>v</v>
          </cell>
          <cell r="H205">
            <v>0</v>
          </cell>
        </row>
        <row r="206">
          <cell r="A206">
            <v>37591</v>
          </cell>
          <cell r="B206">
            <v>2002</v>
          </cell>
          <cell r="C206">
            <v>12</v>
          </cell>
          <cell r="D206">
            <v>1.74</v>
          </cell>
          <cell r="E206">
            <v>239.25000000000006</v>
          </cell>
          <cell r="F206">
            <v>17.66</v>
          </cell>
          <cell r="G206" t="str">
            <v>v</v>
          </cell>
          <cell r="H206">
            <v>0</v>
          </cell>
        </row>
        <row r="207">
          <cell r="A207">
            <v>37622</v>
          </cell>
          <cell r="B207">
            <v>2003</v>
          </cell>
          <cell r="C207">
            <v>1</v>
          </cell>
          <cell r="D207">
            <v>1.97</v>
          </cell>
          <cell r="E207">
            <v>237.28000000000006</v>
          </cell>
          <cell r="F207">
            <v>1.97</v>
          </cell>
          <cell r="G207" t="str">
            <v>v</v>
          </cell>
          <cell r="H207">
            <v>0</v>
          </cell>
        </row>
        <row r="208">
          <cell r="A208">
            <v>37653</v>
          </cell>
          <cell r="B208">
            <v>2003</v>
          </cell>
          <cell r="C208">
            <v>2</v>
          </cell>
          <cell r="D208">
            <v>1.83</v>
          </cell>
          <cell r="E208">
            <v>235.45000000000005</v>
          </cell>
          <cell r="F208">
            <v>3.8</v>
          </cell>
          <cell r="G208" t="str">
            <v>v</v>
          </cell>
          <cell r="H208">
            <v>0</v>
          </cell>
        </row>
        <row r="209">
          <cell r="A209">
            <v>37681</v>
          </cell>
          <cell r="B209">
            <v>2003</v>
          </cell>
          <cell r="C209">
            <v>3</v>
          </cell>
          <cell r="D209">
            <v>1.78</v>
          </cell>
          <cell r="E209">
            <v>233.67000000000004</v>
          </cell>
          <cell r="F209">
            <v>5.58</v>
          </cell>
          <cell r="G209" t="str">
            <v>v</v>
          </cell>
          <cell r="H209">
            <v>0</v>
          </cell>
        </row>
        <row r="210">
          <cell r="A210">
            <v>37712</v>
          </cell>
          <cell r="B210">
            <v>2003</v>
          </cell>
          <cell r="C210">
            <v>4</v>
          </cell>
          <cell r="D210">
            <v>1.87</v>
          </cell>
          <cell r="E210">
            <v>231.80000000000004</v>
          </cell>
          <cell r="F210">
            <v>7.45</v>
          </cell>
          <cell r="G210" t="str">
            <v>v</v>
          </cell>
          <cell r="H210">
            <v>0</v>
          </cell>
        </row>
        <row r="211">
          <cell r="A211">
            <v>37742</v>
          </cell>
          <cell r="B211">
            <v>2003</v>
          </cell>
          <cell r="C211">
            <v>5</v>
          </cell>
          <cell r="D211">
            <v>1.97</v>
          </cell>
          <cell r="E211">
            <v>229.83000000000004</v>
          </cell>
          <cell r="F211">
            <v>9.42</v>
          </cell>
          <cell r="G211" t="str">
            <v>v</v>
          </cell>
          <cell r="H211">
            <v>0</v>
          </cell>
        </row>
        <row r="212">
          <cell r="A212">
            <v>37773</v>
          </cell>
          <cell r="B212">
            <v>2003</v>
          </cell>
          <cell r="C212">
            <v>6</v>
          </cell>
          <cell r="D212">
            <v>1.86</v>
          </cell>
          <cell r="E212">
            <v>227.97000000000003</v>
          </cell>
          <cell r="F212">
            <v>11.28</v>
          </cell>
          <cell r="G212" t="str">
            <v>v</v>
          </cell>
          <cell r="H212">
            <v>0</v>
          </cell>
        </row>
        <row r="213">
          <cell r="A213">
            <v>37803</v>
          </cell>
          <cell r="B213">
            <v>2003</v>
          </cell>
          <cell r="C213">
            <v>7</v>
          </cell>
          <cell r="D213">
            <v>2.08</v>
          </cell>
          <cell r="E213">
            <v>225.89000000000001</v>
          </cell>
          <cell r="F213">
            <v>13.36</v>
          </cell>
          <cell r="G213" t="str">
            <v>v</v>
          </cell>
          <cell r="H213">
            <v>0</v>
          </cell>
        </row>
        <row r="214">
          <cell r="A214">
            <v>37834</v>
          </cell>
          <cell r="B214">
            <v>2003</v>
          </cell>
          <cell r="C214">
            <v>8</v>
          </cell>
          <cell r="D214">
            <v>1.77</v>
          </cell>
          <cell r="E214">
            <v>224.12</v>
          </cell>
          <cell r="F214">
            <v>15.129999999999999</v>
          </cell>
          <cell r="G214" t="str">
            <v>v</v>
          </cell>
          <cell r="H214">
            <v>0</v>
          </cell>
        </row>
        <row r="215">
          <cell r="A215">
            <v>37865</v>
          </cell>
          <cell r="B215">
            <v>2003</v>
          </cell>
          <cell r="C215">
            <v>9</v>
          </cell>
          <cell r="D215">
            <v>1.68</v>
          </cell>
          <cell r="E215">
            <v>222.44</v>
          </cell>
          <cell r="F215">
            <v>16.809999999999999</v>
          </cell>
          <cell r="G215" t="str">
            <v>v</v>
          </cell>
          <cell r="H215">
            <v>0</v>
          </cell>
        </row>
        <row r="216">
          <cell r="A216">
            <v>37895</v>
          </cell>
          <cell r="B216">
            <v>2003</v>
          </cell>
          <cell r="C216">
            <v>10</v>
          </cell>
          <cell r="D216">
            <v>1.64</v>
          </cell>
          <cell r="E216">
            <v>220.8</v>
          </cell>
          <cell r="F216">
            <v>18.45</v>
          </cell>
          <cell r="G216" t="str">
            <v>v</v>
          </cell>
          <cell r="H216">
            <v>0</v>
          </cell>
        </row>
        <row r="217">
          <cell r="A217">
            <v>37926</v>
          </cell>
          <cell r="B217">
            <v>2003</v>
          </cell>
          <cell r="C217">
            <v>11</v>
          </cell>
          <cell r="D217">
            <v>1.34</v>
          </cell>
          <cell r="E217">
            <v>219.46</v>
          </cell>
          <cell r="F217">
            <v>19.79</v>
          </cell>
          <cell r="G217" t="str">
            <v>v</v>
          </cell>
          <cell r="H217">
            <v>0</v>
          </cell>
        </row>
        <row r="218">
          <cell r="A218">
            <v>37956</v>
          </cell>
          <cell r="B218">
            <v>2003</v>
          </cell>
          <cell r="C218">
            <v>12</v>
          </cell>
          <cell r="D218">
            <v>1.37</v>
          </cell>
          <cell r="E218">
            <v>218.09</v>
          </cell>
          <cell r="F218">
            <v>21.16</v>
          </cell>
          <cell r="G218" t="str">
            <v>v</v>
          </cell>
          <cell r="H218">
            <v>0</v>
          </cell>
        </row>
        <row r="219">
          <cell r="A219">
            <v>37987</v>
          </cell>
          <cell r="B219">
            <v>2004</v>
          </cell>
          <cell r="C219">
            <v>1</v>
          </cell>
          <cell r="D219">
            <v>1.27</v>
          </cell>
          <cell r="E219">
            <v>216.82</v>
          </cell>
          <cell r="F219">
            <v>1.27</v>
          </cell>
          <cell r="G219" t="str">
            <v>v</v>
          </cell>
          <cell r="H219">
            <v>0</v>
          </cell>
        </row>
        <row r="220">
          <cell r="A220">
            <v>38018</v>
          </cell>
          <cell r="B220">
            <v>2004</v>
          </cell>
          <cell r="C220">
            <v>2</v>
          </cell>
          <cell r="D220">
            <v>1.08</v>
          </cell>
          <cell r="E220">
            <v>215.73999999999998</v>
          </cell>
          <cell r="F220">
            <v>2.35</v>
          </cell>
          <cell r="G220" t="str">
            <v>v</v>
          </cell>
          <cell r="H220">
            <v>0</v>
          </cell>
        </row>
        <row r="221">
          <cell r="A221">
            <v>38047</v>
          </cell>
          <cell r="B221">
            <v>2004</v>
          </cell>
          <cell r="C221">
            <v>3</v>
          </cell>
          <cell r="D221">
            <v>1.38</v>
          </cell>
          <cell r="E221">
            <v>214.35999999999999</v>
          </cell>
          <cell r="F221">
            <v>3.73</v>
          </cell>
          <cell r="G221" t="str">
            <v>v</v>
          </cell>
          <cell r="H221">
            <v>0</v>
          </cell>
        </row>
        <row r="222">
          <cell r="A222">
            <v>38078</v>
          </cell>
          <cell r="B222">
            <v>2004</v>
          </cell>
          <cell r="C222">
            <v>4</v>
          </cell>
          <cell r="D222">
            <v>1.18</v>
          </cell>
          <cell r="E222">
            <v>213.17999999999998</v>
          </cell>
          <cell r="F222">
            <v>4.91</v>
          </cell>
          <cell r="G222" t="str">
            <v>v</v>
          </cell>
          <cell r="H222">
            <v>0</v>
          </cell>
        </row>
        <row r="223">
          <cell r="A223">
            <v>38108</v>
          </cell>
          <cell r="B223">
            <v>2004</v>
          </cell>
          <cell r="C223">
            <v>5</v>
          </cell>
          <cell r="D223">
            <v>1.23</v>
          </cell>
          <cell r="E223">
            <v>211.95</v>
          </cell>
          <cell r="F223">
            <v>6.1400000000000006</v>
          </cell>
          <cell r="G223" t="str">
            <v>v</v>
          </cell>
          <cell r="H223">
            <v>0</v>
          </cell>
        </row>
        <row r="224">
          <cell r="A224">
            <v>38139</v>
          </cell>
          <cell r="B224">
            <v>2004</v>
          </cell>
          <cell r="C224">
            <v>6</v>
          </cell>
          <cell r="D224">
            <v>1.23</v>
          </cell>
          <cell r="E224">
            <v>210.72</v>
          </cell>
          <cell r="F224">
            <v>7.370000000000001</v>
          </cell>
          <cell r="G224" t="str">
            <v>v</v>
          </cell>
          <cell r="H224">
            <v>0</v>
          </cell>
        </row>
        <row r="225">
          <cell r="A225">
            <v>38169</v>
          </cell>
          <cell r="B225">
            <v>2004</v>
          </cell>
          <cell r="C225">
            <v>7</v>
          </cell>
          <cell r="D225">
            <v>1.29</v>
          </cell>
          <cell r="E225">
            <v>209.43</v>
          </cell>
          <cell r="F225">
            <v>8.66</v>
          </cell>
          <cell r="G225" t="str">
            <v>v</v>
          </cell>
          <cell r="H225">
            <v>0</v>
          </cell>
        </row>
        <row r="226">
          <cell r="A226">
            <v>38200</v>
          </cell>
          <cell r="B226">
            <v>2004</v>
          </cell>
          <cell r="C226">
            <v>8</v>
          </cell>
          <cell r="D226">
            <v>1.29</v>
          </cell>
          <cell r="E226">
            <v>208.14000000000001</v>
          </cell>
          <cell r="F226">
            <v>9.9499999999999993</v>
          </cell>
          <cell r="G226" t="str">
            <v>v</v>
          </cell>
          <cell r="H226">
            <v>0</v>
          </cell>
        </row>
        <row r="227">
          <cell r="A227">
            <v>38231</v>
          </cell>
          <cell r="B227">
            <v>2004</v>
          </cell>
          <cell r="C227">
            <v>9</v>
          </cell>
          <cell r="D227">
            <v>1.25</v>
          </cell>
          <cell r="E227">
            <v>206.89000000000001</v>
          </cell>
          <cell r="F227">
            <v>11.2</v>
          </cell>
          <cell r="G227" t="str">
            <v>v</v>
          </cell>
          <cell r="H227">
            <v>0</v>
          </cell>
        </row>
        <row r="228">
          <cell r="A228">
            <v>38261</v>
          </cell>
          <cell r="B228">
            <v>2004</v>
          </cell>
          <cell r="C228">
            <v>10</v>
          </cell>
          <cell r="D228">
            <v>1.21</v>
          </cell>
          <cell r="E228">
            <v>205.68</v>
          </cell>
          <cell r="F228">
            <v>12.41</v>
          </cell>
          <cell r="G228" t="str">
            <v>v</v>
          </cell>
          <cell r="H228">
            <v>0</v>
          </cell>
        </row>
        <row r="229">
          <cell r="A229">
            <v>38292</v>
          </cell>
          <cell r="B229">
            <v>2004</v>
          </cell>
          <cell r="C229">
            <v>11</v>
          </cell>
          <cell r="D229">
            <v>1.25</v>
          </cell>
          <cell r="E229">
            <v>204.43</v>
          </cell>
          <cell r="F229">
            <v>13.66</v>
          </cell>
          <cell r="G229" t="str">
            <v>v</v>
          </cell>
          <cell r="H229">
            <v>0</v>
          </cell>
        </row>
        <row r="230">
          <cell r="A230">
            <v>38322</v>
          </cell>
          <cell r="B230">
            <v>2004</v>
          </cell>
          <cell r="C230">
            <v>12</v>
          </cell>
          <cell r="D230">
            <v>1.48</v>
          </cell>
          <cell r="E230">
            <v>202.95000000000002</v>
          </cell>
          <cell r="F230">
            <v>15.14</v>
          </cell>
          <cell r="G230" t="str">
            <v>v</v>
          </cell>
          <cell r="H230">
            <v>0</v>
          </cell>
        </row>
        <row r="231">
          <cell r="A231">
            <v>38353</v>
          </cell>
          <cell r="B231">
            <v>2005</v>
          </cell>
          <cell r="C231">
            <v>1</v>
          </cell>
          <cell r="D231">
            <v>1.38</v>
          </cell>
          <cell r="E231">
            <v>201.57000000000002</v>
          </cell>
          <cell r="F231">
            <v>1.38</v>
          </cell>
          <cell r="G231" t="str">
            <v>v</v>
          </cell>
          <cell r="H231">
            <v>0</v>
          </cell>
        </row>
        <row r="232">
          <cell r="A232">
            <v>38384</v>
          </cell>
          <cell r="B232">
            <v>2005</v>
          </cell>
          <cell r="C232">
            <v>2</v>
          </cell>
          <cell r="D232">
            <v>1.22</v>
          </cell>
          <cell r="E232">
            <v>200.35000000000002</v>
          </cell>
          <cell r="F232">
            <v>2.5999999999999996</v>
          </cell>
          <cell r="G232" t="str">
            <v>v</v>
          </cell>
          <cell r="H232">
            <v>0</v>
          </cell>
        </row>
        <row r="233">
          <cell r="A233">
            <v>38412</v>
          </cell>
          <cell r="B233">
            <v>2005</v>
          </cell>
          <cell r="C233">
            <v>3</v>
          </cell>
          <cell r="D233">
            <v>1.53</v>
          </cell>
          <cell r="E233">
            <v>198.82000000000002</v>
          </cell>
          <cell r="F233">
            <v>4.13</v>
          </cell>
          <cell r="G233" t="str">
            <v>v</v>
          </cell>
          <cell r="H233">
            <v>0</v>
          </cell>
        </row>
        <row r="234">
          <cell r="A234">
            <v>38443</v>
          </cell>
          <cell r="B234">
            <v>2005</v>
          </cell>
          <cell r="C234">
            <v>4</v>
          </cell>
          <cell r="D234">
            <v>1.41</v>
          </cell>
          <cell r="E234">
            <v>197.41000000000003</v>
          </cell>
          <cell r="F234">
            <v>5.54</v>
          </cell>
          <cell r="G234" t="str">
            <v>v</v>
          </cell>
          <cell r="H234">
            <v>0</v>
          </cell>
        </row>
        <row r="235">
          <cell r="A235">
            <v>38473</v>
          </cell>
          <cell r="B235">
            <v>2005</v>
          </cell>
          <cell r="C235">
            <v>5</v>
          </cell>
          <cell r="D235">
            <v>1.5</v>
          </cell>
          <cell r="E235">
            <v>195.91000000000003</v>
          </cell>
          <cell r="F235">
            <v>7.04</v>
          </cell>
          <cell r="G235" t="str">
            <v>v</v>
          </cell>
          <cell r="H235">
            <v>0</v>
          </cell>
        </row>
        <row r="236">
          <cell r="A236">
            <v>38504</v>
          </cell>
          <cell r="B236">
            <v>2005</v>
          </cell>
          <cell r="C236">
            <v>6</v>
          </cell>
          <cell r="D236">
            <v>1.59</v>
          </cell>
          <cell r="E236">
            <v>194.32000000000002</v>
          </cell>
          <cell r="F236">
            <v>8.6300000000000008</v>
          </cell>
          <cell r="G236" t="str">
            <v>v</v>
          </cell>
          <cell r="H236">
            <v>0</v>
          </cell>
        </row>
        <row r="237">
          <cell r="A237">
            <v>38534</v>
          </cell>
          <cell r="B237">
            <v>2005</v>
          </cell>
          <cell r="C237">
            <v>7</v>
          </cell>
          <cell r="D237">
            <v>1.51</v>
          </cell>
          <cell r="E237">
            <v>192.81000000000003</v>
          </cell>
          <cell r="F237">
            <v>10.14</v>
          </cell>
          <cell r="G237" t="str">
            <v>v</v>
          </cell>
          <cell r="H237">
            <v>0</v>
          </cell>
        </row>
        <row r="238">
          <cell r="A238">
            <v>38565</v>
          </cell>
          <cell r="B238">
            <v>2005</v>
          </cell>
          <cell r="C238">
            <v>8</v>
          </cell>
          <cell r="D238">
            <v>1.66</v>
          </cell>
          <cell r="E238">
            <v>191.15000000000003</v>
          </cell>
          <cell r="F238">
            <v>11.8</v>
          </cell>
          <cell r="G238" t="str">
            <v>v</v>
          </cell>
          <cell r="H238">
            <v>0</v>
          </cell>
        </row>
        <row r="239">
          <cell r="A239">
            <v>38596</v>
          </cell>
          <cell r="B239">
            <v>2005</v>
          </cell>
          <cell r="C239">
            <v>9</v>
          </cell>
          <cell r="D239">
            <v>1.5</v>
          </cell>
          <cell r="E239">
            <v>189.65000000000003</v>
          </cell>
          <cell r="F239">
            <v>13.3</v>
          </cell>
          <cell r="G239" t="str">
            <v>v</v>
          </cell>
          <cell r="H239">
            <v>0</v>
          </cell>
        </row>
        <row r="240">
          <cell r="A240">
            <v>38626</v>
          </cell>
          <cell r="B240">
            <v>2005</v>
          </cell>
          <cell r="C240">
            <v>10</v>
          </cell>
          <cell r="D240">
            <v>1.41</v>
          </cell>
          <cell r="E240">
            <v>188.24000000000004</v>
          </cell>
          <cell r="F240">
            <v>14.71</v>
          </cell>
          <cell r="G240" t="str">
            <v>v</v>
          </cell>
          <cell r="H240">
            <v>0</v>
          </cell>
        </row>
        <row r="241">
          <cell r="A241">
            <v>38657</v>
          </cell>
          <cell r="B241">
            <v>2005</v>
          </cell>
          <cell r="C241">
            <v>11</v>
          </cell>
          <cell r="D241">
            <v>1.38</v>
          </cell>
          <cell r="E241">
            <v>186.86000000000004</v>
          </cell>
          <cell r="F241">
            <v>16.09</v>
          </cell>
          <cell r="G241" t="str">
            <v>v</v>
          </cell>
          <cell r="H241">
            <v>0</v>
          </cell>
        </row>
        <row r="242">
          <cell r="A242">
            <v>38687</v>
          </cell>
          <cell r="B242">
            <v>2005</v>
          </cell>
          <cell r="C242">
            <v>12</v>
          </cell>
          <cell r="D242">
            <v>1.47</v>
          </cell>
          <cell r="E242">
            <v>185.39000000000004</v>
          </cell>
          <cell r="F242">
            <v>17.559999999999999</v>
          </cell>
          <cell r="G242" t="str">
            <v>v</v>
          </cell>
          <cell r="H242">
            <v>0</v>
          </cell>
        </row>
        <row r="243">
          <cell r="A243">
            <v>38718</v>
          </cell>
          <cell r="B243">
            <v>2006</v>
          </cell>
          <cell r="C243">
            <v>1</v>
          </cell>
          <cell r="D243">
            <v>1.43</v>
          </cell>
          <cell r="E243">
            <v>183.96000000000004</v>
          </cell>
          <cell r="F243">
            <v>1.43</v>
          </cell>
          <cell r="G243" t="str">
            <v>v</v>
          </cell>
          <cell r="H243">
            <v>0</v>
          </cell>
        </row>
        <row r="244">
          <cell r="A244">
            <v>38749</v>
          </cell>
          <cell r="B244">
            <v>2006</v>
          </cell>
          <cell r="C244">
            <v>2</v>
          </cell>
          <cell r="D244">
            <v>1.1499999999999999</v>
          </cell>
          <cell r="E244">
            <v>182.81000000000003</v>
          </cell>
          <cell r="F244">
            <v>2.58</v>
          </cell>
          <cell r="G244" t="str">
            <v>v</v>
          </cell>
          <cell r="H244">
            <v>0</v>
          </cell>
        </row>
        <row r="245">
          <cell r="A245">
            <v>38777</v>
          </cell>
          <cell r="B245">
            <v>2006</v>
          </cell>
          <cell r="C245">
            <v>3</v>
          </cell>
          <cell r="D245">
            <v>1.42</v>
          </cell>
          <cell r="E245">
            <v>181.39000000000004</v>
          </cell>
          <cell r="F245">
            <v>4</v>
          </cell>
          <cell r="G245" t="str">
            <v>v</v>
          </cell>
          <cell r="H245">
            <v>0</v>
          </cell>
        </row>
        <row r="246">
          <cell r="A246">
            <v>38808</v>
          </cell>
          <cell r="B246">
            <v>2006</v>
          </cell>
          <cell r="C246">
            <v>4</v>
          </cell>
          <cell r="D246">
            <v>1.08</v>
          </cell>
          <cell r="E246">
            <v>180.31000000000003</v>
          </cell>
          <cell r="F246">
            <v>5.08</v>
          </cell>
          <cell r="G246" t="str">
            <v>v</v>
          </cell>
          <cell r="H246">
            <v>0</v>
          </cell>
        </row>
        <row r="247">
          <cell r="A247">
            <v>38838</v>
          </cell>
          <cell r="B247">
            <v>2006</v>
          </cell>
          <cell r="C247">
            <v>5</v>
          </cell>
          <cell r="D247">
            <v>1.28</v>
          </cell>
          <cell r="E247">
            <v>179.03000000000003</v>
          </cell>
          <cell r="F247">
            <v>6.36</v>
          </cell>
          <cell r="G247" t="str">
            <v>v</v>
          </cell>
          <cell r="H247">
            <v>0</v>
          </cell>
        </row>
        <row r="248">
          <cell r="A248">
            <v>38869</v>
          </cell>
          <cell r="B248">
            <v>2006</v>
          </cell>
          <cell r="C248">
            <v>6</v>
          </cell>
          <cell r="D248">
            <v>1.18</v>
          </cell>
          <cell r="E248">
            <v>177.85000000000002</v>
          </cell>
          <cell r="F248">
            <v>7.54</v>
          </cell>
          <cell r="G248" t="str">
            <v>v</v>
          </cell>
          <cell r="H248">
            <v>0</v>
          </cell>
        </row>
        <row r="249">
          <cell r="A249">
            <v>38899</v>
          </cell>
          <cell r="B249">
            <v>2006</v>
          </cell>
          <cell r="C249">
            <v>7</v>
          </cell>
          <cell r="D249">
            <v>1.17</v>
          </cell>
          <cell r="E249">
            <v>176.68000000000004</v>
          </cell>
          <cell r="F249">
            <v>8.7100000000000009</v>
          </cell>
          <cell r="G249" t="str">
            <v>v</v>
          </cell>
          <cell r="H249">
            <v>0</v>
          </cell>
        </row>
        <row r="250">
          <cell r="A250">
            <v>38930</v>
          </cell>
          <cell r="B250">
            <v>2006</v>
          </cell>
          <cell r="C250">
            <v>8</v>
          </cell>
          <cell r="D250">
            <v>1.26</v>
          </cell>
          <cell r="E250">
            <v>175.42000000000004</v>
          </cell>
          <cell r="F250">
            <v>9.9700000000000006</v>
          </cell>
          <cell r="G250" t="str">
            <v>v</v>
          </cell>
          <cell r="H250">
            <v>0</v>
          </cell>
        </row>
        <row r="251">
          <cell r="A251">
            <v>38961</v>
          </cell>
          <cell r="B251">
            <v>2006</v>
          </cell>
          <cell r="C251">
            <v>9</v>
          </cell>
          <cell r="D251">
            <v>1.06</v>
          </cell>
          <cell r="E251">
            <v>174.36000000000004</v>
          </cell>
          <cell r="F251">
            <v>11.030000000000001</v>
          </cell>
          <cell r="G251" t="str">
            <v>v</v>
          </cell>
          <cell r="H251">
            <v>0</v>
          </cell>
        </row>
        <row r="252">
          <cell r="A252">
            <v>38991</v>
          </cell>
          <cell r="B252">
            <v>2006</v>
          </cell>
          <cell r="C252">
            <v>10</v>
          </cell>
          <cell r="D252">
            <v>1.0900000000000001</v>
          </cell>
          <cell r="E252">
            <v>173.27000000000004</v>
          </cell>
          <cell r="F252">
            <v>12.120000000000001</v>
          </cell>
          <cell r="G252" t="str">
            <v>v</v>
          </cell>
          <cell r="H252">
            <v>0</v>
          </cell>
        </row>
        <row r="253">
          <cell r="A253">
            <v>39022</v>
          </cell>
          <cell r="B253">
            <v>2006</v>
          </cell>
          <cell r="C253">
            <v>11</v>
          </cell>
          <cell r="D253">
            <v>1.02</v>
          </cell>
          <cell r="E253">
            <v>172.25000000000003</v>
          </cell>
          <cell r="F253">
            <v>13.14</v>
          </cell>
          <cell r="G253" t="str">
            <v>v</v>
          </cell>
          <cell r="H253">
            <v>0</v>
          </cell>
        </row>
        <row r="254">
          <cell r="A254">
            <v>39052</v>
          </cell>
          <cell r="B254">
            <v>2006</v>
          </cell>
          <cell r="C254">
            <v>12</v>
          </cell>
          <cell r="D254">
            <v>0.99</v>
          </cell>
          <cell r="E254">
            <v>171.26000000000002</v>
          </cell>
          <cell r="F254">
            <v>14.13</v>
          </cell>
          <cell r="G254" t="str">
            <v>v</v>
          </cell>
          <cell r="H254">
            <v>0</v>
          </cell>
        </row>
        <row r="255">
          <cell r="A255">
            <v>39083</v>
          </cell>
          <cell r="B255">
            <v>2007</v>
          </cell>
          <cell r="C255">
            <v>1</v>
          </cell>
          <cell r="D255">
            <v>1.08</v>
          </cell>
          <cell r="E255">
            <v>170.18</v>
          </cell>
          <cell r="F255">
            <v>1.08</v>
          </cell>
          <cell r="G255" t="str">
            <v>v</v>
          </cell>
          <cell r="H255">
            <v>0</v>
          </cell>
        </row>
        <row r="256">
          <cell r="A256">
            <v>39114</v>
          </cell>
          <cell r="B256">
            <v>2007</v>
          </cell>
          <cell r="C256">
            <v>2</v>
          </cell>
          <cell r="D256">
            <v>0.87</v>
          </cell>
          <cell r="E256">
            <v>169.31</v>
          </cell>
          <cell r="F256">
            <v>1.9500000000000002</v>
          </cell>
          <cell r="G256" t="str">
            <v>v</v>
          </cell>
          <cell r="H256">
            <v>0</v>
          </cell>
        </row>
        <row r="257">
          <cell r="A257">
            <v>39142</v>
          </cell>
          <cell r="B257">
            <v>2007</v>
          </cell>
          <cell r="C257">
            <v>3</v>
          </cell>
          <cell r="D257">
            <v>1.05</v>
          </cell>
          <cell r="E257">
            <v>168.26</v>
          </cell>
          <cell r="F257">
            <v>3</v>
          </cell>
          <cell r="G257" t="str">
            <v>v</v>
          </cell>
          <cell r="H257">
            <v>0</v>
          </cell>
        </row>
        <row r="258">
          <cell r="A258">
            <v>39173</v>
          </cell>
          <cell r="B258">
            <v>2007</v>
          </cell>
          <cell r="C258">
            <v>4</v>
          </cell>
          <cell r="D258">
            <v>0.94</v>
          </cell>
          <cell r="E258">
            <v>167.32</v>
          </cell>
          <cell r="F258">
            <v>3.94</v>
          </cell>
          <cell r="G258" t="str">
            <v>v</v>
          </cell>
          <cell r="H258">
            <v>0</v>
          </cell>
        </row>
        <row r="259">
          <cell r="A259">
            <v>39203</v>
          </cell>
          <cell r="B259">
            <v>2007</v>
          </cell>
          <cell r="C259">
            <v>5</v>
          </cell>
          <cell r="D259">
            <v>1.03</v>
          </cell>
          <cell r="E259">
            <v>166.29</v>
          </cell>
          <cell r="F259">
            <v>4.97</v>
          </cell>
          <cell r="G259" t="str">
            <v>v</v>
          </cell>
          <cell r="H259">
            <v>0</v>
          </cell>
        </row>
        <row r="260">
          <cell r="A260">
            <v>39234</v>
          </cell>
          <cell r="B260">
            <v>2007</v>
          </cell>
          <cell r="C260">
            <v>6</v>
          </cell>
          <cell r="D260">
            <v>0.91</v>
          </cell>
          <cell r="E260">
            <v>165.38</v>
          </cell>
          <cell r="F260">
            <v>5.88</v>
          </cell>
          <cell r="G260" t="str">
            <v>v</v>
          </cell>
          <cell r="H260">
            <v>0</v>
          </cell>
        </row>
        <row r="261">
          <cell r="A261">
            <v>39264</v>
          </cell>
          <cell r="B261">
            <v>2007</v>
          </cell>
          <cell r="C261">
            <v>7</v>
          </cell>
          <cell r="D261">
            <v>0.97</v>
          </cell>
          <cell r="E261">
            <v>164.41</v>
          </cell>
          <cell r="F261">
            <v>6.85</v>
          </cell>
          <cell r="G261" t="str">
            <v>v</v>
          </cell>
          <cell r="H261">
            <v>0</v>
          </cell>
        </row>
        <row r="262">
          <cell r="A262">
            <v>39295</v>
          </cell>
          <cell r="B262">
            <v>2007</v>
          </cell>
          <cell r="C262">
            <v>8</v>
          </cell>
          <cell r="D262">
            <v>0.99</v>
          </cell>
          <cell r="E262">
            <v>163.41999999999999</v>
          </cell>
          <cell r="F262">
            <v>7.84</v>
          </cell>
          <cell r="G262" t="str">
            <v>v</v>
          </cell>
          <cell r="H262">
            <v>0</v>
          </cell>
        </row>
        <row r="263">
          <cell r="A263">
            <v>39326</v>
          </cell>
          <cell r="B263">
            <v>2007</v>
          </cell>
          <cell r="C263">
            <v>9</v>
          </cell>
          <cell r="D263">
            <v>0.8</v>
          </cell>
          <cell r="E263">
            <v>162.61999999999998</v>
          </cell>
          <cell r="F263">
            <v>8.64</v>
          </cell>
          <cell r="G263" t="str">
            <v>v</v>
          </cell>
          <cell r="H263">
            <v>0</v>
          </cell>
        </row>
        <row r="264">
          <cell r="A264">
            <v>39356</v>
          </cell>
          <cell r="B264">
            <v>2007</v>
          </cell>
          <cell r="C264">
            <v>10</v>
          </cell>
          <cell r="D264">
            <v>0.93</v>
          </cell>
          <cell r="E264">
            <v>161.68999999999997</v>
          </cell>
          <cell r="F264">
            <v>9.57</v>
          </cell>
          <cell r="G264" t="str">
            <v>v</v>
          </cell>
          <cell r="H264">
            <v>0</v>
          </cell>
        </row>
        <row r="265">
          <cell r="A265">
            <v>39387</v>
          </cell>
          <cell r="B265">
            <v>2007</v>
          </cell>
          <cell r="C265">
            <v>11</v>
          </cell>
          <cell r="D265">
            <v>0.84</v>
          </cell>
          <cell r="E265">
            <v>160.84999999999997</v>
          </cell>
          <cell r="F265">
            <v>10.41</v>
          </cell>
          <cell r="G265" t="str">
            <v>v</v>
          </cell>
          <cell r="H265">
            <v>0</v>
          </cell>
        </row>
        <row r="266">
          <cell r="A266">
            <v>39417</v>
          </cell>
          <cell r="B266">
            <v>2007</v>
          </cell>
          <cell r="C266">
            <v>12</v>
          </cell>
          <cell r="D266">
            <v>0.84</v>
          </cell>
          <cell r="E266">
            <v>160.00999999999996</v>
          </cell>
          <cell r="F266">
            <v>11.25</v>
          </cell>
          <cell r="G266" t="str">
            <v>v</v>
          </cell>
          <cell r="H266">
            <v>0</v>
          </cell>
        </row>
        <row r="267">
          <cell r="A267">
            <v>39448</v>
          </cell>
          <cell r="B267">
            <v>2008</v>
          </cell>
          <cell r="C267">
            <v>1</v>
          </cell>
          <cell r="D267">
            <v>0.93</v>
          </cell>
          <cell r="E267">
            <v>159.07999999999996</v>
          </cell>
          <cell r="F267">
            <v>0.93</v>
          </cell>
          <cell r="G267" t="str">
            <v>v</v>
          </cell>
          <cell r="H267">
            <v>0</v>
          </cell>
        </row>
        <row r="268">
          <cell r="A268">
            <v>39479</v>
          </cell>
          <cell r="B268">
            <v>2008</v>
          </cell>
          <cell r="C268">
            <v>2</v>
          </cell>
          <cell r="D268">
            <v>0.8</v>
          </cell>
          <cell r="E268">
            <v>158.27999999999994</v>
          </cell>
          <cell r="F268">
            <v>1.73</v>
          </cell>
          <cell r="G268" t="str">
            <v>v</v>
          </cell>
          <cell r="H268">
            <v>0</v>
          </cell>
        </row>
        <row r="269">
          <cell r="A269">
            <v>39508</v>
          </cell>
          <cell r="B269">
            <v>2008</v>
          </cell>
          <cell r="C269">
            <v>3</v>
          </cell>
          <cell r="D269">
            <v>0.84</v>
          </cell>
          <cell r="E269">
            <v>157.43999999999994</v>
          </cell>
          <cell r="F269">
            <v>2.57</v>
          </cell>
          <cell r="G269" t="str">
            <v>v</v>
          </cell>
          <cell r="H269">
            <v>0</v>
          </cell>
        </row>
        <row r="270">
          <cell r="A270">
            <v>39539</v>
          </cell>
          <cell r="B270">
            <v>2008</v>
          </cell>
          <cell r="C270">
            <v>4</v>
          </cell>
          <cell r="D270">
            <v>0.9</v>
          </cell>
          <cell r="E270">
            <v>156.53999999999994</v>
          </cell>
          <cell r="F270">
            <v>3.4699999999999998</v>
          </cell>
          <cell r="G270" t="str">
            <v>v</v>
          </cell>
          <cell r="H270">
            <v>0</v>
          </cell>
        </row>
        <row r="271">
          <cell r="A271">
            <v>39569</v>
          </cell>
          <cell r="B271">
            <v>2008</v>
          </cell>
          <cell r="C271">
            <v>5</v>
          </cell>
          <cell r="D271">
            <v>0.88</v>
          </cell>
          <cell r="E271">
            <v>155.65999999999994</v>
          </cell>
          <cell r="F271">
            <v>4.3499999999999996</v>
          </cell>
          <cell r="G271" t="str">
            <v>v</v>
          </cell>
          <cell r="H271">
            <v>0</v>
          </cell>
        </row>
        <row r="272">
          <cell r="A272">
            <v>39600</v>
          </cell>
          <cell r="B272">
            <v>2008</v>
          </cell>
          <cell r="C272">
            <v>6</v>
          </cell>
          <cell r="D272">
            <v>0.96</v>
          </cell>
          <cell r="E272">
            <v>154.69999999999993</v>
          </cell>
          <cell r="F272">
            <v>5.31</v>
          </cell>
          <cell r="G272" t="str">
            <v>v</v>
          </cell>
          <cell r="H272">
            <v>0</v>
          </cell>
        </row>
        <row r="273">
          <cell r="A273">
            <v>39630</v>
          </cell>
          <cell r="B273">
            <v>2008</v>
          </cell>
          <cell r="C273">
            <v>7</v>
          </cell>
          <cell r="D273">
            <v>1.07</v>
          </cell>
          <cell r="E273">
            <v>153.62999999999994</v>
          </cell>
          <cell r="F273">
            <v>6.38</v>
          </cell>
          <cell r="G273" t="str">
            <v>v</v>
          </cell>
          <cell r="H273">
            <v>0</v>
          </cell>
        </row>
        <row r="274">
          <cell r="A274">
            <v>39661</v>
          </cell>
          <cell r="B274">
            <v>2008</v>
          </cell>
          <cell r="C274">
            <v>8</v>
          </cell>
          <cell r="D274">
            <v>1.02</v>
          </cell>
          <cell r="E274">
            <v>152.60999999999993</v>
          </cell>
          <cell r="F274">
            <v>7.4</v>
          </cell>
          <cell r="G274" t="str">
            <v>v</v>
          </cell>
          <cell r="H274">
            <v>0</v>
          </cell>
        </row>
        <row r="275">
          <cell r="A275">
            <v>39692</v>
          </cell>
          <cell r="B275">
            <v>2008</v>
          </cell>
          <cell r="C275">
            <v>9</v>
          </cell>
          <cell r="D275">
            <v>1.1000000000000001</v>
          </cell>
          <cell r="E275">
            <v>151.50999999999993</v>
          </cell>
          <cell r="F275">
            <v>8.5</v>
          </cell>
          <cell r="G275" t="str">
            <v>v</v>
          </cell>
          <cell r="H275">
            <v>0</v>
          </cell>
        </row>
        <row r="276">
          <cell r="A276">
            <v>39722</v>
          </cell>
          <cell r="B276">
            <v>2008</v>
          </cell>
          <cell r="C276">
            <v>10</v>
          </cell>
          <cell r="D276">
            <v>1.18</v>
          </cell>
          <cell r="E276">
            <v>150.32999999999993</v>
          </cell>
          <cell r="F276">
            <v>9.68</v>
          </cell>
          <cell r="G276" t="str">
            <v>v</v>
          </cell>
          <cell r="H276">
            <v>0</v>
          </cell>
        </row>
        <row r="277">
          <cell r="A277">
            <v>39753</v>
          </cell>
          <cell r="B277">
            <v>2008</v>
          </cell>
          <cell r="C277">
            <v>11</v>
          </cell>
          <cell r="D277">
            <v>1.02</v>
          </cell>
          <cell r="E277">
            <v>149.30999999999992</v>
          </cell>
          <cell r="F277">
            <v>10.7</v>
          </cell>
          <cell r="G277" t="str">
            <v>v</v>
          </cell>
          <cell r="H277">
            <v>0</v>
          </cell>
        </row>
        <row r="278">
          <cell r="A278">
            <v>39783</v>
          </cell>
          <cell r="B278">
            <v>2008</v>
          </cell>
          <cell r="C278">
            <v>12</v>
          </cell>
          <cell r="D278">
            <v>1.1200000000000001</v>
          </cell>
          <cell r="E278">
            <v>148.18999999999991</v>
          </cell>
          <cell r="F278">
            <v>11.82</v>
          </cell>
          <cell r="G278" t="str">
            <v>v</v>
          </cell>
          <cell r="H278">
            <v>0</v>
          </cell>
        </row>
        <row r="279">
          <cell r="A279">
            <v>39814</v>
          </cell>
          <cell r="B279">
            <v>2009</v>
          </cell>
          <cell r="C279">
            <v>1</v>
          </cell>
          <cell r="D279">
            <v>2.0499999999999998</v>
          </cell>
          <cell r="E279">
            <v>146.1399999999999</v>
          </cell>
          <cell r="F279">
            <v>2.0499999999999998</v>
          </cell>
          <cell r="G279" t="str">
            <v>v</v>
          </cell>
          <cell r="H279">
            <v>0</v>
          </cell>
        </row>
        <row r="280">
          <cell r="A280">
            <v>39845</v>
          </cell>
          <cell r="B280">
            <v>2009</v>
          </cell>
          <cell r="C280">
            <v>2</v>
          </cell>
          <cell r="D280">
            <v>0.86</v>
          </cell>
          <cell r="E280">
            <v>145.27999999999989</v>
          </cell>
          <cell r="F280">
            <v>2.9099999999999997</v>
          </cell>
          <cell r="G280" t="str">
            <v>v</v>
          </cell>
          <cell r="H280">
            <v>0</v>
          </cell>
        </row>
        <row r="281">
          <cell r="A281">
            <v>39873</v>
          </cell>
          <cell r="B281">
            <v>2009</v>
          </cell>
          <cell r="C281">
            <v>3</v>
          </cell>
          <cell r="D281">
            <v>0.97</v>
          </cell>
          <cell r="E281">
            <v>144.30999999999989</v>
          </cell>
          <cell r="F281">
            <v>3.88</v>
          </cell>
          <cell r="G281" t="str">
            <v>v</v>
          </cell>
          <cell r="H281">
            <v>0</v>
          </cell>
        </row>
        <row r="282">
          <cell r="A282">
            <v>39904</v>
          </cell>
          <cell r="B282">
            <v>2009</v>
          </cell>
          <cell r="C282">
            <v>4</v>
          </cell>
          <cell r="D282">
            <v>0.84</v>
          </cell>
          <cell r="E282">
            <v>143.46999999999989</v>
          </cell>
          <cell r="F282">
            <v>4.72</v>
          </cell>
          <cell r="G282" t="str">
            <v>v</v>
          </cell>
          <cell r="H282">
            <v>0</v>
          </cell>
        </row>
        <row r="283">
          <cell r="A283">
            <v>39934</v>
          </cell>
          <cell r="B283">
            <v>2009</v>
          </cell>
          <cell r="C283">
            <v>5</v>
          </cell>
          <cell r="D283">
            <v>0.77</v>
          </cell>
          <cell r="E283">
            <v>142.69999999999987</v>
          </cell>
          <cell r="F283">
            <v>5.49</v>
          </cell>
          <cell r="G283" t="str">
            <v>v</v>
          </cell>
          <cell r="H283">
            <v>0</v>
          </cell>
        </row>
        <row r="284">
          <cell r="A284">
            <v>39965</v>
          </cell>
          <cell r="B284">
            <v>2009</v>
          </cell>
          <cell r="C284">
            <v>6</v>
          </cell>
          <cell r="D284">
            <v>0.76</v>
          </cell>
          <cell r="E284">
            <v>141.93999999999988</v>
          </cell>
          <cell r="F284">
            <v>6.25</v>
          </cell>
          <cell r="G284" t="str">
            <v>v</v>
          </cell>
          <cell r="H284">
            <v>0</v>
          </cell>
        </row>
        <row r="285">
          <cell r="A285">
            <v>39995</v>
          </cell>
          <cell r="B285">
            <v>2009</v>
          </cell>
          <cell r="C285">
            <v>7</v>
          </cell>
          <cell r="D285">
            <v>0.79</v>
          </cell>
          <cell r="E285">
            <v>141.14999999999989</v>
          </cell>
          <cell r="F285">
            <v>7.04</v>
          </cell>
          <cell r="G285" t="str">
            <v>v</v>
          </cell>
          <cell r="H285">
            <v>0</v>
          </cell>
        </row>
        <row r="286">
          <cell r="A286">
            <v>40026</v>
          </cell>
          <cell r="B286">
            <v>2009</v>
          </cell>
          <cell r="C286">
            <v>8</v>
          </cell>
          <cell r="D286">
            <v>0.69</v>
          </cell>
          <cell r="E286">
            <v>140.45999999999989</v>
          </cell>
          <cell r="F286">
            <v>7.73</v>
          </cell>
          <cell r="G286" t="str">
            <v>v</v>
          </cell>
          <cell r="H286">
            <v>0</v>
          </cell>
        </row>
        <row r="287">
          <cell r="A287">
            <v>40057</v>
          </cell>
          <cell r="B287">
            <v>2009</v>
          </cell>
          <cell r="C287">
            <v>9</v>
          </cell>
          <cell r="D287">
            <v>0.69</v>
          </cell>
          <cell r="E287">
            <v>139.7699999999999</v>
          </cell>
          <cell r="F287">
            <v>8.42</v>
          </cell>
          <cell r="G287" t="str">
            <v>v</v>
          </cell>
          <cell r="H287">
            <v>0</v>
          </cell>
        </row>
        <row r="288">
          <cell r="A288">
            <v>40087</v>
          </cell>
          <cell r="B288">
            <v>2009</v>
          </cell>
          <cell r="C288">
            <v>10</v>
          </cell>
          <cell r="D288">
            <v>0.69</v>
          </cell>
          <cell r="E288">
            <v>139.0799999999999</v>
          </cell>
          <cell r="F288">
            <v>9.11</v>
          </cell>
          <cell r="G288" t="str">
            <v>v</v>
          </cell>
          <cell r="H288">
            <v>0</v>
          </cell>
        </row>
        <row r="289">
          <cell r="A289">
            <v>40118</v>
          </cell>
          <cell r="B289">
            <v>2009</v>
          </cell>
          <cell r="C289">
            <v>11</v>
          </cell>
          <cell r="D289">
            <v>0.66</v>
          </cell>
          <cell r="E289">
            <v>138.4199999999999</v>
          </cell>
          <cell r="F289">
            <v>9.77</v>
          </cell>
          <cell r="G289" t="str">
            <v>v</v>
          </cell>
          <cell r="H289">
            <v>0</v>
          </cell>
        </row>
        <row r="290">
          <cell r="A290">
            <v>40148</v>
          </cell>
          <cell r="B290">
            <v>2009</v>
          </cell>
          <cell r="C290">
            <v>12</v>
          </cell>
          <cell r="D290">
            <v>0.73</v>
          </cell>
          <cell r="E290">
            <v>137.68999999999991</v>
          </cell>
          <cell r="F290">
            <v>10.5</v>
          </cell>
          <cell r="G290" t="str">
            <v>v</v>
          </cell>
          <cell r="H290">
            <v>0</v>
          </cell>
        </row>
        <row r="291">
          <cell r="A291">
            <v>40179</v>
          </cell>
          <cell r="B291">
            <v>2010</v>
          </cell>
          <cell r="C291">
            <v>1</v>
          </cell>
          <cell r="D291">
            <v>0.66</v>
          </cell>
          <cell r="E291">
            <v>137.02999999999992</v>
          </cell>
          <cell r="F291">
            <v>0.66</v>
          </cell>
          <cell r="G291" t="str">
            <v>v</v>
          </cell>
          <cell r="H291">
            <v>0</v>
          </cell>
        </row>
        <row r="292">
          <cell r="A292">
            <v>40210</v>
          </cell>
          <cell r="B292">
            <v>2010</v>
          </cell>
          <cell r="C292">
            <v>2</v>
          </cell>
          <cell r="D292">
            <v>0.59</v>
          </cell>
          <cell r="E292">
            <v>136.43999999999991</v>
          </cell>
          <cell r="F292">
            <v>1.25</v>
          </cell>
          <cell r="G292" t="str">
            <v>v</v>
          </cell>
          <cell r="H292">
            <v>0</v>
          </cell>
        </row>
        <row r="293">
          <cell r="A293">
            <v>40238</v>
          </cell>
          <cell r="B293">
            <v>2010</v>
          </cell>
          <cell r="C293">
            <v>3</v>
          </cell>
          <cell r="D293">
            <v>0.76</v>
          </cell>
          <cell r="E293">
            <v>135.67999999999992</v>
          </cell>
          <cell r="F293">
            <v>2.0099999999999998</v>
          </cell>
          <cell r="G293" t="str">
            <v>v</v>
          </cell>
          <cell r="H293">
            <v>0</v>
          </cell>
        </row>
        <row r="294">
          <cell r="A294">
            <v>40269</v>
          </cell>
          <cell r="B294">
            <v>2010</v>
          </cell>
          <cell r="C294">
            <v>4</v>
          </cell>
          <cell r="D294">
            <v>0.67</v>
          </cell>
          <cell r="E294">
            <v>135.00999999999993</v>
          </cell>
          <cell r="F294">
            <v>2.6799999999999997</v>
          </cell>
          <cell r="G294" t="str">
            <v>v</v>
          </cell>
          <cell r="H294">
            <v>0</v>
          </cell>
        </row>
        <row r="295">
          <cell r="A295">
            <v>40299</v>
          </cell>
          <cell r="B295">
            <v>2010</v>
          </cell>
          <cell r="C295">
            <v>5</v>
          </cell>
          <cell r="D295">
            <v>0.75</v>
          </cell>
          <cell r="E295">
            <v>134.25999999999993</v>
          </cell>
          <cell r="F295">
            <v>3.4299999999999997</v>
          </cell>
          <cell r="G295" t="str">
            <v>v</v>
          </cell>
          <cell r="H295">
            <v>0</v>
          </cell>
        </row>
        <row r="296">
          <cell r="A296">
            <v>40330</v>
          </cell>
          <cell r="B296">
            <v>2010</v>
          </cell>
          <cell r="C296">
            <v>6</v>
          </cell>
          <cell r="D296">
            <v>0.79</v>
          </cell>
          <cell r="E296">
            <v>133.46999999999994</v>
          </cell>
          <cell r="F296">
            <v>4.22</v>
          </cell>
          <cell r="G296" t="str">
            <v>v</v>
          </cell>
          <cell r="H296">
            <v>0</v>
          </cell>
        </row>
        <row r="297">
          <cell r="A297">
            <v>40360</v>
          </cell>
          <cell r="B297">
            <v>2010</v>
          </cell>
          <cell r="C297">
            <v>7</v>
          </cell>
          <cell r="D297">
            <v>0.86</v>
          </cell>
          <cell r="E297">
            <v>132.60999999999993</v>
          </cell>
          <cell r="F297">
            <v>5.08</v>
          </cell>
          <cell r="G297" t="str">
            <v>v</v>
          </cell>
          <cell r="H297">
            <v>0</v>
          </cell>
        </row>
        <row r="298">
          <cell r="A298">
            <v>40391</v>
          </cell>
          <cell r="B298">
            <v>2010</v>
          </cell>
          <cell r="C298">
            <v>8</v>
          </cell>
          <cell r="D298">
            <v>0.89</v>
          </cell>
          <cell r="E298">
            <v>131.71999999999994</v>
          </cell>
          <cell r="F298">
            <v>5.97</v>
          </cell>
          <cell r="G298" t="str">
            <v>v</v>
          </cell>
          <cell r="H298">
            <v>0</v>
          </cell>
        </row>
        <row r="299">
          <cell r="A299">
            <v>40422</v>
          </cell>
          <cell r="B299">
            <v>2010</v>
          </cell>
          <cell r="C299">
            <v>9</v>
          </cell>
          <cell r="D299">
            <v>0.85</v>
          </cell>
          <cell r="E299">
            <v>130.86999999999995</v>
          </cell>
          <cell r="F299">
            <v>6.8199999999999994</v>
          </cell>
          <cell r="G299" t="str">
            <v>v</v>
          </cell>
          <cell r="H299">
            <v>0</v>
          </cell>
        </row>
        <row r="300">
          <cell r="A300">
            <v>40452</v>
          </cell>
          <cell r="B300">
            <v>2010</v>
          </cell>
          <cell r="C300">
            <v>10</v>
          </cell>
          <cell r="D300">
            <v>0.81</v>
          </cell>
          <cell r="E300">
            <v>130.05999999999995</v>
          </cell>
          <cell r="F300">
            <v>7.629999999999999</v>
          </cell>
          <cell r="G300" t="str">
            <v>v</v>
          </cell>
          <cell r="H300">
            <v>0</v>
          </cell>
        </row>
        <row r="301">
          <cell r="A301">
            <v>40483</v>
          </cell>
          <cell r="B301">
            <v>2010</v>
          </cell>
          <cell r="C301">
            <v>11</v>
          </cell>
          <cell r="D301">
            <v>0.81</v>
          </cell>
          <cell r="E301">
            <v>129.24999999999994</v>
          </cell>
          <cell r="F301">
            <v>8.44</v>
          </cell>
          <cell r="G301" t="str">
            <v>v</v>
          </cell>
          <cell r="H301">
            <v>0</v>
          </cell>
        </row>
        <row r="302">
          <cell r="A302">
            <v>40513</v>
          </cell>
          <cell r="B302">
            <v>2010</v>
          </cell>
          <cell r="C302">
            <v>12</v>
          </cell>
          <cell r="D302">
            <v>0.93</v>
          </cell>
          <cell r="E302">
            <v>128.31999999999994</v>
          </cell>
          <cell r="F302">
            <v>9.3699999999999992</v>
          </cell>
          <cell r="G302" t="str">
            <v>v</v>
          </cell>
          <cell r="H302">
            <v>0</v>
          </cell>
        </row>
        <row r="303">
          <cell r="A303">
            <v>40544</v>
          </cell>
          <cell r="B303">
            <v>2011</v>
          </cell>
          <cell r="C303">
            <v>1</v>
          </cell>
          <cell r="D303">
            <v>0.86</v>
          </cell>
          <cell r="E303">
            <v>127.45999999999994</v>
          </cell>
          <cell r="F303">
            <v>0.86</v>
          </cell>
          <cell r="G303" t="str">
            <v>v</v>
          </cell>
          <cell r="H303">
            <v>0</v>
          </cell>
        </row>
        <row r="304">
          <cell r="A304">
            <v>40575</v>
          </cell>
          <cell r="B304">
            <v>2011</v>
          </cell>
          <cell r="C304">
            <v>2</v>
          </cell>
          <cell r="D304">
            <v>0.84</v>
          </cell>
          <cell r="E304">
            <v>126.61999999999993</v>
          </cell>
          <cell r="F304">
            <v>1.7</v>
          </cell>
          <cell r="G304" t="str">
            <v>v</v>
          </cell>
          <cell r="H304">
            <v>0</v>
          </cell>
        </row>
        <row r="305">
          <cell r="A305">
            <v>40603</v>
          </cell>
          <cell r="B305">
            <v>2011</v>
          </cell>
          <cell r="C305">
            <v>3</v>
          </cell>
          <cell r="D305">
            <v>0.92</v>
          </cell>
          <cell r="E305">
            <v>125.69999999999993</v>
          </cell>
          <cell r="F305">
            <v>2.62</v>
          </cell>
          <cell r="G305" t="str">
            <v>v</v>
          </cell>
          <cell r="H305">
            <v>0</v>
          </cell>
        </row>
        <row r="306">
          <cell r="A306">
            <v>40634</v>
          </cell>
          <cell r="B306">
            <v>2011</v>
          </cell>
          <cell r="C306">
            <v>4</v>
          </cell>
          <cell r="D306">
            <v>0.84</v>
          </cell>
          <cell r="E306">
            <v>124.85999999999993</v>
          </cell>
          <cell r="F306">
            <v>3.46</v>
          </cell>
          <cell r="G306" t="str">
            <v>v</v>
          </cell>
          <cell r="H306">
            <v>0</v>
          </cell>
        </row>
        <row r="307">
          <cell r="A307">
            <v>40664</v>
          </cell>
          <cell r="B307">
            <v>2011</v>
          </cell>
          <cell r="C307">
            <v>5</v>
          </cell>
          <cell r="D307">
            <v>0.99</v>
          </cell>
          <cell r="E307">
            <v>123.86999999999993</v>
          </cell>
          <cell r="F307">
            <v>4.45</v>
          </cell>
          <cell r="G307" t="str">
            <v>v</v>
          </cell>
          <cell r="H307">
            <v>0</v>
          </cell>
        </row>
        <row r="308">
          <cell r="A308">
            <v>40695</v>
          </cell>
          <cell r="B308">
            <v>2011</v>
          </cell>
          <cell r="C308">
            <v>6</v>
          </cell>
          <cell r="D308">
            <v>0.96</v>
          </cell>
          <cell r="E308">
            <v>122.90999999999994</v>
          </cell>
          <cell r="F308">
            <v>5.41</v>
          </cell>
          <cell r="G308" t="str">
            <v>v</v>
          </cell>
          <cell r="H308">
            <v>0</v>
          </cell>
        </row>
        <row r="309">
          <cell r="A309">
            <v>40725</v>
          </cell>
          <cell r="B309">
            <v>2011</v>
          </cell>
          <cell r="C309">
            <v>7</v>
          </cell>
          <cell r="D309">
            <v>0.97</v>
          </cell>
          <cell r="E309">
            <v>121.93999999999994</v>
          </cell>
          <cell r="F309">
            <v>6.38</v>
          </cell>
          <cell r="G309" t="str">
            <v>v</v>
          </cell>
          <cell r="H309">
            <v>0</v>
          </cell>
        </row>
        <row r="310">
          <cell r="A310">
            <v>40756</v>
          </cell>
          <cell r="B310">
            <v>2011</v>
          </cell>
          <cell r="C310">
            <v>8</v>
          </cell>
          <cell r="D310">
            <v>1.07</v>
          </cell>
          <cell r="E310">
            <v>120.86999999999995</v>
          </cell>
          <cell r="F310">
            <v>7.45</v>
          </cell>
          <cell r="G310" t="str">
            <v>v</v>
          </cell>
          <cell r="H310">
            <v>0</v>
          </cell>
        </row>
        <row r="311">
          <cell r="A311">
            <v>40787</v>
          </cell>
          <cell r="B311">
            <v>2011</v>
          </cell>
          <cell r="C311">
            <v>9</v>
          </cell>
          <cell r="D311">
            <v>0.94</v>
          </cell>
          <cell r="E311">
            <v>119.92999999999995</v>
          </cell>
          <cell r="F311">
            <v>8.39</v>
          </cell>
          <cell r="G311" t="str">
            <v>v</v>
          </cell>
          <cell r="H311">
            <v>0</v>
          </cell>
        </row>
        <row r="312">
          <cell r="A312">
            <v>40817</v>
          </cell>
          <cell r="B312">
            <v>2011</v>
          </cell>
          <cell r="C312">
            <v>10</v>
          </cell>
          <cell r="D312">
            <v>0.88</v>
          </cell>
          <cell r="E312">
            <v>119.04999999999995</v>
          </cell>
          <cell r="F312">
            <v>9.2700000000000014</v>
          </cell>
          <cell r="G312" t="str">
            <v>v</v>
          </cell>
          <cell r="H312">
            <v>0</v>
          </cell>
        </row>
        <row r="313">
          <cell r="A313">
            <v>40848</v>
          </cell>
          <cell r="B313">
            <v>2011</v>
          </cell>
          <cell r="C313">
            <v>11</v>
          </cell>
          <cell r="D313">
            <v>0.86</v>
          </cell>
          <cell r="E313">
            <v>118.18999999999996</v>
          </cell>
          <cell r="F313">
            <v>10.130000000000001</v>
          </cell>
          <cell r="G313" t="str">
            <v>v</v>
          </cell>
          <cell r="H313">
            <v>0</v>
          </cell>
        </row>
        <row r="314">
          <cell r="A314">
            <v>40878</v>
          </cell>
          <cell r="B314">
            <v>2011</v>
          </cell>
          <cell r="C314">
            <v>12</v>
          </cell>
          <cell r="D314">
            <v>0.91</v>
          </cell>
          <cell r="E314">
            <v>117.27999999999996</v>
          </cell>
          <cell r="F314">
            <v>11.040000000000001</v>
          </cell>
          <cell r="G314" t="str">
            <v>v</v>
          </cell>
          <cell r="H314">
            <v>0</v>
          </cell>
        </row>
        <row r="315">
          <cell r="A315">
            <v>40909</v>
          </cell>
          <cell r="B315">
            <v>2012</v>
          </cell>
          <cell r="C315">
            <v>1</v>
          </cell>
          <cell r="D315">
            <v>0.89</v>
          </cell>
          <cell r="E315">
            <v>116.38999999999996</v>
          </cell>
          <cell r="F315">
            <v>0.89</v>
          </cell>
          <cell r="G315" t="str">
            <v>v</v>
          </cell>
          <cell r="H315">
            <v>0</v>
          </cell>
        </row>
        <row r="316">
          <cell r="A316">
            <v>40940</v>
          </cell>
          <cell r="B316">
            <v>2012</v>
          </cell>
          <cell r="C316">
            <v>2</v>
          </cell>
          <cell r="D316">
            <v>0.75</v>
          </cell>
          <cell r="E316">
            <v>115.63999999999996</v>
          </cell>
          <cell r="F316">
            <v>1.6400000000000001</v>
          </cell>
          <cell r="G316" t="str">
            <v>v</v>
          </cell>
          <cell r="H316">
            <v>0</v>
          </cell>
        </row>
        <row r="317">
          <cell r="A317">
            <v>40969</v>
          </cell>
          <cell r="B317">
            <v>2012</v>
          </cell>
          <cell r="C317">
            <v>3</v>
          </cell>
          <cell r="D317">
            <v>0.82</v>
          </cell>
          <cell r="E317">
            <v>114.81999999999996</v>
          </cell>
          <cell r="F317">
            <v>2.46</v>
          </cell>
          <cell r="G317" t="str">
            <v>v</v>
          </cell>
          <cell r="H317">
            <v>0</v>
          </cell>
        </row>
        <row r="318">
          <cell r="A318">
            <v>41000</v>
          </cell>
          <cell r="B318">
            <v>2012</v>
          </cell>
          <cell r="C318">
            <v>4</v>
          </cell>
          <cell r="D318">
            <v>0.71</v>
          </cell>
          <cell r="E318">
            <v>114.10999999999997</v>
          </cell>
          <cell r="F318">
            <v>3.17</v>
          </cell>
          <cell r="G318" t="str">
            <v>v</v>
          </cell>
          <cell r="H318">
            <v>0</v>
          </cell>
        </row>
        <row r="319">
          <cell r="A319">
            <v>41030</v>
          </cell>
          <cell r="B319">
            <v>2012</v>
          </cell>
          <cell r="C319">
            <v>5</v>
          </cell>
          <cell r="D319">
            <v>0.74</v>
          </cell>
          <cell r="E319">
            <v>113.36999999999998</v>
          </cell>
          <cell r="F319">
            <v>3.91</v>
          </cell>
          <cell r="G319" t="str">
            <v>v</v>
          </cell>
          <cell r="H319">
            <v>0</v>
          </cell>
        </row>
        <row r="320">
          <cell r="A320">
            <v>41061</v>
          </cell>
          <cell r="B320">
            <v>2012</v>
          </cell>
          <cell r="C320">
            <v>6</v>
          </cell>
          <cell r="D320">
            <v>0.64</v>
          </cell>
          <cell r="E320">
            <v>112.72999999999998</v>
          </cell>
          <cell r="F320">
            <v>4.55</v>
          </cell>
          <cell r="G320" t="str">
            <v>v</v>
          </cell>
          <cell r="H320">
            <v>0</v>
          </cell>
        </row>
        <row r="321">
          <cell r="A321">
            <v>41091</v>
          </cell>
          <cell r="B321">
            <v>2012</v>
          </cell>
          <cell r="C321">
            <v>7</v>
          </cell>
          <cell r="D321">
            <v>0.68</v>
          </cell>
          <cell r="E321">
            <v>112.04999999999997</v>
          </cell>
          <cell r="F321">
            <v>5.2299999999999995</v>
          </cell>
          <cell r="G321" t="str">
            <v>v</v>
          </cell>
          <cell r="H321">
            <v>0</v>
          </cell>
        </row>
        <row r="322">
          <cell r="A322">
            <v>41122</v>
          </cell>
          <cell r="B322">
            <v>2012</v>
          </cell>
          <cell r="C322">
            <v>8</v>
          </cell>
          <cell r="D322">
            <v>0.69</v>
          </cell>
          <cell r="E322">
            <v>111.35999999999997</v>
          </cell>
          <cell r="F322">
            <v>5.92</v>
          </cell>
          <cell r="G322" t="str">
            <v>v</v>
          </cell>
          <cell r="H322">
            <v>0</v>
          </cell>
        </row>
        <row r="323">
          <cell r="A323">
            <v>41153</v>
          </cell>
          <cell r="B323">
            <v>2012</v>
          </cell>
          <cell r="C323">
            <v>9</v>
          </cell>
          <cell r="D323">
            <v>0.54</v>
          </cell>
          <cell r="E323">
            <v>110.81999999999996</v>
          </cell>
          <cell r="F323">
            <v>6.46</v>
          </cell>
          <cell r="G323" t="str">
            <v>v</v>
          </cell>
          <cell r="H323">
            <v>0</v>
          </cell>
        </row>
        <row r="324">
          <cell r="A324">
            <v>41183</v>
          </cell>
          <cell r="B324">
            <v>2012</v>
          </cell>
          <cell r="C324">
            <v>10</v>
          </cell>
          <cell r="D324">
            <v>0.61</v>
          </cell>
          <cell r="E324">
            <v>110.20999999999997</v>
          </cell>
          <cell r="F324">
            <v>7.07</v>
          </cell>
          <cell r="G324" t="str">
            <v>v</v>
          </cell>
          <cell r="H324">
            <v>0</v>
          </cell>
        </row>
        <row r="325">
          <cell r="A325">
            <v>41214</v>
          </cell>
          <cell r="B325">
            <v>2012</v>
          </cell>
          <cell r="C325">
            <v>11</v>
          </cell>
          <cell r="D325">
            <v>0.55000000000000004</v>
          </cell>
          <cell r="E325">
            <v>109.65999999999997</v>
          </cell>
          <cell r="F325">
            <v>7.62</v>
          </cell>
          <cell r="G325" t="str">
            <v>v</v>
          </cell>
          <cell r="H325">
            <v>0</v>
          </cell>
        </row>
        <row r="326">
          <cell r="A326">
            <v>41244</v>
          </cell>
          <cell r="B326">
            <v>2012</v>
          </cell>
          <cell r="C326">
            <v>12</v>
          </cell>
          <cell r="D326">
            <v>0.55000000000000004</v>
          </cell>
          <cell r="E326">
            <v>109.10999999999997</v>
          </cell>
          <cell r="F326">
            <v>8.17</v>
          </cell>
          <cell r="G326" t="str">
            <v>v</v>
          </cell>
          <cell r="H326">
            <v>0</v>
          </cell>
        </row>
        <row r="327">
          <cell r="A327">
            <v>41275</v>
          </cell>
          <cell r="B327">
            <v>2013</v>
          </cell>
          <cell r="C327">
            <v>1</v>
          </cell>
          <cell r="D327">
            <v>0.6</v>
          </cell>
          <cell r="E327">
            <v>108.50999999999998</v>
          </cell>
          <cell r="F327">
            <v>0.6</v>
          </cell>
          <cell r="G327" t="str">
            <v>v</v>
          </cell>
          <cell r="H327">
            <v>0</v>
          </cell>
        </row>
        <row r="328">
          <cell r="A328">
            <v>41306</v>
          </cell>
          <cell r="B328">
            <v>2013</v>
          </cell>
          <cell r="C328">
            <v>2</v>
          </cell>
          <cell r="D328">
            <v>0.49</v>
          </cell>
          <cell r="E328">
            <v>108.01999999999998</v>
          </cell>
          <cell r="F328">
            <v>1.0899999999999999</v>
          </cell>
          <cell r="G328" t="str">
            <v>v</v>
          </cell>
          <cell r="H328">
            <v>0</v>
          </cell>
        </row>
        <row r="329">
          <cell r="A329">
            <v>41334</v>
          </cell>
          <cell r="B329">
            <v>2013</v>
          </cell>
          <cell r="C329">
            <v>3</v>
          </cell>
          <cell r="D329">
            <v>0.55000000000000004</v>
          </cell>
          <cell r="E329">
            <v>107.46999999999998</v>
          </cell>
          <cell r="F329">
            <v>1.64</v>
          </cell>
          <cell r="G329" t="str">
            <v>v</v>
          </cell>
          <cell r="H329">
            <v>0</v>
          </cell>
        </row>
        <row r="330">
          <cell r="A330">
            <v>41365</v>
          </cell>
          <cell r="B330">
            <v>2013</v>
          </cell>
          <cell r="C330">
            <v>4</v>
          </cell>
          <cell r="D330">
            <v>0.61</v>
          </cell>
          <cell r="E330">
            <v>106.85999999999999</v>
          </cell>
          <cell r="F330">
            <v>2.25</v>
          </cell>
          <cell r="G330" t="str">
            <v>v</v>
          </cell>
          <cell r="H330">
            <v>0</v>
          </cell>
        </row>
        <row r="331">
          <cell r="A331">
            <v>41395</v>
          </cell>
          <cell r="B331">
            <v>2013</v>
          </cell>
          <cell r="C331">
            <v>5</v>
          </cell>
          <cell r="D331">
            <v>0.6</v>
          </cell>
          <cell r="E331">
            <v>106.25999999999999</v>
          </cell>
          <cell r="F331">
            <v>2.85</v>
          </cell>
          <cell r="G331" t="str">
            <v>v</v>
          </cell>
          <cell r="H331">
            <v>0</v>
          </cell>
        </row>
        <row r="332">
          <cell r="A332">
            <v>41426</v>
          </cell>
          <cell r="B332">
            <v>2013</v>
          </cell>
          <cell r="C332">
            <v>6</v>
          </cell>
          <cell r="D332">
            <v>0.61</v>
          </cell>
          <cell r="E332">
            <v>105.64999999999999</v>
          </cell>
          <cell r="F332">
            <v>3.46</v>
          </cell>
          <cell r="G332" t="str">
            <v>v</v>
          </cell>
          <cell r="H332">
            <v>0</v>
          </cell>
        </row>
        <row r="333">
          <cell r="A333">
            <v>41456</v>
          </cell>
          <cell r="B333">
            <v>2013</v>
          </cell>
          <cell r="C333">
            <v>7</v>
          </cell>
          <cell r="D333">
            <v>0.72</v>
          </cell>
          <cell r="E333">
            <v>104.92999999999999</v>
          </cell>
          <cell r="F333">
            <v>4.18</v>
          </cell>
          <cell r="G333" t="str">
            <v>v</v>
          </cell>
          <cell r="H333">
            <v>0</v>
          </cell>
        </row>
        <row r="334">
          <cell r="A334">
            <v>41487</v>
          </cell>
          <cell r="B334">
            <v>2013</v>
          </cell>
          <cell r="C334">
            <v>8</v>
          </cell>
          <cell r="D334">
            <v>0.71</v>
          </cell>
          <cell r="E334">
            <v>104.22</v>
          </cell>
          <cell r="F334">
            <v>4.8899999999999997</v>
          </cell>
          <cell r="G334" t="str">
            <v>v</v>
          </cell>
          <cell r="H334">
            <v>0</v>
          </cell>
        </row>
        <row r="335">
          <cell r="A335">
            <v>41518</v>
          </cell>
          <cell r="B335">
            <v>2013</v>
          </cell>
          <cell r="C335">
            <v>9</v>
          </cell>
          <cell r="D335">
            <v>0.71</v>
          </cell>
          <cell r="E335">
            <v>103.51</v>
          </cell>
          <cell r="F335">
            <v>5.6</v>
          </cell>
          <cell r="G335" t="str">
            <v>v</v>
          </cell>
          <cell r="H335">
            <v>0</v>
          </cell>
        </row>
        <row r="336">
          <cell r="A336">
            <v>41548</v>
          </cell>
          <cell r="B336">
            <v>2013</v>
          </cell>
          <cell r="C336">
            <v>10</v>
          </cell>
          <cell r="D336">
            <v>0.81</v>
          </cell>
          <cell r="E336">
            <v>102.7</v>
          </cell>
          <cell r="F336">
            <v>6.41</v>
          </cell>
          <cell r="G336" t="str">
            <v>v</v>
          </cell>
          <cell r="H336">
            <v>0</v>
          </cell>
        </row>
        <row r="337">
          <cell r="A337">
            <v>41579</v>
          </cell>
          <cell r="B337">
            <v>2013</v>
          </cell>
          <cell r="C337">
            <v>11</v>
          </cell>
          <cell r="D337">
            <v>0.72</v>
          </cell>
          <cell r="E337">
            <v>101.98</v>
          </cell>
          <cell r="F337">
            <v>7.13</v>
          </cell>
          <cell r="G337" t="str">
            <v>v</v>
          </cell>
          <cell r="H337">
            <v>0</v>
          </cell>
        </row>
        <row r="338">
          <cell r="A338">
            <v>41609</v>
          </cell>
          <cell r="B338">
            <v>2013</v>
          </cell>
          <cell r="C338">
            <v>12</v>
          </cell>
          <cell r="D338">
            <v>0.79</v>
          </cell>
          <cell r="E338">
            <v>101.19</v>
          </cell>
          <cell r="F338">
            <v>7.92</v>
          </cell>
          <cell r="G338" t="str">
            <v>v</v>
          </cell>
          <cell r="H338">
            <v>0</v>
          </cell>
        </row>
        <row r="339">
          <cell r="A339">
            <v>41640</v>
          </cell>
          <cell r="B339">
            <v>2014</v>
          </cell>
          <cell r="C339">
            <v>1</v>
          </cell>
          <cell r="D339">
            <v>0.85</v>
          </cell>
          <cell r="E339">
            <v>100.34</v>
          </cell>
          <cell r="F339">
            <v>0.85</v>
          </cell>
          <cell r="G339" t="str">
            <v>v</v>
          </cell>
          <cell r="H339">
            <v>0</v>
          </cell>
        </row>
        <row r="340">
          <cell r="A340">
            <v>41671</v>
          </cell>
          <cell r="B340">
            <v>2014</v>
          </cell>
          <cell r="C340">
            <v>2</v>
          </cell>
          <cell r="D340">
            <v>0.79</v>
          </cell>
          <cell r="E340">
            <v>99.55</v>
          </cell>
          <cell r="F340">
            <v>1.6400000000000001</v>
          </cell>
          <cell r="G340" t="str">
            <v>v</v>
          </cell>
          <cell r="H340">
            <v>0</v>
          </cell>
        </row>
        <row r="341">
          <cell r="A341">
            <v>41699</v>
          </cell>
          <cell r="B341">
            <v>2014</v>
          </cell>
          <cell r="C341">
            <v>3</v>
          </cell>
          <cell r="D341">
            <v>0.77</v>
          </cell>
          <cell r="E341">
            <v>98.78</v>
          </cell>
          <cell r="F341">
            <v>2.41</v>
          </cell>
          <cell r="G341" t="str">
            <v>v</v>
          </cell>
          <cell r="H341">
            <v>0</v>
          </cell>
        </row>
        <row r="342">
          <cell r="A342">
            <v>41730</v>
          </cell>
          <cell r="B342">
            <v>2014</v>
          </cell>
          <cell r="C342">
            <v>4</v>
          </cell>
          <cell r="D342">
            <v>0.82</v>
          </cell>
          <cell r="E342">
            <v>97.960000000000008</v>
          </cell>
          <cell r="F342">
            <v>3.23</v>
          </cell>
          <cell r="G342" t="str">
            <v>v</v>
          </cell>
          <cell r="H342">
            <v>0</v>
          </cell>
        </row>
        <row r="343">
          <cell r="A343">
            <v>41760</v>
          </cell>
          <cell r="B343">
            <v>2014</v>
          </cell>
          <cell r="C343">
            <v>5</v>
          </cell>
          <cell r="D343">
            <v>0.87</v>
          </cell>
          <cell r="E343">
            <v>97.09</v>
          </cell>
          <cell r="F343">
            <v>4.0999999999999996</v>
          </cell>
          <cell r="G343" t="str">
            <v>v</v>
          </cell>
          <cell r="H343">
            <v>0</v>
          </cell>
        </row>
        <row r="344">
          <cell r="A344">
            <v>41791</v>
          </cell>
          <cell r="B344">
            <v>2014</v>
          </cell>
          <cell r="C344">
            <v>6</v>
          </cell>
          <cell r="D344">
            <v>0.82</v>
          </cell>
          <cell r="E344">
            <v>96.27000000000001</v>
          </cell>
          <cell r="F344">
            <v>4.92</v>
          </cell>
          <cell r="G344" t="str">
            <v>v</v>
          </cell>
          <cell r="H344">
            <v>0</v>
          </cell>
        </row>
        <row r="345">
          <cell r="A345">
            <v>41821</v>
          </cell>
          <cell r="B345">
            <v>2014</v>
          </cell>
          <cell r="C345">
            <v>7</v>
          </cell>
          <cell r="D345">
            <v>0.95</v>
          </cell>
          <cell r="E345">
            <v>95.320000000000007</v>
          </cell>
          <cell r="F345">
            <v>5.87</v>
          </cell>
          <cell r="G345" t="str">
            <v>v</v>
          </cell>
          <cell r="H345">
            <v>0</v>
          </cell>
        </row>
        <row r="346">
          <cell r="A346">
            <v>41852</v>
          </cell>
          <cell r="B346">
            <v>2014</v>
          </cell>
          <cell r="C346">
            <v>8</v>
          </cell>
          <cell r="D346">
            <v>0.87</v>
          </cell>
          <cell r="E346">
            <v>94.45</v>
          </cell>
          <cell r="F346">
            <v>6.74</v>
          </cell>
          <cell r="G346" t="str">
            <v>v</v>
          </cell>
          <cell r="H346">
            <v>0</v>
          </cell>
        </row>
        <row r="347">
          <cell r="A347">
            <v>41883</v>
          </cell>
          <cell r="B347">
            <v>2014</v>
          </cell>
          <cell r="C347">
            <v>9</v>
          </cell>
          <cell r="D347">
            <v>0.91</v>
          </cell>
          <cell r="E347">
            <v>93.54</v>
          </cell>
          <cell r="F347">
            <v>7.65</v>
          </cell>
          <cell r="G347" t="str">
            <v>v</v>
          </cell>
          <cell r="H347">
            <v>0</v>
          </cell>
        </row>
        <row r="348">
          <cell r="A348">
            <v>41913</v>
          </cell>
          <cell r="B348">
            <v>2014</v>
          </cell>
          <cell r="C348">
            <v>10</v>
          </cell>
          <cell r="D348">
            <v>0.95</v>
          </cell>
          <cell r="E348">
            <v>92.59</v>
          </cell>
          <cell r="F348">
            <v>8.6</v>
          </cell>
          <cell r="G348" t="str">
            <v>v</v>
          </cell>
          <cell r="H348">
            <v>0</v>
          </cell>
        </row>
        <row r="349">
          <cell r="A349">
            <v>41944</v>
          </cell>
          <cell r="B349">
            <v>2014</v>
          </cell>
          <cell r="C349">
            <v>11</v>
          </cell>
          <cell r="D349">
            <v>0.84</v>
          </cell>
          <cell r="E349">
            <v>91.75</v>
          </cell>
          <cell r="F349">
            <v>9.44</v>
          </cell>
          <cell r="G349" t="str">
            <v>v</v>
          </cell>
          <cell r="H349">
            <v>0</v>
          </cell>
        </row>
        <row r="350">
          <cell r="A350">
            <v>41974</v>
          </cell>
          <cell r="B350">
            <v>2014</v>
          </cell>
          <cell r="C350">
            <v>12</v>
          </cell>
          <cell r="D350">
            <v>0.96</v>
          </cell>
          <cell r="E350">
            <v>90.79</v>
          </cell>
          <cell r="F350">
            <v>10.399999999999999</v>
          </cell>
          <cell r="G350" t="str">
            <v>v</v>
          </cell>
          <cell r="H350">
            <v>0</v>
          </cell>
        </row>
        <row r="351">
          <cell r="A351">
            <v>42005</v>
          </cell>
          <cell r="B351">
            <v>2015</v>
          </cell>
          <cell r="C351">
            <v>1</v>
          </cell>
          <cell r="D351">
            <v>0.94</v>
          </cell>
          <cell r="E351">
            <v>89.850000000000009</v>
          </cell>
          <cell r="F351">
            <v>0.94</v>
          </cell>
          <cell r="G351" t="str">
            <v>v</v>
          </cell>
          <cell r="H351">
            <v>0</v>
          </cell>
        </row>
        <row r="352">
          <cell r="A352">
            <v>42036</v>
          </cell>
          <cell r="B352">
            <v>2015</v>
          </cell>
          <cell r="C352">
            <v>2</v>
          </cell>
          <cell r="D352">
            <v>0.82</v>
          </cell>
          <cell r="E352">
            <v>89.030000000000015</v>
          </cell>
          <cell r="F352">
            <v>1.7599999999999998</v>
          </cell>
          <cell r="G352" t="str">
            <v>v</v>
          </cell>
          <cell r="H352">
            <v>0</v>
          </cell>
        </row>
        <row r="353">
          <cell r="A353">
            <v>42064</v>
          </cell>
          <cell r="B353">
            <v>2015</v>
          </cell>
          <cell r="C353">
            <v>3</v>
          </cell>
          <cell r="D353">
            <v>1.04</v>
          </cell>
          <cell r="E353">
            <v>87.990000000000009</v>
          </cell>
          <cell r="F353">
            <v>2.8</v>
          </cell>
          <cell r="G353" t="str">
            <v>v</v>
          </cell>
          <cell r="H353">
            <v>0</v>
          </cell>
        </row>
        <row r="354">
          <cell r="A354">
            <v>42095</v>
          </cell>
          <cell r="B354">
            <v>2015</v>
          </cell>
          <cell r="C354">
            <v>4</v>
          </cell>
          <cell r="D354">
            <v>0.95</v>
          </cell>
          <cell r="E354">
            <v>87.04</v>
          </cell>
          <cell r="F354">
            <v>3.75</v>
          </cell>
          <cell r="G354" t="str">
            <v>v</v>
          </cell>
          <cell r="H354">
            <v>0</v>
          </cell>
        </row>
        <row r="355">
          <cell r="A355">
            <v>42125</v>
          </cell>
          <cell r="B355">
            <v>2015</v>
          </cell>
          <cell r="C355">
            <v>5</v>
          </cell>
          <cell r="D355">
            <v>0.99</v>
          </cell>
          <cell r="E355">
            <v>86.050000000000011</v>
          </cell>
          <cell r="F355">
            <v>4.74</v>
          </cell>
          <cell r="G355" t="str">
            <v>v</v>
          </cell>
          <cell r="H355">
            <v>0</v>
          </cell>
        </row>
        <row r="356">
          <cell r="A356">
            <v>42156</v>
          </cell>
          <cell r="B356">
            <v>2015</v>
          </cell>
          <cell r="C356">
            <v>6</v>
          </cell>
          <cell r="D356">
            <v>1.07</v>
          </cell>
          <cell r="E356">
            <v>84.980000000000018</v>
          </cell>
          <cell r="F356">
            <v>5.8100000000000005</v>
          </cell>
          <cell r="G356" t="str">
            <v>v</v>
          </cell>
          <cell r="H356">
            <v>0</v>
          </cell>
        </row>
        <row r="357">
          <cell r="A357">
            <v>42186</v>
          </cell>
          <cell r="B357">
            <v>2015</v>
          </cell>
          <cell r="C357">
            <v>7</v>
          </cell>
          <cell r="D357">
            <v>1.18</v>
          </cell>
          <cell r="E357">
            <v>83.800000000000011</v>
          </cell>
          <cell r="F357">
            <v>6.99</v>
          </cell>
          <cell r="G357" t="str">
            <v>v</v>
          </cell>
          <cell r="H357">
            <v>0</v>
          </cell>
        </row>
        <row r="358">
          <cell r="A358">
            <v>42217</v>
          </cell>
          <cell r="B358">
            <v>2015</v>
          </cell>
          <cell r="C358">
            <v>8</v>
          </cell>
          <cell r="D358">
            <v>1.1100000000000001</v>
          </cell>
          <cell r="E358">
            <v>82.690000000000012</v>
          </cell>
          <cell r="F358">
            <v>8.1</v>
          </cell>
          <cell r="G358" t="str">
            <v>v</v>
          </cell>
          <cell r="H358">
            <v>0</v>
          </cell>
        </row>
        <row r="359">
          <cell r="A359">
            <v>42248</v>
          </cell>
          <cell r="B359">
            <v>2015</v>
          </cell>
          <cell r="C359">
            <v>9</v>
          </cell>
          <cell r="D359">
            <v>1.1100000000000001</v>
          </cell>
          <cell r="E359">
            <v>81.580000000000013</v>
          </cell>
          <cell r="F359">
            <v>9.2099999999999991</v>
          </cell>
          <cell r="G359" t="str">
            <v>v</v>
          </cell>
          <cell r="H359">
            <v>0</v>
          </cell>
        </row>
        <row r="360">
          <cell r="A360">
            <v>42278</v>
          </cell>
          <cell r="B360">
            <v>2015</v>
          </cell>
          <cell r="C360">
            <v>10</v>
          </cell>
          <cell r="D360">
            <v>1.1100000000000001</v>
          </cell>
          <cell r="E360">
            <v>80.470000000000013</v>
          </cell>
          <cell r="F360">
            <v>10.319999999999999</v>
          </cell>
          <cell r="G360" t="str">
            <v>v</v>
          </cell>
          <cell r="H360">
            <v>0</v>
          </cell>
        </row>
        <row r="361">
          <cell r="A361">
            <v>42309</v>
          </cell>
          <cell r="B361">
            <v>2015</v>
          </cell>
          <cell r="C361">
            <v>11</v>
          </cell>
          <cell r="D361">
            <v>1.06</v>
          </cell>
          <cell r="E361">
            <v>79.410000000000011</v>
          </cell>
          <cell r="F361">
            <v>11.379999999999999</v>
          </cell>
          <cell r="G361" t="str">
            <v>v</v>
          </cell>
          <cell r="H361">
            <v>0</v>
          </cell>
        </row>
        <row r="362">
          <cell r="A362">
            <v>42339</v>
          </cell>
          <cell r="B362">
            <v>2015</v>
          </cell>
          <cell r="C362">
            <v>12</v>
          </cell>
          <cell r="D362">
            <v>1.1599999999999999</v>
          </cell>
          <cell r="E362">
            <v>78.250000000000014</v>
          </cell>
          <cell r="F362">
            <v>12.54</v>
          </cell>
          <cell r="G362" t="str">
            <v>v</v>
          </cell>
          <cell r="H362">
            <v>0</v>
          </cell>
        </row>
        <row r="363">
          <cell r="A363">
            <v>42370</v>
          </cell>
          <cell r="B363">
            <v>2016</v>
          </cell>
          <cell r="C363">
            <v>1</v>
          </cell>
          <cell r="D363">
            <v>1.06</v>
          </cell>
          <cell r="E363">
            <v>77.190000000000012</v>
          </cell>
          <cell r="F363">
            <v>1.06</v>
          </cell>
          <cell r="G363" t="str">
            <v>v</v>
          </cell>
          <cell r="H363">
            <v>0</v>
          </cell>
        </row>
        <row r="364">
          <cell r="A364">
            <v>42401</v>
          </cell>
          <cell r="B364">
            <v>2016</v>
          </cell>
          <cell r="C364">
            <v>2</v>
          </cell>
          <cell r="D364">
            <v>1</v>
          </cell>
          <cell r="E364">
            <v>76.190000000000012</v>
          </cell>
          <cell r="F364">
            <v>2.06</v>
          </cell>
          <cell r="G364" t="str">
            <v>v</v>
          </cell>
          <cell r="H364">
            <v>0</v>
          </cell>
        </row>
        <row r="365">
          <cell r="A365">
            <v>42430</v>
          </cell>
          <cell r="B365">
            <v>2016</v>
          </cell>
          <cell r="C365">
            <v>3</v>
          </cell>
          <cell r="D365">
            <v>1.1599999999999999</v>
          </cell>
          <cell r="E365">
            <v>75.030000000000015</v>
          </cell>
          <cell r="F365">
            <v>3.2199999999999998</v>
          </cell>
          <cell r="G365" t="str">
            <v>v</v>
          </cell>
          <cell r="H365">
            <v>0</v>
          </cell>
        </row>
        <row r="366">
          <cell r="A366">
            <v>42461</v>
          </cell>
          <cell r="B366">
            <v>2016</v>
          </cell>
          <cell r="C366">
            <v>4</v>
          </cell>
          <cell r="D366">
            <v>1.06</v>
          </cell>
          <cell r="E366">
            <v>73.970000000000013</v>
          </cell>
          <cell r="F366">
            <v>4.2799999999999994</v>
          </cell>
          <cell r="G366" t="str">
            <v>v</v>
          </cell>
          <cell r="H366">
            <v>0</v>
          </cell>
        </row>
        <row r="367">
          <cell r="A367">
            <v>42491</v>
          </cell>
          <cell r="B367">
            <v>2016</v>
          </cell>
          <cell r="C367">
            <v>5</v>
          </cell>
          <cell r="D367">
            <v>1.1100000000000001</v>
          </cell>
          <cell r="E367">
            <v>72.860000000000014</v>
          </cell>
          <cell r="F367">
            <v>5.39</v>
          </cell>
          <cell r="G367" t="str">
            <v>v</v>
          </cell>
          <cell r="H367">
            <v>0</v>
          </cell>
        </row>
        <row r="368">
          <cell r="A368">
            <v>42522</v>
          </cell>
          <cell r="B368">
            <v>2016</v>
          </cell>
          <cell r="C368">
            <v>6</v>
          </cell>
          <cell r="D368">
            <v>1.1599999999999999</v>
          </cell>
          <cell r="E368">
            <v>71.700000000000017</v>
          </cell>
          <cell r="F368">
            <v>6.55</v>
          </cell>
          <cell r="G368" t="str">
            <v>v</v>
          </cell>
          <cell r="H368">
            <v>0</v>
          </cell>
        </row>
        <row r="369">
          <cell r="A369">
            <v>42552</v>
          </cell>
          <cell r="B369">
            <v>2016</v>
          </cell>
          <cell r="C369">
            <v>7</v>
          </cell>
          <cell r="D369">
            <v>1.1100000000000001</v>
          </cell>
          <cell r="E369">
            <v>70.590000000000018</v>
          </cell>
          <cell r="F369">
            <v>7.66</v>
          </cell>
          <cell r="G369" t="str">
            <v>v</v>
          </cell>
          <cell r="H369">
            <v>0</v>
          </cell>
        </row>
        <row r="370">
          <cell r="A370">
            <v>42583</v>
          </cell>
          <cell r="B370">
            <v>2016</v>
          </cell>
          <cell r="C370">
            <v>8</v>
          </cell>
          <cell r="D370">
            <v>1.22</v>
          </cell>
          <cell r="E370">
            <v>69.370000000000019</v>
          </cell>
          <cell r="F370">
            <v>8.8800000000000008</v>
          </cell>
          <cell r="G370" t="str">
            <v>v</v>
          </cell>
          <cell r="H370">
            <v>0</v>
          </cell>
        </row>
        <row r="371">
          <cell r="A371">
            <v>42614</v>
          </cell>
          <cell r="B371">
            <v>2016</v>
          </cell>
          <cell r="C371">
            <v>9</v>
          </cell>
          <cell r="D371">
            <v>1.1100000000000001</v>
          </cell>
          <cell r="E371">
            <v>68.260000000000019</v>
          </cell>
          <cell r="F371">
            <v>9.99</v>
          </cell>
          <cell r="G371" t="str">
            <v>v</v>
          </cell>
          <cell r="H371">
            <v>0</v>
          </cell>
        </row>
        <row r="372">
          <cell r="A372">
            <v>42644</v>
          </cell>
          <cell r="B372">
            <v>2016</v>
          </cell>
          <cell r="C372">
            <v>10</v>
          </cell>
          <cell r="D372">
            <v>1.05</v>
          </cell>
          <cell r="E372">
            <v>67.210000000000022</v>
          </cell>
          <cell r="F372">
            <v>11.040000000000001</v>
          </cell>
          <cell r="G372" t="str">
            <v>v</v>
          </cell>
          <cell r="H372">
            <v>0</v>
          </cell>
        </row>
        <row r="373">
          <cell r="A373">
            <v>42675</v>
          </cell>
          <cell r="B373">
            <v>2016</v>
          </cell>
          <cell r="C373">
            <v>11</v>
          </cell>
          <cell r="D373">
            <v>1.04</v>
          </cell>
          <cell r="E373">
            <v>66.170000000000016</v>
          </cell>
          <cell r="F373">
            <v>12.080000000000002</v>
          </cell>
          <cell r="G373" t="str">
            <v>v</v>
          </cell>
          <cell r="H373">
            <v>0</v>
          </cell>
        </row>
        <row r="374">
          <cell r="A374">
            <v>42705</v>
          </cell>
          <cell r="B374">
            <v>2016</v>
          </cell>
          <cell r="C374">
            <v>12</v>
          </cell>
          <cell r="D374">
            <v>1.1200000000000001</v>
          </cell>
          <cell r="E374">
            <v>65.050000000000011</v>
          </cell>
          <cell r="F374">
            <v>13.200000000000003</v>
          </cell>
          <cell r="G374" t="str">
            <v>v</v>
          </cell>
          <cell r="H374">
            <v>0</v>
          </cell>
        </row>
        <row r="375">
          <cell r="A375">
            <v>42736</v>
          </cell>
          <cell r="B375">
            <v>2017</v>
          </cell>
          <cell r="C375">
            <v>1</v>
          </cell>
          <cell r="D375">
            <v>1.0900000000000001</v>
          </cell>
          <cell r="E375">
            <v>63.960000000000015</v>
          </cell>
          <cell r="F375">
            <v>1.0900000000000001</v>
          </cell>
          <cell r="G375" t="str">
            <v>v</v>
          </cell>
          <cell r="H375">
            <v>0</v>
          </cell>
        </row>
        <row r="376">
          <cell r="A376">
            <v>42767</v>
          </cell>
          <cell r="B376">
            <v>2017</v>
          </cell>
          <cell r="C376">
            <v>2</v>
          </cell>
          <cell r="D376">
            <v>0.87</v>
          </cell>
          <cell r="E376">
            <v>63.090000000000018</v>
          </cell>
          <cell r="F376">
            <v>1.96</v>
          </cell>
          <cell r="G376" t="str">
            <v>v</v>
          </cell>
          <cell r="H376">
            <v>0</v>
          </cell>
        </row>
        <row r="377">
          <cell r="A377">
            <v>42795</v>
          </cell>
          <cell r="B377">
            <v>2017</v>
          </cell>
          <cell r="C377">
            <v>3</v>
          </cell>
          <cell r="D377">
            <v>1.05</v>
          </cell>
          <cell r="E377">
            <v>62.04000000000002</v>
          </cell>
          <cell r="F377">
            <v>3.01</v>
          </cell>
          <cell r="G377" t="str">
            <v>v</v>
          </cell>
          <cell r="H377">
            <v>0</v>
          </cell>
        </row>
        <row r="378">
          <cell r="A378">
            <v>42826</v>
          </cell>
          <cell r="B378">
            <v>2017</v>
          </cell>
          <cell r="C378">
            <v>4</v>
          </cell>
          <cell r="D378">
            <v>0.79</v>
          </cell>
          <cell r="E378">
            <v>61.250000000000021</v>
          </cell>
          <cell r="F378">
            <v>3.8</v>
          </cell>
          <cell r="G378" t="str">
            <v>v</v>
          </cell>
          <cell r="H378">
            <v>0</v>
          </cell>
        </row>
        <row r="379">
          <cell r="A379">
            <v>42856</v>
          </cell>
          <cell r="B379">
            <v>2017</v>
          </cell>
          <cell r="C379">
            <v>5</v>
          </cell>
          <cell r="D379">
            <v>0.93</v>
          </cell>
          <cell r="E379">
            <v>60.320000000000022</v>
          </cell>
          <cell r="F379">
            <v>4.7299999999999995</v>
          </cell>
          <cell r="G379" t="str">
            <v>v</v>
          </cell>
          <cell r="H379">
            <v>0</v>
          </cell>
        </row>
        <row r="380">
          <cell r="A380">
            <v>42887</v>
          </cell>
          <cell r="B380">
            <v>2017</v>
          </cell>
          <cell r="C380">
            <v>6</v>
          </cell>
          <cell r="D380">
            <v>0.81</v>
          </cell>
          <cell r="E380">
            <v>59.510000000000019</v>
          </cell>
          <cell r="F380">
            <v>5.5399999999999991</v>
          </cell>
          <cell r="G380" t="str">
            <v>v</v>
          </cell>
          <cell r="H380">
            <v>0</v>
          </cell>
        </row>
        <row r="381">
          <cell r="A381">
            <v>42917</v>
          </cell>
          <cell r="B381">
            <v>2017</v>
          </cell>
          <cell r="C381">
            <v>7</v>
          </cell>
          <cell r="D381">
            <v>0.8</v>
          </cell>
          <cell r="E381">
            <v>58.710000000000022</v>
          </cell>
          <cell r="F381">
            <v>6.339999999999999</v>
          </cell>
          <cell r="G381" t="str">
            <v>v</v>
          </cell>
          <cell r="H381">
            <v>0</v>
          </cell>
        </row>
        <row r="382">
          <cell r="A382">
            <v>42948</v>
          </cell>
          <cell r="B382">
            <v>2017</v>
          </cell>
          <cell r="C382">
            <v>8</v>
          </cell>
          <cell r="D382">
            <v>0.8</v>
          </cell>
          <cell r="E382">
            <v>57.910000000000025</v>
          </cell>
          <cell r="F382">
            <v>7.1399999999999988</v>
          </cell>
          <cell r="G382" t="str">
            <v>v</v>
          </cell>
          <cell r="H382">
            <v>0</v>
          </cell>
        </row>
        <row r="383">
          <cell r="A383">
            <v>42979</v>
          </cell>
          <cell r="B383">
            <v>2017</v>
          </cell>
          <cell r="C383">
            <v>9</v>
          </cell>
          <cell r="D383">
            <v>0.64</v>
          </cell>
          <cell r="E383">
            <v>57.270000000000024</v>
          </cell>
          <cell r="F383">
            <v>7.7799999999999985</v>
          </cell>
          <cell r="G383" t="str">
            <v>v</v>
          </cell>
          <cell r="H383">
            <v>0</v>
          </cell>
        </row>
        <row r="384">
          <cell r="A384">
            <v>43009</v>
          </cell>
          <cell r="B384">
            <v>2017</v>
          </cell>
          <cell r="C384">
            <v>10</v>
          </cell>
          <cell r="D384">
            <v>0.64</v>
          </cell>
          <cell r="E384">
            <v>56.630000000000024</v>
          </cell>
          <cell r="F384">
            <v>8.4199999999999982</v>
          </cell>
          <cell r="G384" t="str">
            <v>v</v>
          </cell>
          <cell r="H384">
            <v>0</v>
          </cell>
        </row>
        <row r="385">
          <cell r="A385">
            <v>43040</v>
          </cell>
          <cell r="B385">
            <v>2017</v>
          </cell>
          <cell r="C385">
            <v>11</v>
          </cell>
          <cell r="D385">
            <v>0.56999999999999995</v>
          </cell>
          <cell r="E385">
            <v>56.060000000000024</v>
          </cell>
          <cell r="F385">
            <v>8.9899999999999984</v>
          </cell>
          <cell r="G385" t="str">
            <v>v</v>
          </cell>
          <cell r="H385">
            <v>0</v>
          </cell>
        </row>
        <row r="386">
          <cell r="A386">
            <v>43070</v>
          </cell>
          <cell r="B386">
            <v>2017</v>
          </cell>
          <cell r="C386">
            <v>12</v>
          </cell>
          <cell r="D386">
            <v>0.54</v>
          </cell>
          <cell r="E386">
            <v>55.520000000000024</v>
          </cell>
          <cell r="F386">
            <v>9.5299999999999976</v>
          </cell>
          <cell r="G386" t="str">
            <v>v</v>
          </cell>
          <cell r="H386">
            <v>0</v>
          </cell>
        </row>
        <row r="387">
          <cell r="A387">
            <v>43101</v>
          </cell>
          <cell r="B387">
            <v>2018</v>
          </cell>
          <cell r="C387">
            <v>1</v>
          </cell>
          <cell r="D387">
            <v>0.57999999999999996</v>
          </cell>
          <cell r="E387">
            <v>54.940000000000026</v>
          </cell>
          <cell r="F387">
            <v>0.57999999999999996</v>
          </cell>
          <cell r="G387" t="str">
            <v>v</v>
          </cell>
          <cell r="H387">
            <v>0</v>
          </cell>
        </row>
        <row r="388">
          <cell r="A388">
            <v>43132</v>
          </cell>
          <cell r="B388">
            <v>2018</v>
          </cell>
          <cell r="C388">
            <v>2</v>
          </cell>
          <cell r="D388">
            <v>0.47</v>
          </cell>
          <cell r="E388">
            <v>54.470000000000027</v>
          </cell>
          <cell r="F388">
            <v>1.0499999999999998</v>
          </cell>
          <cell r="G388" t="str">
            <v>v</v>
          </cell>
          <cell r="H388">
            <v>0</v>
          </cell>
        </row>
        <row r="389">
          <cell r="A389">
            <v>43160</v>
          </cell>
          <cell r="B389">
            <v>2018</v>
          </cell>
          <cell r="C389">
            <v>3</v>
          </cell>
          <cell r="D389">
            <v>0.53</v>
          </cell>
          <cell r="E389">
            <v>53.940000000000026</v>
          </cell>
          <cell r="F389">
            <v>1.5799999999999998</v>
          </cell>
          <cell r="G389" t="str">
            <v>v</v>
          </cell>
          <cell r="H389">
            <v>0</v>
          </cell>
        </row>
        <row r="390">
          <cell r="A390">
            <v>43191</v>
          </cell>
          <cell r="B390">
            <v>2018</v>
          </cell>
          <cell r="C390">
            <v>4</v>
          </cell>
          <cell r="D390">
            <v>0.52</v>
          </cell>
          <cell r="E390">
            <v>53.420000000000023</v>
          </cell>
          <cell r="F390">
            <v>2.0999999999999996</v>
          </cell>
          <cell r="G390" t="str">
            <v>v</v>
          </cell>
          <cell r="H390">
            <v>0</v>
          </cell>
        </row>
        <row r="391">
          <cell r="A391">
            <v>43221</v>
          </cell>
          <cell r="B391">
            <v>2018</v>
          </cell>
          <cell r="C391">
            <v>5</v>
          </cell>
          <cell r="D391">
            <v>0.52</v>
          </cell>
          <cell r="E391">
            <v>52.90000000000002</v>
          </cell>
          <cell r="F391">
            <v>2.6199999999999997</v>
          </cell>
          <cell r="G391" t="str">
            <v>v</v>
          </cell>
          <cell r="H391">
            <v>0</v>
          </cell>
        </row>
        <row r="392">
          <cell r="A392">
            <v>43252</v>
          </cell>
          <cell r="B392">
            <v>2018</v>
          </cell>
          <cell r="C392">
            <v>6</v>
          </cell>
          <cell r="D392">
            <v>0.52</v>
          </cell>
          <cell r="E392">
            <v>52.380000000000017</v>
          </cell>
          <cell r="F392">
            <v>3.1399999999999997</v>
          </cell>
          <cell r="G392" t="str">
            <v>v</v>
          </cell>
          <cell r="H392">
            <v>0</v>
          </cell>
        </row>
        <row r="393">
          <cell r="A393">
            <v>43282</v>
          </cell>
          <cell r="B393">
            <v>2018</v>
          </cell>
          <cell r="C393">
            <v>7</v>
          </cell>
          <cell r="D393">
            <v>0.54</v>
          </cell>
          <cell r="E393">
            <v>51.840000000000018</v>
          </cell>
          <cell r="F393">
            <v>3.6799999999999997</v>
          </cell>
          <cell r="G393" t="str">
            <v>v</v>
          </cell>
          <cell r="H393">
            <v>0</v>
          </cell>
        </row>
        <row r="394">
          <cell r="A394">
            <v>43313</v>
          </cell>
          <cell r="B394">
            <v>2018</v>
          </cell>
          <cell r="C394">
            <v>8</v>
          </cell>
          <cell r="D394">
            <v>0.56999999999999995</v>
          </cell>
          <cell r="E394">
            <v>51.270000000000017</v>
          </cell>
          <cell r="F394">
            <v>4.25</v>
          </cell>
          <cell r="G394" t="str">
            <v>v</v>
          </cell>
          <cell r="H394">
            <v>0</v>
          </cell>
        </row>
        <row r="395">
          <cell r="A395">
            <v>43344</v>
          </cell>
          <cell r="B395">
            <v>2018</v>
          </cell>
          <cell r="C395">
            <v>9</v>
          </cell>
          <cell r="D395">
            <v>0.47</v>
          </cell>
          <cell r="E395">
            <v>50.800000000000018</v>
          </cell>
          <cell r="F395">
            <v>4.72</v>
          </cell>
          <cell r="G395" t="str">
            <v>v</v>
          </cell>
          <cell r="H395">
            <v>0</v>
          </cell>
        </row>
        <row r="396">
          <cell r="A396">
            <v>43374</v>
          </cell>
          <cell r="B396">
            <v>2018</v>
          </cell>
          <cell r="C396">
            <v>10</v>
          </cell>
          <cell r="D396">
            <v>0.54</v>
          </cell>
          <cell r="E396">
            <v>50.260000000000019</v>
          </cell>
          <cell r="F396">
            <v>5.26</v>
          </cell>
          <cell r="G396" t="str">
            <v>v</v>
          </cell>
          <cell r="H396">
            <v>0</v>
          </cell>
        </row>
        <row r="397">
          <cell r="A397">
            <v>43405</v>
          </cell>
          <cell r="B397">
            <v>2018</v>
          </cell>
          <cell r="C397">
            <v>11</v>
          </cell>
          <cell r="D397">
            <v>0.49</v>
          </cell>
          <cell r="E397">
            <v>49.770000000000017</v>
          </cell>
          <cell r="F397">
            <v>5.75</v>
          </cell>
          <cell r="G397" t="str">
            <v>v</v>
          </cell>
          <cell r="H397">
            <v>0</v>
          </cell>
        </row>
        <row r="398">
          <cell r="A398">
            <v>43435</v>
          </cell>
          <cell r="B398">
            <v>2018</v>
          </cell>
          <cell r="C398">
            <v>12</v>
          </cell>
          <cell r="D398">
            <v>0.49</v>
          </cell>
          <cell r="E398">
            <v>49.280000000000015</v>
          </cell>
          <cell r="F398">
            <v>6.24</v>
          </cell>
          <cell r="G398" t="str">
            <v>v</v>
          </cell>
          <cell r="H398">
            <v>0</v>
          </cell>
        </row>
        <row r="399">
          <cell r="A399">
            <v>43466</v>
          </cell>
          <cell r="B399">
            <v>2019</v>
          </cell>
          <cell r="C399">
            <v>1</v>
          </cell>
          <cell r="D399">
            <v>0.54</v>
          </cell>
          <cell r="E399">
            <v>48.740000000000016</v>
          </cell>
          <cell r="F399">
            <v>0.54</v>
          </cell>
          <cell r="G399" t="str">
            <v>v</v>
          </cell>
          <cell r="H399">
            <v>0</v>
          </cell>
        </row>
        <row r="400">
          <cell r="A400">
            <v>43497</v>
          </cell>
          <cell r="B400">
            <v>2019</v>
          </cell>
          <cell r="C400">
            <v>2</v>
          </cell>
          <cell r="D400">
            <v>0.49</v>
          </cell>
          <cell r="E400">
            <v>48.250000000000014</v>
          </cell>
          <cell r="F400">
            <v>1.03</v>
          </cell>
          <cell r="G400" t="str">
            <v>v</v>
          </cell>
          <cell r="H400">
            <v>0</v>
          </cell>
        </row>
        <row r="401">
          <cell r="A401">
            <v>43525</v>
          </cell>
          <cell r="B401">
            <v>2019</v>
          </cell>
          <cell r="C401">
            <v>3</v>
          </cell>
          <cell r="D401">
            <v>0.47</v>
          </cell>
          <cell r="E401">
            <v>47.780000000000015</v>
          </cell>
          <cell r="F401">
            <v>1.5</v>
          </cell>
          <cell r="G401" t="str">
            <v>v</v>
          </cell>
          <cell r="H401">
            <v>0</v>
          </cell>
        </row>
        <row r="402">
          <cell r="A402">
            <v>43556</v>
          </cell>
          <cell r="B402">
            <v>2019</v>
          </cell>
          <cell r="C402">
            <v>4</v>
          </cell>
          <cell r="D402">
            <v>0.52</v>
          </cell>
          <cell r="E402">
            <v>47.260000000000012</v>
          </cell>
          <cell r="F402">
            <v>2.02</v>
          </cell>
          <cell r="G402" t="str">
            <v>v</v>
          </cell>
          <cell r="H402">
            <v>0</v>
          </cell>
        </row>
        <row r="403">
          <cell r="A403">
            <v>43586</v>
          </cell>
          <cell r="B403">
            <v>2019</v>
          </cell>
          <cell r="C403">
            <v>5</v>
          </cell>
          <cell r="D403">
            <v>0.54</v>
          </cell>
          <cell r="E403">
            <v>46.720000000000013</v>
          </cell>
          <cell r="F403">
            <v>2.56</v>
          </cell>
          <cell r="G403" t="str">
            <v>v</v>
          </cell>
          <cell r="H403">
            <v>0</v>
          </cell>
        </row>
        <row r="404">
          <cell r="A404">
            <v>43617</v>
          </cell>
          <cell r="B404">
            <v>2019</v>
          </cell>
          <cell r="C404">
            <v>6</v>
          </cell>
          <cell r="D404">
            <v>0.47</v>
          </cell>
          <cell r="E404">
            <v>46.250000000000014</v>
          </cell>
          <cell r="F404">
            <v>3.0300000000000002</v>
          </cell>
          <cell r="G404" t="str">
            <v>v</v>
          </cell>
          <cell r="H404">
            <v>0</v>
          </cell>
        </row>
        <row r="405">
          <cell r="A405">
            <v>43647</v>
          </cell>
          <cell r="B405">
            <v>2019</v>
          </cell>
          <cell r="C405">
            <v>7</v>
          </cell>
          <cell r="D405">
            <v>0.56999999999999995</v>
          </cell>
          <cell r="E405">
            <v>45.680000000000014</v>
          </cell>
          <cell r="F405">
            <v>3.6</v>
          </cell>
          <cell r="G405" t="str">
            <v>v</v>
          </cell>
          <cell r="H405">
            <v>0</v>
          </cell>
        </row>
        <row r="406">
          <cell r="A406">
            <v>43678</v>
          </cell>
          <cell r="B406">
            <v>2019</v>
          </cell>
          <cell r="C406">
            <v>8</v>
          </cell>
          <cell r="D406">
            <v>0.5</v>
          </cell>
          <cell r="E406">
            <v>45.180000000000014</v>
          </cell>
          <cell r="F406">
            <v>4.0999999999999996</v>
          </cell>
          <cell r="G406" t="str">
            <v>v</v>
          </cell>
          <cell r="H406">
            <v>0</v>
          </cell>
        </row>
        <row r="407">
          <cell r="A407">
            <v>43709</v>
          </cell>
          <cell r="B407">
            <v>2019</v>
          </cell>
          <cell r="C407">
            <v>9</v>
          </cell>
          <cell r="D407">
            <v>0.46</v>
          </cell>
          <cell r="E407">
            <v>44.720000000000013</v>
          </cell>
          <cell r="F407">
            <v>4.5599999999999996</v>
          </cell>
          <cell r="G407" t="str">
            <v>v</v>
          </cell>
          <cell r="H407">
            <v>0</v>
          </cell>
        </row>
        <row r="408">
          <cell r="A408">
            <v>43739</v>
          </cell>
          <cell r="B408">
            <v>2019</v>
          </cell>
          <cell r="C408">
            <v>10</v>
          </cell>
          <cell r="D408">
            <v>0.48</v>
          </cell>
          <cell r="E408">
            <v>44.240000000000016</v>
          </cell>
          <cell r="F408">
            <v>5.0399999999999991</v>
          </cell>
          <cell r="G408" t="str">
            <v>v</v>
          </cell>
          <cell r="H408">
            <v>0</v>
          </cell>
        </row>
        <row r="409">
          <cell r="A409">
            <v>43770</v>
          </cell>
          <cell r="B409">
            <v>2019</v>
          </cell>
          <cell r="C409">
            <v>11</v>
          </cell>
          <cell r="D409">
            <v>0.38</v>
          </cell>
          <cell r="E409">
            <v>43.860000000000014</v>
          </cell>
          <cell r="F409">
            <v>5.419999999999999</v>
          </cell>
          <cell r="G409" t="str">
            <v>v</v>
          </cell>
          <cell r="H409">
            <v>0</v>
          </cell>
        </row>
        <row r="410">
          <cell r="A410">
            <v>43800</v>
          </cell>
          <cell r="B410">
            <v>2019</v>
          </cell>
          <cell r="C410">
            <v>12</v>
          </cell>
          <cell r="D410">
            <v>0.37</v>
          </cell>
          <cell r="E410">
            <v>43.490000000000016</v>
          </cell>
          <cell r="F410">
            <v>5.7899999999999991</v>
          </cell>
          <cell r="G410" t="str">
            <v>v</v>
          </cell>
          <cell r="H410">
            <v>0</v>
          </cell>
        </row>
        <row r="411">
          <cell r="A411">
            <v>43831</v>
          </cell>
          <cell r="B411">
            <v>2020</v>
          </cell>
          <cell r="C411">
            <v>1</v>
          </cell>
          <cell r="D411">
            <v>0.38</v>
          </cell>
          <cell r="E411">
            <v>43.110000000000014</v>
          </cell>
          <cell r="F411">
            <v>0.38</v>
          </cell>
          <cell r="G411" t="str">
            <v>v</v>
          </cell>
          <cell r="H411">
            <v>0</v>
          </cell>
        </row>
        <row r="412">
          <cell r="A412">
            <v>43862</v>
          </cell>
          <cell r="B412">
            <v>2020</v>
          </cell>
          <cell r="C412">
            <v>2</v>
          </cell>
          <cell r="D412">
            <v>0.28999999999999998</v>
          </cell>
          <cell r="E412">
            <v>42.820000000000014</v>
          </cell>
          <cell r="F412">
            <v>0.66999999999999993</v>
          </cell>
          <cell r="G412" t="str">
            <v>v</v>
          </cell>
          <cell r="H412">
            <v>0</v>
          </cell>
        </row>
        <row r="413">
          <cell r="A413">
            <v>43891</v>
          </cell>
          <cell r="B413">
            <v>2020</v>
          </cell>
          <cell r="C413">
            <v>3</v>
          </cell>
          <cell r="D413">
            <v>0.34</v>
          </cell>
          <cell r="E413">
            <v>42.480000000000011</v>
          </cell>
          <cell r="F413">
            <v>1.01</v>
          </cell>
          <cell r="G413" t="str">
            <v>v</v>
          </cell>
          <cell r="H413">
            <v>0</v>
          </cell>
        </row>
        <row r="414">
          <cell r="A414">
            <v>43922</v>
          </cell>
          <cell r="B414">
            <v>2020</v>
          </cell>
          <cell r="C414">
            <v>4</v>
          </cell>
          <cell r="D414">
            <v>0.28000000000000003</v>
          </cell>
          <cell r="E414">
            <v>42.20000000000001</v>
          </cell>
          <cell r="F414">
            <v>1.29</v>
          </cell>
          <cell r="G414" t="str">
            <v>v</v>
          </cell>
          <cell r="H414">
            <v>0</v>
          </cell>
        </row>
        <row r="415">
          <cell r="A415">
            <v>43952</v>
          </cell>
          <cell r="B415">
            <v>2020</v>
          </cell>
          <cell r="C415">
            <v>5</v>
          </cell>
          <cell r="D415">
            <v>0.24</v>
          </cell>
          <cell r="E415">
            <v>41.960000000000008</v>
          </cell>
          <cell r="F415">
            <v>1.53</v>
          </cell>
          <cell r="G415" t="str">
            <v>v</v>
          </cell>
          <cell r="H415">
            <v>0</v>
          </cell>
        </row>
        <row r="416">
          <cell r="A416">
            <v>43983</v>
          </cell>
          <cell r="B416">
            <v>2020</v>
          </cell>
          <cell r="C416">
            <v>6</v>
          </cell>
          <cell r="D416">
            <v>0.21</v>
          </cell>
          <cell r="E416">
            <v>41.750000000000007</v>
          </cell>
          <cell r="F416">
            <v>1.74</v>
          </cell>
          <cell r="G416" t="str">
            <v>v</v>
          </cell>
          <cell r="H416">
            <v>0</v>
          </cell>
        </row>
        <row r="417">
          <cell r="A417">
            <v>44013</v>
          </cell>
          <cell r="B417">
            <v>2020</v>
          </cell>
          <cell r="C417">
            <v>7</v>
          </cell>
          <cell r="D417">
            <v>0.19</v>
          </cell>
          <cell r="E417">
            <v>41.560000000000009</v>
          </cell>
          <cell r="F417">
            <v>1.93</v>
          </cell>
          <cell r="G417" t="str">
            <v>v</v>
          </cell>
          <cell r="H417">
            <v>0</v>
          </cell>
        </row>
        <row r="418">
          <cell r="A418">
            <v>44044</v>
          </cell>
          <cell r="B418">
            <v>2020</v>
          </cell>
          <cell r="C418">
            <v>8</v>
          </cell>
          <cell r="D418">
            <v>0.16</v>
          </cell>
          <cell r="E418">
            <v>41.400000000000013</v>
          </cell>
          <cell r="F418">
            <v>2.09</v>
          </cell>
          <cell r="G418" t="str">
            <v>v</v>
          </cell>
          <cell r="H418">
            <v>0</v>
          </cell>
        </row>
        <row r="419">
          <cell r="A419">
            <v>44075</v>
          </cell>
          <cell r="B419">
            <v>2020</v>
          </cell>
          <cell r="C419">
            <v>9</v>
          </cell>
          <cell r="D419">
            <v>0.16</v>
          </cell>
          <cell r="E419">
            <v>41.240000000000016</v>
          </cell>
          <cell r="F419">
            <v>2.25</v>
          </cell>
          <cell r="G419" t="str">
            <v>v</v>
          </cell>
          <cell r="H419">
            <v>0</v>
          </cell>
        </row>
        <row r="420">
          <cell r="A420">
            <v>44105</v>
          </cell>
          <cell r="B420">
            <v>2020</v>
          </cell>
          <cell r="C420">
            <v>10</v>
          </cell>
          <cell r="D420">
            <v>0.16</v>
          </cell>
          <cell r="E420">
            <v>41.08000000000002</v>
          </cell>
          <cell r="F420">
            <v>2.41</v>
          </cell>
          <cell r="G420" t="str">
            <v>v</v>
          </cell>
          <cell r="H420">
            <v>0</v>
          </cell>
        </row>
        <row r="421">
          <cell r="A421">
            <v>44136</v>
          </cell>
          <cell r="B421">
            <v>2020</v>
          </cell>
          <cell r="C421">
            <v>11</v>
          </cell>
          <cell r="D421">
            <v>0.15</v>
          </cell>
          <cell r="E421">
            <v>40.930000000000021</v>
          </cell>
          <cell r="F421">
            <v>2.56</v>
          </cell>
          <cell r="G421" t="str">
            <v>v</v>
          </cell>
          <cell r="H421">
            <v>0</v>
          </cell>
        </row>
        <row r="422">
          <cell r="A422">
            <v>44166</v>
          </cell>
          <cell r="B422">
            <v>2020</v>
          </cell>
          <cell r="C422">
            <v>12</v>
          </cell>
          <cell r="D422">
            <v>0.16</v>
          </cell>
          <cell r="E422">
            <v>40.770000000000024</v>
          </cell>
          <cell r="F422">
            <v>2.72</v>
          </cell>
          <cell r="G422" t="str">
            <v>v</v>
          </cell>
          <cell r="H422">
            <v>0</v>
          </cell>
        </row>
        <row r="423">
          <cell r="A423">
            <v>44197</v>
          </cell>
          <cell r="B423">
            <v>2021</v>
          </cell>
          <cell r="C423">
            <v>1</v>
          </cell>
          <cell r="D423">
            <v>0.15</v>
          </cell>
          <cell r="E423">
            <v>40.620000000000026</v>
          </cell>
          <cell r="F423">
            <v>0.15</v>
          </cell>
          <cell r="G423" t="str">
            <v>v</v>
          </cell>
          <cell r="H423">
            <v>0</v>
          </cell>
        </row>
        <row r="424">
          <cell r="A424">
            <v>44228</v>
          </cell>
          <cell r="B424">
            <v>2021</v>
          </cell>
          <cell r="C424">
            <v>2</v>
          </cell>
          <cell r="D424">
            <v>0.13</v>
          </cell>
          <cell r="E424">
            <v>40.490000000000023</v>
          </cell>
          <cell r="F424">
            <v>0.28000000000000003</v>
          </cell>
          <cell r="G424" t="str">
            <v>v</v>
          </cell>
          <cell r="H424">
            <v>0</v>
          </cell>
        </row>
        <row r="425">
          <cell r="A425">
            <v>44256</v>
          </cell>
          <cell r="B425">
            <v>2021</v>
          </cell>
          <cell r="C425">
            <v>3</v>
          </cell>
          <cell r="D425">
            <v>0.2</v>
          </cell>
          <cell r="E425">
            <v>40.29000000000002</v>
          </cell>
          <cell r="F425">
            <v>0.48000000000000004</v>
          </cell>
          <cell r="G425" t="str">
            <v>v</v>
          </cell>
          <cell r="H425">
            <v>0</v>
          </cell>
        </row>
        <row r="426">
          <cell r="A426">
            <v>44287</v>
          </cell>
          <cell r="B426">
            <v>2021</v>
          </cell>
          <cell r="C426">
            <v>4</v>
          </cell>
          <cell r="D426">
            <v>0.21</v>
          </cell>
          <cell r="E426">
            <v>40.08000000000002</v>
          </cell>
          <cell r="F426">
            <v>0.69000000000000006</v>
          </cell>
          <cell r="G426" t="str">
            <v>v</v>
          </cell>
          <cell r="H426">
            <v>0</v>
          </cell>
        </row>
        <row r="427">
          <cell r="A427">
            <v>44317</v>
          </cell>
          <cell r="B427">
            <v>2021</v>
          </cell>
          <cell r="C427">
            <v>5</v>
          </cell>
          <cell r="D427">
            <v>0.27</v>
          </cell>
          <cell r="E427">
            <v>39.810000000000016</v>
          </cell>
          <cell r="F427">
            <v>0.96000000000000008</v>
          </cell>
          <cell r="G427" t="str">
            <v>v</v>
          </cell>
          <cell r="H427">
            <v>0</v>
          </cell>
        </row>
        <row r="428">
          <cell r="A428">
            <v>44348</v>
          </cell>
          <cell r="B428">
            <v>2021</v>
          </cell>
          <cell r="C428">
            <v>6</v>
          </cell>
          <cell r="D428">
            <v>0.31</v>
          </cell>
          <cell r="E428">
            <v>39.500000000000014</v>
          </cell>
          <cell r="F428">
            <v>1.27</v>
          </cell>
          <cell r="G428" t="str">
            <v>v</v>
          </cell>
          <cell r="H428">
            <v>0</v>
          </cell>
        </row>
        <row r="429">
          <cell r="A429">
            <v>44378</v>
          </cell>
          <cell r="B429">
            <v>2021</v>
          </cell>
          <cell r="C429">
            <v>7</v>
          </cell>
          <cell r="D429">
            <v>0.36</v>
          </cell>
          <cell r="E429">
            <v>39.140000000000015</v>
          </cell>
          <cell r="F429">
            <v>1.63</v>
          </cell>
          <cell r="G429" t="str">
            <v>v</v>
          </cell>
          <cell r="H429">
            <v>0</v>
          </cell>
        </row>
        <row r="430">
          <cell r="A430">
            <v>44409</v>
          </cell>
          <cell r="B430">
            <v>2021</v>
          </cell>
          <cell r="C430">
            <v>8</v>
          </cell>
          <cell r="D430">
            <v>0.43</v>
          </cell>
          <cell r="E430">
            <v>38.710000000000015</v>
          </cell>
          <cell r="F430">
            <v>2.06</v>
          </cell>
          <cell r="G430" t="str">
            <v>v</v>
          </cell>
          <cell r="H430">
            <v>0</v>
          </cell>
        </row>
        <row r="431">
          <cell r="A431">
            <v>44440</v>
          </cell>
          <cell r="B431">
            <v>2021</v>
          </cell>
          <cell r="C431">
            <v>9</v>
          </cell>
          <cell r="D431">
            <v>0.44</v>
          </cell>
          <cell r="E431">
            <v>38.270000000000017</v>
          </cell>
          <cell r="F431">
            <v>2.5</v>
          </cell>
          <cell r="G431" t="str">
            <v>v</v>
          </cell>
          <cell r="H431">
            <v>0</v>
          </cell>
        </row>
        <row r="432">
          <cell r="A432">
            <v>44470</v>
          </cell>
          <cell r="B432">
            <v>2021</v>
          </cell>
          <cell r="C432">
            <v>10</v>
          </cell>
          <cell r="D432">
            <v>0.49</v>
          </cell>
          <cell r="E432">
            <v>37.780000000000015</v>
          </cell>
          <cell r="F432">
            <v>2.99</v>
          </cell>
          <cell r="G432" t="str">
            <v>v</v>
          </cell>
          <cell r="H432">
            <v>0</v>
          </cell>
        </row>
        <row r="433">
          <cell r="A433">
            <v>44501</v>
          </cell>
          <cell r="B433">
            <v>2021</v>
          </cell>
          <cell r="C433">
            <v>11</v>
          </cell>
          <cell r="D433">
            <v>0.59</v>
          </cell>
          <cell r="E433">
            <v>37.190000000000012</v>
          </cell>
          <cell r="F433">
            <v>3.58</v>
          </cell>
          <cell r="G433" t="str">
            <v>v</v>
          </cell>
          <cell r="H433">
            <v>0</v>
          </cell>
        </row>
        <row r="434">
          <cell r="A434">
            <v>44531</v>
          </cell>
          <cell r="B434">
            <v>2021</v>
          </cell>
          <cell r="C434">
            <v>12</v>
          </cell>
          <cell r="D434">
            <v>0.77</v>
          </cell>
          <cell r="E434">
            <v>36.420000000000009</v>
          </cell>
          <cell r="F434">
            <v>4.3499999999999996</v>
          </cell>
          <cell r="G434" t="str">
            <v>v</v>
          </cell>
          <cell r="H434">
            <v>0</v>
          </cell>
        </row>
        <row r="435">
          <cell r="A435">
            <v>44562</v>
          </cell>
          <cell r="B435">
            <v>2022</v>
          </cell>
          <cell r="C435">
            <v>1</v>
          </cell>
          <cell r="D435">
            <v>0.73</v>
          </cell>
          <cell r="E435">
            <v>35.690000000000012</v>
          </cell>
          <cell r="F435">
            <v>0.73</v>
          </cell>
          <cell r="G435" t="str">
            <v>v</v>
          </cell>
          <cell r="H435">
            <v>0</v>
          </cell>
        </row>
        <row r="436">
          <cell r="A436">
            <v>44593</v>
          </cell>
          <cell r="B436">
            <v>2022</v>
          </cell>
          <cell r="C436">
            <v>2</v>
          </cell>
          <cell r="D436">
            <v>0.76</v>
          </cell>
          <cell r="E436">
            <v>34.930000000000014</v>
          </cell>
          <cell r="F436">
            <v>1.49</v>
          </cell>
          <cell r="G436" t="str">
            <v>v</v>
          </cell>
          <cell r="H436">
            <v>0</v>
          </cell>
        </row>
        <row r="437">
          <cell r="A437">
            <v>44621</v>
          </cell>
          <cell r="B437">
            <v>2022</v>
          </cell>
          <cell r="C437">
            <v>3</v>
          </cell>
          <cell r="D437">
            <v>0.93</v>
          </cell>
          <cell r="E437">
            <v>34.000000000000014</v>
          </cell>
          <cell r="F437">
            <v>2.42</v>
          </cell>
          <cell r="G437" t="str">
            <v>v</v>
          </cell>
          <cell r="H437">
            <v>0</v>
          </cell>
        </row>
        <row r="438">
          <cell r="A438">
            <v>44652</v>
          </cell>
          <cell r="B438">
            <v>2022</v>
          </cell>
          <cell r="C438">
            <v>4</v>
          </cell>
          <cell r="D438">
            <v>0.83</v>
          </cell>
          <cell r="E438">
            <v>33.170000000000016</v>
          </cell>
          <cell r="F438">
            <v>3.25</v>
          </cell>
          <cell r="G438" t="str">
            <v>v</v>
          </cell>
          <cell r="H438">
            <v>0</v>
          </cell>
        </row>
        <row r="439">
          <cell r="A439">
            <v>44682</v>
          </cell>
          <cell r="B439">
            <v>2022</v>
          </cell>
          <cell r="C439">
            <v>5</v>
          </cell>
          <cell r="D439">
            <v>1.03</v>
          </cell>
          <cell r="E439">
            <v>32.140000000000015</v>
          </cell>
          <cell r="F439">
            <v>4.28</v>
          </cell>
          <cell r="G439" t="str">
            <v>v</v>
          </cell>
          <cell r="H439">
            <v>0</v>
          </cell>
        </row>
        <row r="440">
          <cell r="A440">
            <v>44713</v>
          </cell>
          <cell r="B440">
            <v>2022</v>
          </cell>
          <cell r="C440">
            <v>6</v>
          </cell>
          <cell r="D440">
            <v>1.02</v>
          </cell>
          <cell r="E440">
            <v>31.120000000000012</v>
          </cell>
          <cell r="F440">
            <v>5.3000000000000007</v>
          </cell>
          <cell r="G440" t="str">
            <v>v</v>
          </cell>
          <cell r="H440">
            <v>0</v>
          </cell>
        </row>
        <row r="441">
          <cell r="A441">
            <v>44743</v>
          </cell>
          <cell r="B441">
            <v>2022</v>
          </cell>
          <cell r="C441">
            <v>7</v>
          </cell>
          <cell r="D441">
            <v>1.03</v>
          </cell>
          <cell r="E441">
            <v>30.090000000000011</v>
          </cell>
          <cell r="F441">
            <v>6.330000000000001</v>
          </cell>
          <cell r="G441" t="str">
            <v>v</v>
          </cell>
          <cell r="H441">
            <v>0</v>
          </cell>
        </row>
        <row r="442">
          <cell r="A442">
            <v>44774</v>
          </cell>
          <cell r="B442">
            <v>2022</v>
          </cell>
          <cell r="C442">
            <v>8</v>
          </cell>
          <cell r="D442">
            <v>1.17</v>
          </cell>
          <cell r="E442">
            <v>28.920000000000009</v>
          </cell>
          <cell r="F442">
            <v>7.5000000000000009</v>
          </cell>
          <cell r="G442" t="str">
            <v>v</v>
          </cell>
          <cell r="H442">
            <v>0</v>
          </cell>
        </row>
        <row r="443">
          <cell r="A443">
            <v>44805</v>
          </cell>
          <cell r="B443">
            <v>2022</v>
          </cell>
          <cell r="C443">
            <v>9</v>
          </cell>
          <cell r="D443">
            <v>1.07</v>
          </cell>
          <cell r="E443">
            <v>27.850000000000009</v>
          </cell>
          <cell r="F443">
            <v>8.57</v>
          </cell>
          <cell r="G443" t="str">
            <v>v</v>
          </cell>
          <cell r="H443">
            <v>0</v>
          </cell>
        </row>
        <row r="444">
          <cell r="A444">
            <v>44835</v>
          </cell>
          <cell r="B444">
            <v>2022</v>
          </cell>
          <cell r="C444">
            <v>10</v>
          </cell>
          <cell r="D444">
            <v>1.02</v>
          </cell>
          <cell r="E444">
            <v>26.830000000000009</v>
          </cell>
          <cell r="F444">
            <v>9.59</v>
          </cell>
          <cell r="G444" t="str">
            <v>v</v>
          </cell>
          <cell r="H444">
            <v>0</v>
          </cell>
        </row>
        <row r="445">
          <cell r="A445">
            <v>44866</v>
          </cell>
          <cell r="B445">
            <v>2022</v>
          </cell>
          <cell r="C445">
            <v>11</v>
          </cell>
          <cell r="D445">
            <v>1.02</v>
          </cell>
          <cell r="E445">
            <v>25.810000000000009</v>
          </cell>
          <cell r="F445">
            <v>10.61</v>
          </cell>
          <cell r="G445" t="str">
            <v>v</v>
          </cell>
          <cell r="H445">
            <v>0</v>
          </cell>
        </row>
        <row r="446">
          <cell r="A446">
            <v>44896</v>
          </cell>
          <cell r="B446">
            <v>2022</v>
          </cell>
          <cell r="C446">
            <v>12</v>
          </cell>
          <cell r="D446">
            <v>1.1200000000000001</v>
          </cell>
          <cell r="E446">
            <v>24.690000000000008</v>
          </cell>
          <cell r="F446">
            <v>11.73</v>
          </cell>
          <cell r="G446" t="str">
            <v>v</v>
          </cell>
          <cell r="H446">
            <v>0</v>
          </cell>
        </row>
        <row r="447">
          <cell r="A447">
            <v>44927</v>
          </cell>
          <cell r="B447">
            <v>2023</v>
          </cell>
          <cell r="C447">
            <v>1</v>
          </cell>
          <cell r="D447">
            <v>1.1200000000000001</v>
          </cell>
          <cell r="E447">
            <v>23.570000000000007</v>
          </cell>
          <cell r="F447">
            <v>1.1200000000000001</v>
          </cell>
          <cell r="G447" t="str">
            <v>v</v>
          </cell>
          <cell r="H447">
            <v>0</v>
          </cell>
        </row>
        <row r="448">
          <cell r="A448">
            <v>44958</v>
          </cell>
          <cell r="B448">
            <v>2023</v>
          </cell>
          <cell r="C448">
            <v>2</v>
          </cell>
          <cell r="D448">
            <v>0.92</v>
          </cell>
          <cell r="E448">
            <v>22.650000000000006</v>
          </cell>
          <cell r="F448">
            <v>2.04</v>
          </cell>
          <cell r="G448" t="str">
            <v>v</v>
          </cell>
          <cell r="H448">
            <v>0</v>
          </cell>
        </row>
        <row r="449">
          <cell r="A449">
            <v>44986</v>
          </cell>
          <cell r="B449">
            <v>2023</v>
          </cell>
          <cell r="C449">
            <v>3</v>
          </cell>
          <cell r="D449">
            <v>1.17</v>
          </cell>
          <cell r="E449">
            <v>21.480000000000008</v>
          </cell>
          <cell r="F449">
            <v>3.21</v>
          </cell>
          <cell r="G449" t="str">
            <v>v</v>
          </cell>
          <cell r="H449">
            <v>0</v>
          </cell>
        </row>
        <row r="450">
          <cell r="A450">
            <v>45017</v>
          </cell>
          <cell r="B450">
            <v>2023</v>
          </cell>
          <cell r="C450">
            <v>4</v>
          </cell>
          <cell r="D450">
            <v>0.92</v>
          </cell>
          <cell r="E450">
            <v>20.560000000000006</v>
          </cell>
          <cell r="F450">
            <v>4.13</v>
          </cell>
          <cell r="G450" t="str">
            <v>v</v>
          </cell>
          <cell r="H450">
            <v>0</v>
          </cell>
        </row>
        <row r="451">
          <cell r="A451">
            <v>45047</v>
          </cell>
          <cell r="B451">
            <v>2023</v>
          </cell>
          <cell r="C451">
            <v>5</v>
          </cell>
          <cell r="D451">
            <v>1.1200000000000001</v>
          </cell>
          <cell r="E451">
            <v>19.440000000000005</v>
          </cell>
          <cell r="F451">
            <v>5.25</v>
          </cell>
          <cell r="G451" t="str">
            <v>v</v>
          </cell>
          <cell r="H451">
            <v>0</v>
          </cell>
        </row>
        <row r="452">
          <cell r="A452">
            <v>45078</v>
          </cell>
          <cell r="B452">
            <v>2023</v>
          </cell>
          <cell r="C452">
            <v>6</v>
          </cell>
          <cell r="D452">
            <v>1.07</v>
          </cell>
          <cell r="E452">
            <v>18.370000000000005</v>
          </cell>
          <cell r="F452">
            <v>6.32</v>
          </cell>
          <cell r="G452" t="str">
            <v>v</v>
          </cell>
          <cell r="H452">
            <v>0</v>
          </cell>
        </row>
        <row r="453">
          <cell r="A453">
            <v>45108</v>
          </cell>
          <cell r="B453">
            <v>2023</v>
          </cell>
          <cell r="C453">
            <v>7</v>
          </cell>
          <cell r="D453">
            <v>1.07</v>
          </cell>
          <cell r="E453">
            <v>17.300000000000004</v>
          </cell>
          <cell r="F453">
            <v>7.3900000000000006</v>
          </cell>
          <cell r="G453" t="str">
            <v>v</v>
          </cell>
          <cell r="H453">
            <v>0</v>
          </cell>
        </row>
        <row r="454">
          <cell r="A454">
            <v>45139</v>
          </cell>
          <cell r="B454">
            <v>2023</v>
          </cell>
          <cell r="C454">
            <v>8</v>
          </cell>
          <cell r="D454">
            <v>1.1399999999999999</v>
          </cell>
          <cell r="E454">
            <v>16.160000000000004</v>
          </cell>
          <cell r="F454">
            <v>8.5300000000000011</v>
          </cell>
          <cell r="G454" t="str">
            <v>v</v>
          </cell>
          <cell r="H454">
            <v>0</v>
          </cell>
        </row>
        <row r="455">
          <cell r="A455">
            <v>45170</v>
          </cell>
          <cell r="B455">
            <v>2023</v>
          </cell>
          <cell r="C455">
            <v>9</v>
          </cell>
          <cell r="D455">
            <v>0.97</v>
          </cell>
          <cell r="E455">
            <v>15.190000000000003</v>
          </cell>
          <cell r="F455">
            <v>9.5000000000000018</v>
          </cell>
          <cell r="G455" t="str">
            <v>v</v>
          </cell>
          <cell r="H455">
            <v>0</v>
          </cell>
        </row>
        <row r="456">
          <cell r="A456">
            <v>45200</v>
          </cell>
          <cell r="B456">
            <v>2023</v>
          </cell>
          <cell r="C456">
            <v>10</v>
          </cell>
          <cell r="D456">
            <v>1</v>
          </cell>
          <cell r="E456">
            <v>14.190000000000003</v>
          </cell>
          <cell r="F456">
            <v>10.500000000000002</v>
          </cell>
          <cell r="G456" t="str">
            <v>v</v>
          </cell>
          <cell r="H456">
            <v>0</v>
          </cell>
        </row>
        <row r="457">
          <cell r="A457">
            <v>45231</v>
          </cell>
          <cell r="B457">
            <v>2023</v>
          </cell>
          <cell r="C457">
            <v>11</v>
          </cell>
          <cell r="D457">
            <v>0.92</v>
          </cell>
          <cell r="E457">
            <v>13.270000000000003</v>
          </cell>
          <cell r="F457">
            <v>11.420000000000002</v>
          </cell>
          <cell r="G457" t="str">
            <v>v</v>
          </cell>
          <cell r="H457">
            <v>0</v>
          </cell>
        </row>
        <row r="458">
          <cell r="A458">
            <v>45261</v>
          </cell>
          <cell r="B458">
            <v>2023</v>
          </cell>
          <cell r="C458">
            <v>12</v>
          </cell>
          <cell r="D458">
            <v>0.89</v>
          </cell>
          <cell r="E458">
            <v>12.380000000000003</v>
          </cell>
          <cell r="F458">
            <v>12.310000000000002</v>
          </cell>
          <cell r="G458" t="str">
            <v>v</v>
          </cell>
          <cell r="H458">
            <v>0</v>
          </cell>
        </row>
        <row r="459">
          <cell r="A459">
            <v>45292</v>
          </cell>
          <cell r="B459">
            <v>2024</v>
          </cell>
          <cell r="C459">
            <v>1</v>
          </cell>
          <cell r="D459">
            <v>0.97</v>
          </cell>
          <cell r="E459">
            <v>11.410000000000002</v>
          </cell>
          <cell r="F459">
            <v>0.97</v>
          </cell>
          <cell r="G459" t="str">
            <v>v</v>
          </cell>
          <cell r="H459">
            <v>0</v>
          </cell>
        </row>
        <row r="460">
          <cell r="A460">
            <v>45323</v>
          </cell>
          <cell r="B460">
            <v>2024</v>
          </cell>
          <cell r="C460">
            <v>2</v>
          </cell>
          <cell r="D460">
            <v>0.8</v>
          </cell>
          <cell r="E460">
            <v>10.610000000000001</v>
          </cell>
          <cell r="F460">
            <v>1.77</v>
          </cell>
          <cell r="G460" t="str">
            <v>v</v>
          </cell>
          <cell r="H460">
            <v>0</v>
          </cell>
        </row>
        <row r="461">
          <cell r="A461">
            <v>45352</v>
          </cell>
          <cell r="B461">
            <v>2024</v>
          </cell>
          <cell r="C461">
            <v>3</v>
          </cell>
          <cell r="D461">
            <v>0.83</v>
          </cell>
          <cell r="E461">
            <v>9.7800000000000011</v>
          </cell>
          <cell r="F461">
            <v>2.6</v>
          </cell>
          <cell r="G461" t="str">
            <v>v</v>
          </cell>
          <cell r="H461">
            <v>0</v>
          </cell>
        </row>
        <row r="462">
          <cell r="A462">
            <v>45383</v>
          </cell>
          <cell r="B462">
            <v>2024</v>
          </cell>
          <cell r="C462">
            <v>4</v>
          </cell>
          <cell r="D462">
            <v>0.89</v>
          </cell>
          <cell r="E462">
            <v>8.89</v>
          </cell>
          <cell r="F462">
            <v>3.49</v>
          </cell>
          <cell r="G462" t="str">
            <v>v</v>
          </cell>
          <cell r="H462">
            <v>0</v>
          </cell>
        </row>
        <row r="463">
          <cell r="A463">
            <v>45413</v>
          </cell>
          <cell r="B463">
            <v>2024</v>
          </cell>
          <cell r="C463">
            <v>5</v>
          </cell>
          <cell r="D463">
            <v>0.83</v>
          </cell>
          <cell r="E463">
            <v>8.06</v>
          </cell>
          <cell r="F463">
            <v>4.32</v>
          </cell>
          <cell r="G463" t="str">
            <v>v</v>
          </cell>
          <cell r="H463">
            <v>0</v>
          </cell>
        </row>
        <row r="464">
          <cell r="A464">
            <v>45444</v>
          </cell>
          <cell r="B464">
            <v>2024</v>
          </cell>
          <cell r="C464">
            <v>6</v>
          </cell>
          <cell r="D464">
            <v>0.79</v>
          </cell>
          <cell r="E464">
            <v>7.2700000000000005</v>
          </cell>
          <cell r="F464">
            <v>5.1100000000000003</v>
          </cell>
          <cell r="G464" t="str">
            <v>v</v>
          </cell>
          <cell r="H464">
            <v>0</v>
          </cell>
        </row>
        <row r="465">
          <cell r="A465">
            <v>45474</v>
          </cell>
          <cell r="B465">
            <v>2024</v>
          </cell>
          <cell r="C465">
            <v>7</v>
          </cell>
          <cell r="D465">
            <v>0.91</v>
          </cell>
          <cell r="E465">
            <v>6.36</v>
          </cell>
          <cell r="F465">
            <v>6.0200000000000005</v>
          </cell>
          <cell r="G465" t="str">
            <v>v</v>
          </cell>
          <cell r="H465">
            <v>0</v>
          </cell>
        </row>
        <row r="466">
          <cell r="A466">
            <v>45505</v>
          </cell>
          <cell r="B466">
            <v>2024</v>
          </cell>
          <cell r="C466">
            <v>8</v>
          </cell>
          <cell r="D466">
            <v>0.87</v>
          </cell>
          <cell r="E466">
            <v>5.49</v>
          </cell>
          <cell r="F466">
            <v>6.8900000000000006</v>
          </cell>
          <cell r="G466" t="str">
            <v>v</v>
          </cell>
          <cell r="H466">
            <v>0</v>
          </cell>
        </row>
        <row r="467">
          <cell r="A467">
            <v>45536</v>
          </cell>
          <cell r="B467">
            <v>2024</v>
          </cell>
          <cell r="C467">
            <v>9</v>
          </cell>
          <cell r="D467">
            <v>0.84</v>
          </cell>
          <cell r="E467">
            <v>4.6500000000000004</v>
          </cell>
          <cell r="F467">
            <v>7.73</v>
          </cell>
          <cell r="G467" t="str">
            <v>v</v>
          </cell>
          <cell r="H467">
            <v>0</v>
          </cell>
        </row>
        <row r="468">
          <cell r="A468">
            <v>45566</v>
          </cell>
          <cell r="B468">
            <v>2024</v>
          </cell>
          <cell r="C468">
            <v>10</v>
          </cell>
          <cell r="D468">
            <v>0.93</v>
          </cell>
          <cell r="E468">
            <v>3.72</v>
          </cell>
          <cell r="F468">
            <v>8.66</v>
          </cell>
          <cell r="G468" t="str">
            <v>v</v>
          </cell>
          <cell r="H468">
            <v>0</v>
          </cell>
        </row>
        <row r="469">
          <cell r="A469">
            <v>45597</v>
          </cell>
          <cell r="B469">
            <v>2024</v>
          </cell>
          <cell r="C469">
            <v>11</v>
          </cell>
          <cell r="D469">
            <v>0.79</v>
          </cell>
          <cell r="E469">
            <v>2.93</v>
          </cell>
          <cell r="F469">
            <v>9.4499999999999993</v>
          </cell>
          <cell r="G469" t="str">
            <v>v</v>
          </cell>
          <cell r="H469">
            <v>0</v>
          </cell>
        </row>
        <row r="470">
          <cell r="A470">
            <v>45627</v>
          </cell>
          <cell r="B470">
            <v>2024</v>
          </cell>
          <cell r="C470">
            <v>12</v>
          </cell>
          <cell r="D470">
            <v>0.93</v>
          </cell>
          <cell r="E470">
            <v>2</v>
          </cell>
          <cell r="F470">
            <v>10.379999999999999</v>
          </cell>
          <cell r="G470" t="str">
            <v>v</v>
          </cell>
          <cell r="H470">
            <v>0</v>
          </cell>
        </row>
        <row r="471">
          <cell r="A471">
            <v>45658</v>
          </cell>
          <cell r="B471">
            <v>2025</v>
          </cell>
          <cell r="C471">
            <v>1</v>
          </cell>
          <cell r="D471">
            <v>1.01</v>
          </cell>
          <cell r="E471">
            <v>0.99</v>
          </cell>
          <cell r="F471">
            <v>1.01</v>
          </cell>
          <cell r="G471" t="str">
            <v>v</v>
          </cell>
          <cell r="H471">
            <v>0</v>
          </cell>
        </row>
        <row r="472">
          <cell r="A472">
            <v>45689</v>
          </cell>
          <cell r="B472">
            <v>2025</v>
          </cell>
          <cell r="C472">
            <v>2</v>
          </cell>
          <cell r="D472">
            <v>0.99</v>
          </cell>
          <cell r="E472">
            <v>0</v>
          </cell>
          <cell r="F472">
            <v>2</v>
          </cell>
          <cell r="G472" t="str">
            <v>v</v>
          </cell>
          <cell r="H472">
            <v>1</v>
          </cell>
        </row>
        <row r="473">
          <cell r="A473">
            <v>45717</v>
          </cell>
          <cell r="B473">
            <v>2025</v>
          </cell>
          <cell r="C473">
            <v>3</v>
          </cell>
          <cell r="D473"/>
          <cell r="E473">
            <v>0</v>
          </cell>
          <cell r="F473" t="str">
            <v/>
          </cell>
          <cell r="G473" t="str">
            <v>b</v>
          </cell>
          <cell r="H473">
            <v>2</v>
          </cell>
        </row>
        <row r="474">
          <cell r="A474">
            <v>45748</v>
          </cell>
          <cell r="B474">
            <v>2025</v>
          </cell>
          <cell r="C474">
            <v>4</v>
          </cell>
          <cell r="D474"/>
          <cell r="E474">
            <v>0</v>
          </cell>
          <cell r="F474" t="str">
            <v/>
          </cell>
          <cell r="G474" t="str">
            <v>b</v>
          </cell>
          <cell r="H474">
            <v>3</v>
          </cell>
        </row>
        <row r="475">
          <cell r="A475">
            <v>45778</v>
          </cell>
          <cell r="B475">
            <v>2025</v>
          </cell>
          <cell r="C475">
            <v>5</v>
          </cell>
          <cell r="D475"/>
          <cell r="E475">
            <v>0</v>
          </cell>
          <cell r="F475" t="str">
            <v/>
          </cell>
          <cell r="G475" t="str">
            <v>b</v>
          </cell>
          <cell r="H475">
            <v>4</v>
          </cell>
        </row>
        <row r="476">
          <cell r="A476">
            <v>45809</v>
          </cell>
          <cell r="B476">
            <v>2025</v>
          </cell>
          <cell r="C476">
            <v>6</v>
          </cell>
          <cell r="D476"/>
          <cell r="E476">
            <v>0</v>
          </cell>
          <cell r="F476" t="str">
            <v/>
          </cell>
          <cell r="G476" t="str">
            <v>b</v>
          </cell>
          <cell r="H476">
            <v>5</v>
          </cell>
        </row>
        <row r="477">
          <cell r="A477">
            <v>45839</v>
          </cell>
          <cell r="B477">
            <v>2025</v>
          </cell>
          <cell r="C477">
            <v>7</v>
          </cell>
          <cell r="D477"/>
          <cell r="E477">
            <v>0</v>
          </cell>
          <cell r="F477" t="str">
            <v/>
          </cell>
          <cell r="G477" t="str">
            <v>b</v>
          </cell>
          <cell r="H477">
            <v>6</v>
          </cell>
        </row>
        <row r="478">
          <cell r="A478">
            <v>45870</v>
          </cell>
          <cell r="B478">
            <v>2025</v>
          </cell>
          <cell r="C478">
            <v>8</v>
          </cell>
          <cell r="D478"/>
          <cell r="E478">
            <v>0</v>
          </cell>
          <cell r="F478" t="str">
            <v/>
          </cell>
          <cell r="G478" t="str">
            <v>b</v>
          </cell>
          <cell r="H478">
            <v>7</v>
          </cell>
        </row>
        <row r="479">
          <cell r="A479">
            <v>45901</v>
          </cell>
          <cell r="B479">
            <v>2025</v>
          </cell>
          <cell r="C479">
            <v>9</v>
          </cell>
          <cell r="D479"/>
          <cell r="E479">
            <v>0</v>
          </cell>
          <cell r="F479" t="str">
            <v/>
          </cell>
          <cell r="G479" t="str">
            <v>b</v>
          </cell>
          <cell r="H479">
            <v>8</v>
          </cell>
        </row>
        <row r="480">
          <cell r="A480">
            <v>45931</v>
          </cell>
          <cell r="B480">
            <v>2025</v>
          </cell>
          <cell r="C480">
            <v>10</v>
          </cell>
          <cell r="D480"/>
          <cell r="E480">
            <v>0</v>
          </cell>
          <cell r="F480" t="str">
            <v/>
          </cell>
          <cell r="G480" t="str">
            <v>b</v>
          </cell>
          <cell r="H480">
            <v>9</v>
          </cell>
        </row>
        <row r="481">
          <cell r="A481">
            <v>45962</v>
          </cell>
          <cell r="B481">
            <v>2025</v>
          </cell>
          <cell r="C481">
            <v>11</v>
          </cell>
          <cell r="D481"/>
          <cell r="E481">
            <v>0</v>
          </cell>
          <cell r="F481" t="str">
            <v/>
          </cell>
          <cell r="G481" t="str">
            <v>b</v>
          </cell>
          <cell r="H481">
            <v>10</v>
          </cell>
        </row>
        <row r="482">
          <cell r="A482">
            <v>45992</v>
          </cell>
          <cell r="B482">
            <v>2025</v>
          </cell>
          <cell r="C482">
            <v>12</v>
          </cell>
          <cell r="D482"/>
          <cell r="E482">
            <v>0</v>
          </cell>
          <cell r="F482" t="str">
            <v/>
          </cell>
          <cell r="G482" t="str">
            <v>b</v>
          </cell>
          <cell r="H482">
            <v>11</v>
          </cell>
        </row>
        <row r="483">
          <cell r="A483">
            <v>46023</v>
          </cell>
          <cell r="B483">
            <v>2026</v>
          </cell>
          <cell r="C483">
            <v>1</v>
          </cell>
          <cell r="D483"/>
          <cell r="E483">
            <v>0</v>
          </cell>
          <cell r="F483" t="str">
            <v/>
          </cell>
          <cell r="G483" t="str">
            <v>b</v>
          </cell>
          <cell r="H483">
            <v>12</v>
          </cell>
        </row>
        <row r="484">
          <cell r="A484">
            <v>46054</v>
          </cell>
          <cell r="B484">
            <v>2026</v>
          </cell>
          <cell r="C484">
            <v>2</v>
          </cell>
          <cell r="D484"/>
          <cell r="E484">
            <v>0</v>
          </cell>
          <cell r="F484" t="str">
            <v/>
          </cell>
          <cell r="G484" t="str">
            <v>b</v>
          </cell>
          <cell r="H484">
            <v>13</v>
          </cell>
        </row>
        <row r="485">
          <cell r="A485">
            <v>46082</v>
          </cell>
          <cell r="B485">
            <v>2026</v>
          </cell>
          <cell r="C485">
            <v>3</v>
          </cell>
          <cell r="D485"/>
          <cell r="E485">
            <v>0</v>
          </cell>
          <cell r="F485" t="str">
            <v/>
          </cell>
          <cell r="G485" t="str">
            <v>b</v>
          </cell>
          <cell r="H485">
            <v>14</v>
          </cell>
        </row>
        <row r="486">
          <cell r="A486">
            <v>46113</v>
          </cell>
          <cell r="B486">
            <v>2026</v>
          </cell>
          <cell r="C486">
            <v>4</v>
          </cell>
          <cell r="D486"/>
          <cell r="E486">
            <v>0</v>
          </cell>
          <cell r="F486" t="str">
            <v/>
          </cell>
          <cell r="G486" t="str">
            <v>b</v>
          </cell>
          <cell r="H486">
            <v>15</v>
          </cell>
        </row>
        <row r="487">
          <cell r="A487">
            <v>46143</v>
          </cell>
          <cell r="B487">
            <v>2026</v>
          </cell>
          <cell r="C487">
            <v>5</v>
          </cell>
          <cell r="D487"/>
          <cell r="E487">
            <v>0</v>
          </cell>
          <cell r="F487" t="str">
            <v/>
          </cell>
          <cell r="G487" t="str">
            <v>b</v>
          </cell>
          <cell r="H487">
            <v>16</v>
          </cell>
        </row>
        <row r="488">
          <cell r="A488">
            <v>46174</v>
          </cell>
          <cell r="B488">
            <v>2026</v>
          </cell>
          <cell r="C488">
            <v>6</v>
          </cell>
          <cell r="D488"/>
          <cell r="E488">
            <v>0</v>
          </cell>
          <cell r="F488" t="str">
            <v/>
          </cell>
          <cell r="G488" t="str">
            <v>b</v>
          </cell>
          <cell r="H488">
            <v>17</v>
          </cell>
        </row>
        <row r="489">
          <cell r="A489">
            <v>46204</v>
          </cell>
          <cell r="B489">
            <v>2026</v>
          </cell>
          <cell r="C489">
            <v>7</v>
          </cell>
          <cell r="D489"/>
          <cell r="E489">
            <v>0</v>
          </cell>
          <cell r="F489" t="str">
            <v/>
          </cell>
          <cell r="G489" t="str">
            <v>b</v>
          </cell>
          <cell r="H489">
            <v>18</v>
          </cell>
        </row>
        <row r="490">
          <cell r="A490">
            <v>46235</v>
          </cell>
          <cell r="B490">
            <v>2026</v>
          </cell>
          <cell r="C490">
            <v>8</v>
          </cell>
          <cell r="D490"/>
          <cell r="E490">
            <v>0</v>
          </cell>
          <cell r="F490" t="str">
            <v/>
          </cell>
          <cell r="G490" t="str">
            <v>b</v>
          </cell>
          <cell r="H490">
            <v>19</v>
          </cell>
        </row>
        <row r="491">
          <cell r="A491">
            <v>46266</v>
          </cell>
          <cell r="B491">
            <v>2026</v>
          </cell>
          <cell r="C491">
            <v>9</v>
          </cell>
          <cell r="D491"/>
          <cell r="E491">
            <v>0</v>
          </cell>
          <cell r="F491" t="str">
            <v/>
          </cell>
          <cell r="G491" t="str">
            <v>b</v>
          </cell>
          <cell r="H491">
            <v>20</v>
          </cell>
        </row>
        <row r="492">
          <cell r="A492">
            <v>46296</v>
          </cell>
          <cell r="B492">
            <v>2026</v>
          </cell>
          <cell r="C492">
            <v>10</v>
          </cell>
          <cell r="D492"/>
          <cell r="E492">
            <v>0</v>
          </cell>
          <cell r="F492" t="str">
            <v/>
          </cell>
          <cell r="G492" t="str">
            <v>b</v>
          </cell>
          <cell r="H492">
            <v>21</v>
          </cell>
        </row>
        <row r="493">
          <cell r="A493">
            <v>46327</v>
          </cell>
          <cell r="B493">
            <v>2026</v>
          </cell>
          <cell r="C493">
            <v>11</v>
          </cell>
          <cell r="D493"/>
          <cell r="E493">
            <v>0</v>
          </cell>
          <cell r="F493" t="str">
            <v/>
          </cell>
          <cell r="G493" t="str">
            <v>b</v>
          </cell>
          <cell r="H493">
            <v>22</v>
          </cell>
        </row>
        <row r="494">
          <cell r="A494">
            <v>46357</v>
          </cell>
          <cell r="B494">
            <v>2026</v>
          </cell>
          <cell r="C494">
            <v>12</v>
          </cell>
          <cell r="D494"/>
          <cell r="E494">
            <v>0</v>
          </cell>
          <cell r="F494" t="str">
            <v/>
          </cell>
          <cell r="G494" t="str">
            <v>b</v>
          </cell>
          <cell r="H494">
            <v>23</v>
          </cell>
        </row>
        <row r="495">
          <cell r="A495">
            <v>46388</v>
          </cell>
          <cell r="B495">
            <v>2027</v>
          </cell>
          <cell r="C495">
            <v>1</v>
          </cell>
          <cell r="D495"/>
          <cell r="E495">
            <v>0</v>
          </cell>
          <cell r="F495" t="str">
            <v/>
          </cell>
          <cell r="G495" t="str">
            <v>b</v>
          </cell>
          <cell r="H495">
            <v>24</v>
          </cell>
        </row>
        <row r="496">
          <cell r="A496">
            <v>46419</v>
          </cell>
          <cell r="B496">
            <v>2027</v>
          </cell>
          <cell r="C496">
            <v>2</v>
          </cell>
          <cell r="D496"/>
          <cell r="E496">
            <v>0</v>
          </cell>
          <cell r="F496" t="str">
            <v/>
          </cell>
          <cell r="G496" t="str">
            <v>b</v>
          </cell>
          <cell r="H496">
            <v>25</v>
          </cell>
        </row>
        <row r="497">
          <cell r="A497">
            <v>46447</v>
          </cell>
          <cell r="B497">
            <v>2027</v>
          </cell>
          <cell r="C497">
            <v>3</v>
          </cell>
          <cell r="D497"/>
          <cell r="E497">
            <v>0</v>
          </cell>
          <cell r="F497" t="str">
            <v/>
          </cell>
          <cell r="G497" t="str">
            <v>b</v>
          </cell>
          <cell r="H497">
            <v>26</v>
          </cell>
        </row>
        <row r="498">
          <cell r="A498">
            <v>46478</v>
          </cell>
          <cell r="B498">
            <v>2027</v>
          </cell>
          <cell r="C498">
            <v>4</v>
          </cell>
          <cell r="D498"/>
          <cell r="E498">
            <v>0</v>
          </cell>
          <cell r="F498" t="str">
            <v/>
          </cell>
          <cell r="G498" t="str">
            <v>b</v>
          </cell>
          <cell r="H498">
            <v>27</v>
          </cell>
        </row>
        <row r="499">
          <cell r="A499">
            <v>46508</v>
          </cell>
          <cell r="B499">
            <v>2027</v>
          </cell>
          <cell r="C499">
            <v>5</v>
          </cell>
          <cell r="D499"/>
          <cell r="E499">
            <v>0</v>
          </cell>
          <cell r="F499" t="str">
            <v/>
          </cell>
          <cell r="G499" t="str">
            <v>b</v>
          </cell>
          <cell r="H499">
            <v>28</v>
          </cell>
        </row>
        <row r="500">
          <cell r="A500">
            <v>46539</v>
          </cell>
          <cell r="B500">
            <v>2027</v>
          </cell>
          <cell r="C500">
            <v>6</v>
          </cell>
          <cell r="D500"/>
          <cell r="E500">
            <v>0</v>
          </cell>
          <cell r="F500" t="str">
            <v/>
          </cell>
          <cell r="G500" t="str">
            <v>b</v>
          </cell>
          <cell r="H500">
            <v>29</v>
          </cell>
        </row>
        <row r="501">
          <cell r="A501">
            <v>46569</v>
          </cell>
          <cell r="B501">
            <v>2027</v>
          </cell>
          <cell r="C501">
            <v>7</v>
          </cell>
          <cell r="D501"/>
          <cell r="E501">
            <v>0</v>
          </cell>
          <cell r="F501" t="str">
            <v/>
          </cell>
          <cell r="G501" t="str">
            <v>b</v>
          </cell>
          <cell r="H501">
            <v>30</v>
          </cell>
        </row>
        <row r="502">
          <cell r="A502">
            <v>46600</v>
          </cell>
          <cell r="B502">
            <v>2027</v>
          </cell>
          <cell r="C502">
            <v>8</v>
          </cell>
          <cell r="D502"/>
          <cell r="E502">
            <v>0</v>
          </cell>
          <cell r="F502" t="str">
            <v/>
          </cell>
          <cell r="G502" t="str">
            <v>b</v>
          </cell>
          <cell r="H502">
            <v>31</v>
          </cell>
        </row>
        <row r="503">
          <cell r="A503">
            <v>46631</v>
          </cell>
          <cell r="B503">
            <v>2027</v>
          </cell>
          <cell r="C503">
            <v>9</v>
          </cell>
          <cell r="D503"/>
          <cell r="E503">
            <v>0</v>
          </cell>
          <cell r="F503" t="str">
            <v/>
          </cell>
          <cell r="G503" t="str">
            <v>b</v>
          </cell>
          <cell r="H503">
            <v>32</v>
          </cell>
        </row>
        <row r="504">
          <cell r="A504">
            <v>46661</v>
          </cell>
          <cell r="B504">
            <v>2027</v>
          </cell>
          <cell r="C504">
            <v>10</v>
          </cell>
          <cell r="D504"/>
          <cell r="E504">
            <v>0</v>
          </cell>
          <cell r="F504" t="str">
            <v/>
          </cell>
          <cell r="G504" t="str">
            <v>b</v>
          </cell>
          <cell r="H504">
            <v>33</v>
          </cell>
        </row>
        <row r="505">
          <cell r="A505">
            <v>46692</v>
          </cell>
          <cell r="B505">
            <v>2027</v>
          </cell>
          <cell r="C505">
            <v>11</v>
          </cell>
          <cell r="D505"/>
          <cell r="E505">
            <v>0</v>
          </cell>
          <cell r="F505" t="str">
            <v/>
          </cell>
          <cell r="G505" t="str">
            <v>b</v>
          </cell>
          <cell r="H505">
            <v>34</v>
          </cell>
        </row>
        <row r="506">
          <cell r="A506">
            <v>46722</v>
          </cell>
          <cell r="B506">
            <v>2027</v>
          </cell>
          <cell r="C506">
            <v>12</v>
          </cell>
          <cell r="D506"/>
          <cell r="E506">
            <v>0</v>
          </cell>
          <cell r="F506" t="str">
            <v/>
          </cell>
          <cell r="G506" t="str">
            <v>b</v>
          </cell>
          <cell r="H506">
            <v>35</v>
          </cell>
        </row>
        <row r="507">
          <cell r="A507">
            <v>46753</v>
          </cell>
          <cell r="B507">
            <v>2028</v>
          </cell>
          <cell r="C507">
            <v>1</v>
          </cell>
          <cell r="D507"/>
          <cell r="E507">
            <v>0</v>
          </cell>
          <cell r="F507" t="str">
            <v/>
          </cell>
          <cell r="G507" t="str">
            <v>b</v>
          </cell>
          <cell r="H507">
            <v>36</v>
          </cell>
        </row>
        <row r="508">
          <cell r="A508">
            <v>46784</v>
          </cell>
          <cell r="B508">
            <v>2028</v>
          </cell>
          <cell r="C508">
            <v>2</v>
          </cell>
          <cell r="D508"/>
          <cell r="E508">
            <v>0</v>
          </cell>
          <cell r="F508" t="str">
            <v/>
          </cell>
          <cell r="G508" t="str">
            <v>b</v>
          </cell>
          <cell r="H508">
            <v>37</v>
          </cell>
        </row>
        <row r="509">
          <cell r="A509">
            <v>46813</v>
          </cell>
          <cell r="B509">
            <v>2028</v>
          </cell>
          <cell r="C509">
            <v>3</v>
          </cell>
          <cell r="D509"/>
          <cell r="E509">
            <v>0</v>
          </cell>
          <cell r="F509" t="str">
            <v/>
          </cell>
          <cell r="G509" t="str">
            <v>b</v>
          </cell>
          <cell r="H509">
            <v>38</v>
          </cell>
        </row>
        <row r="510">
          <cell r="A510">
            <v>46844</v>
          </cell>
          <cell r="B510">
            <v>2028</v>
          </cell>
          <cell r="C510">
            <v>4</v>
          </cell>
          <cell r="D510"/>
          <cell r="E510">
            <v>0</v>
          </cell>
          <cell r="F510" t="str">
            <v/>
          </cell>
          <cell r="G510" t="str">
            <v>b</v>
          </cell>
          <cell r="H510">
            <v>39</v>
          </cell>
        </row>
        <row r="511">
          <cell r="A511">
            <v>46874</v>
          </cell>
          <cell r="B511">
            <v>2028</v>
          </cell>
          <cell r="C511">
            <v>5</v>
          </cell>
          <cell r="D511"/>
          <cell r="E511">
            <v>0</v>
          </cell>
          <cell r="F511" t="str">
            <v/>
          </cell>
          <cell r="G511" t="str">
            <v>b</v>
          </cell>
          <cell r="H511">
            <v>40</v>
          </cell>
        </row>
        <row r="512">
          <cell r="A512">
            <v>46905</v>
          </cell>
          <cell r="B512">
            <v>2028</v>
          </cell>
          <cell r="C512">
            <v>6</v>
          </cell>
          <cell r="D512"/>
          <cell r="E512">
            <v>0</v>
          </cell>
          <cell r="F512" t="str">
            <v/>
          </cell>
          <cell r="G512" t="str">
            <v>b</v>
          </cell>
          <cell r="H512">
            <v>41</v>
          </cell>
        </row>
        <row r="513">
          <cell r="A513">
            <v>46935</v>
          </cell>
          <cell r="B513">
            <v>2028</v>
          </cell>
          <cell r="C513">
            <v>7</v>
          </cell>
          <cell r="D513"/>
          <cell r="E513">
            <v>0</v>
          </cell>
          <cell r="F513" t="str">
            <v/>
          </cell>
          <cell r="G513" t="str">
            <v>b</v>
          </cell>
          <cell r="H513">
            <v>42</v>
          </cell>
        </row>
        <row r="514">
          <cell r="A514">
            <v>46966</v>
          </cell>
          <cell r="B514">
            <v>2028</v>
          </cell>
          <cell r="C514">
            <v>8</v>
          </cell>
          <cell r="D514"/>
          <cell r="E514">
            <v>0</v>
          </cell>
          <cell r="F514" t="str">
            <v/>
          </cell>
          <cell r="G514" t="str">
            <v>b</v>
          </cell>
          <cell r="H514">
            <v>43</v>
          </cell>
        </row>
        <row r="515">
          <cell r="A515">
            <v>46997</v>
          </cell>
          <cell r="B515">
            <v>2028</v>
          </cell>
          <cell r="C515">
            <v>9</v>
          </cell>
          <cell r="D515"/>
          <cell r="E515">
            <v>0</v>
          </cell>
          <cell r="F515" t="str">
            <v/>
          </cell>
          <cell r="G515" t="str">
            <v>b</v>
          </cell>
          <cell r="H515">
            <v>44</v>
          </cell>
        </row>
        <row r="516">
          <cell r="A516">
            <v>47027</v>
          </cell>
          <cell r="B516">
            <v>2028</v>
          </cell>
          <cell r="C516">
            <v>10</v>
          </cell>
          <cell r="D516"/>
          <cell r="E516">
            <v>0</v>
          </cell>
          <cell r="F516" t="str">
            <v/>
          </cell>
          <cell r="G516" t="str">
            <v>b</v>
          </cell>
          <cell r="H516">
            <v>45</v>
          </cell>
        </row>
        <row r="517">
          <cell r="A517">
            <v>47058</v>
          </cell>
          <cell r="B517">
            <v>2028</v>
          </cell>
          <cell r="C517">
            <v>11</v>
          </cell>
          <cell r="D517"/>
          <cell r="E517">
            <v>0</v>
          </cell>
          <cell r="F517" t="str">
            <v/>
          </cell>
          <cell r="G517" t="str">
            <v>b</v>
          </cell>
          <cell r="H517">
            <v>46</v>
          </cell>
        </row>
        <row r="518">
          <cell r="A518">
            <v>47088</v>
          </cell>
          <cell r="B518">
            <v>2028</v>
          </cell>
          <cell r="C518">
            <v>12</v>
          </cell>
          <cell r="D518"/>
          <cell r="E518">
            <v>0</v>
          </cell>
          <cell r="F518" t="str">
            <v/>
          </cell>
          <cell r="G518" t="str">
            <v>b</v>
          </cell>
          <cell r="H518">
            <v>47</v>
          </cell>
        </row>
        <row r="519">
          <cell r="A519">
            <v>47119</v>
          </cell>
          <cell r="B519">
            <v>2029</v>
          </cell>
          <cell r="C519">
            <v>1</v>
          </cell>
          <cell r="D519"/>
          <cell r="E519">
            <v>0</v>
          </cell>
          <cell r="F519" t="str">
            <v/>
          </cell>
          <cell r="G519" t="str">
            <v>b</v>
          </cell>
          <cell r="H519">
            <v>48</v>
          </cell>
        </row>
        <row r="520">
          <cell r="A520">
            <v>47150</v>
          </cell>
          <cell r="B520">
            <v>2029</v>
          </cell>
          <cell r="C520">
            <v>2</v>
          </cell>
          <cell r="D520"/>
          <cell r="E520">
            <v>0</v>
          </cell>
          <cell r="F520" t="str">
            <v/>
          </cell>
          <cell r="G520" t="str">
            <v>b</v>
          </cell>
          <cell r="H520">
            <v>49</v>
          </cell>
        </row>
        <row r="521">
          <cell r="A521">
            <v>47178</v>
          </cell>
          <cell r="B521">
            <v>2029</v>
          </cell>
          <cell r="C521">
            <v>3</v>
          </cell>
          <cell r="D521"/>
          <cell r="E521">
            <v>0</v>
          </cell>
          <cell r="F521" t="str">
            <v/>
          </cell>
          <cell r="G521" t="str">
            <v>b</v>
          </cell>
          <cell r="H521">
            <v>50</v>
          </cell>
        </row>
        <row r="522">
          <cell r="A522">
            <v>47209</v>
          </cell>
          <cell r="B522">
            <v>2029</v>
          </cell>
          <cell r="C522">
            <v>4</v>
          </cell>
          <cell r="D522"/>
          <cell r="E522">
            <v>0</v>
          </cell>
          <cell r="F522" t="str">
            <v/>
          </cell>
          <cell r="G522" t="str">
            <v>b</v>
          </cell>
          <cell r="H522">
            <v>51</v>
          </cell>
        </row>
        <row r="523">
          <cell r="A523">
            <v>47239</v>
          </cell>
          <cell r="B523">
            <v>2029</v>
          </cell>
          <cell r="C523">
            <v>5</v>
          </cell>
          <cell r="D523"/>
          <cell r="E523">
            <v>0</v>
          </cell>
          <cell r="F523" t="str">
            <v/>
          </cell>
          <cell r="G523" t="str">
            <v>b</v>
          </cell>
          <cell r="H523">
            <v>52</v>
          </cell>
        </row>
        <row r="524">
          <cell r="A524">
            <v>47270</v>
          </cell>
          <cell r="B524">
            <v>2029</v>
          </cell>
          <cell r="C524">
            <v>6</v>
          </cell>
          <cell r="D524"/>
          <cell r="E524">
            <v>0</v>
          </cell>
          <cell r="F524" t="str">
            <v/>
          </cell>
          <cell r="G524" t="str">
            <v>b</v>
          </cell>
          <cell r="H524">
            <v>53</v>
          </cell>
        </row>
        <row r="525">
          <cell r="A525">
            <v>47300</v>
          </cell>
          <cell r="B525">
            <v>2029</v>
          </cell>
          <cell r="C525">
            <v>7</v>
          </cell>
          <cell r="D525"/>
          <cell r="E525">
            <v>0</v>
          </cell>
          <cell r="F525" t="str">
            <v/>
          </cell>
          <cell r="G525" t="str">
            <v>b</v>
          </cell>
          <cell r="H525">
            <v>54</v>
          </cell>
        </row>
        <row r="526">
          <cell r="A526">
            <v>47331</v>
          </cell>
          <cell r="B526">
            <v>2029</v>
          </cell>
          <cell r="C526">
            <v>8</v>
          </cell>
          <cell r="D526"/>
          <cell r="E526">
            <v>0</v>
          </cell>
          <cell r="F526" t="str">
            <v/>
          </cell>
          <cell r="G526" t="str">
            <v>b</v>
          </cell>
          <cell r="H526">
            <v>55</v>
          </cell>
        </row>
        <row r="527">
          <cell r="A527">
            <v>47362</v>
          </cell>
          <cell r="B527">
            <v>2029</v>
          </cell>
          <cell r="C527">
            <v>9</v>
          </cell>
          <cell r="D527"/>
          <cell r="E527">
            <v>0</v>
          </cell>
          <cell r="F527" t="str">
            <v/>
          </cell>
          <cell r="G527" t="str">
            <v>b</v>
          </cell>
          <cell r="H527">
            <v>56</v>
          </cell>
        </row>
        <row r="528">
          <cell r="A528">
            <v>47392</v>
          </cell>
          <cell r="B528">
            <v>2029</v>
          </cell>
          <cell r="C528">
            <v>10</v>
          </cell>
          <cell r="D528"/>
          <cell r="E528">
            <v>0</v>
          </cell>
          <cell r="F528" t="str">
            <v/>
          </cell>
          <cell r="G528" t="str">
            <v>b</v>
          </cell>
          <cell r="H528">
            <v>57</v>
          </cell>
        </row>
        <row r="529">
          <cell r="A529">
            <v>47423</v>
          </cell>
          <cell r="B529">
            <v>2029</v>
          </cell>
          <cell r="C529">
            <v>11</v>
          </cell>
          <cell r="D529"/>
          <cell r="E529">
            <v>0</v>
          </cell>
          <cell r="F529" t="str">
            <v/>
          </cell>
          <cell r="G529" t="str">
            <v>b</v>
          </cell>
          <cell r="H529">
            <v>58</v>
          </cell>
        </row>
        <row r="530">
          <cell r="A530">
            <v>47453</v>
          </cell>
          <cell r="B530">
            <v>2029</v>
          </cell>
          <cell r="C530">
            <v>12</v>
          </cell>
          <cell r="D530"/>
          <cell r="E530">
            <v>0</v>
          </cell>
          <cell r="F530" t="str">
            <v/>
          </cell>
          <cell r="G530" t="str">
            <v>b</v>
          </cell>
          <cell r="H530">
            <v>59</v>
          </cell>
        </row>
        <row r="531">
          <cell r="A531">
            <v>47484</v>
          </cell>
          <cell r="B531">
            <v>2030</v>
          </cell>
          <cell r="C531">
            <v>1</v>
          </cell>
          <cell r="D531"/>
          <cell r="E531">
            <v>0</v>
          </cell>
          <cell r="F531" t="str">
            <v/>
          </cell>
          <cell r="G531" t="str">
            <v>b</v>
          </cell>
          <cell r="H531">
            <v>60</v>
          </cell>
        </row>
        <row r="532">
          <cell r="A532">
            <v>47515</v>
          </cell>
          <cell r="B532">
            <v>2030</v>
          </cell>
          <cell r="C532">
            <v>2</v>
          </cell>
          <cell r="D532"/>
          <cell r="E532">
            <v>0</v>
          </cell>
          <cell r="F532" t="str">
            <v/>
          </cell>
          <cell r="G532" t="str">
            <v>b</v>
          </cell>
          <cell r="H532">
            <v>61</v>
          </cell>
        </row>
        <row r="533">
          <cell r="A533">
            <v>47543</v>
          </cell>
          <cell r="B533">
            <v>2030</v>
          </cell>
          <cell r="C533">
            <v>3</v>
          </cell>
          <cell r="D533"/>
          <cell r="E533">
            <v>0</v>
          </cell>
          <cell r="F533" t="str">
            <v/>
          </cell>
          <cell r="G533" t="str">
            <v>b</v>
          </cell>
          <cell r="H533">
            <v>62</v>
          </cell>
        </row>
        <row r="534">
          <cell r="A534">
            <v>47574</v>
          </cell>
          <cell r="B534">
            <v>2030</v>
          </cell>
          <cell r="C534">
            <v>4</v>
          </cell>
          <cell r="D534"/>
          <cell r="E534">
            <v>0</v>
          </cell>
          <cell r="F534" t="str">
            <v/>
          </cell>
          <cell r="G534" t="str">
            <v>b</v>
          </cell>
          <cell r="H534">
            <v>63</v>
          </cell>
        </row>
        <row r="535">
          <cell r="A535">
            <v>47604</v>
          </cell>
          <cell r="B535">
            <v>2030</v>
          </cell>
          <cell r="C535">
            <v>5</v>
          </cell>
          <cell r="D535"/>
          <cell r="E535">
            <v>0</v>
          </cell>
          <cell r="F535" t="str">
            <v/>
          </cell>
          <cell r="G535" t="str">
            <v>b</v>
          </cell>
          <cell r="H535">
            <v>64</v>
          </cell>
        </row>
        <row r="536">
          <cell r="A536">
            <v>47635</v>
          </cell>
          <cell r="B536">
            <v>2030</v>
          </cell>
          <cell r="C536">
            <v>6</v>
          </cell>
          <cell r="D536"/>
          <cell r="E536">
            <v>0</v>
          </cell>
          <cell r="F536" t="str">
            <v/>
          </cell>
          <cell r="G536" t="str">
            <v>b</v>
          </cell>
          <cell r="H536">
            <v>65</v>
          </cell>
        </row>
        <row r="537">
          <cell r="A537">
            <v>47665</v>
          </cell>
          <cell r="B537">
            <v>2030</v>
          </cell>
          <cell r="C537">
            <v>7</v>
          </cell>
          <cell r="D537"/>
          <cell r="E537">
            <v>0</v>
          </cell>
          <cell r="F537" t="str">
            <v/>
          </cell>
          <cell r="G537" t="str">
            <v>b</v>
          </cell>
          <cell r="H537">
            <v>66</v>
          </cell>
        </row>
        <row r="538">
          <cell r="A538">
            <v>47696</v>
          </cell>
          <cell r="B538">
            <v>2030</v>
          </cell>
          <cell r="C538">
            <v>8</v>
          </cell>
          <cell r="D538"/>
          <cell r="E538">
            <v>0</v>
          </cell>
          <cell r="F538" t="str">
            <v/>
          </cell>
          <cell r="G538" t="str">
            <v>b</v>
          </cell>
          <cell r="H538">
            <v>67</v>
          </cell>
        </row>
        <row r="539">
          <cell r="A539">
            <v>47727</v>
          </cell>
          <cell r="B539">
            <v>2030</v>
          </cell>
          <cell r="C539">
            <v>9</v>
          </cell>
          <cell r="D539"/>
          <cell r="E539">
            <v>0</v>
          </cell>
          <cell r="F539" t="str">
            <v/>
          </cell>
          <cell r="G539" t="str">
            <v>b</v>
          </cell>
          <cell r="H539">
            <v>68</v>
          </cell>
        </row>
        <row r="540">
          <cell r="A540">
            <v>47757</v>
          </cell>
          <cell r="B540">
            <v>2030</v>
          </cell>
          <cell r="C540">
            <v>10</v>
          </cell>
          <cell r="D540"/>
          <cell r="E540">
            <v>0</v>
          </cell>
          <cell r="F540" t="str">
            <v/>
          </cell>
          <cell r="G540" t="str">
            <v>b</v>
          </cell>
          <cell r="H540">
            <v>69</v>
          </cell>
        </row>
        <row r="541">
          <cell r="A541">
            <v>47788</v>
          </cell>
          <cell r="B541">
            <v>2030</v>
          </cell>
          <cell r="C541">
            <v>11</v>
          </cell>
          <cell r="D541"/>
          <cell r="E541">
            <v>0</v>
          </cell>
          <cell r="F541" t="str">
            <v/>
          </cell>
          <cell r="G541" t="str">
            <v>b</v>
          </cell>
          <cell r="H541">
            <v>70</v>
          </cell>
        </row>
        <row r="542">
          <cell r="A542">
            <v>47818</v>
          </cell>
          <cell r="B542">
            <v>2030</v>
          </cell>
          <cell r="C542">
            <v>12</v>
          </cell>
          <cell r="D542"/>
          <cell r="E542">
            <v>0</v>
          </cell>
          <cell r="F542" t="str">
            <v/>
          </cell>
          <cell r="G542" t="str">
            <v>b</v>
          </cell>
          <cell r="H542">
            <v>71</v>
          </cell>
        </row>
        <row r="543">
          <cell r="A543">
            <v>47849</v>
          </cell>
          <cell r="B543">
            <v>2031</v>
          </cell>
          <cell r="C543">
            <v>1</v>
          </cell>
          <cell r="D543"/>
          <cell r="E543">
            <v>0</v>
          </cell>
          <cell r="F543" t="str">
            <v/>
          </cell>
          <cell r="G543" t="str">
            <v>b</v>
          </cell>
          <cell r="H543">
            <v>72</v>
          </cell>
        </row>
        <row r="544">
          <cell r="A544">
            <v>47880</v>
          </cell>
          <cell r="B544">
            <v>2031</v>
          </cell>
          <cell r="C544">
            <v>2</v>
          </cell>
          <cell r="D544"/>
          <cell r="E544">
            <v>0</v>
          </cell>
          <cell r="F544" t="str">
            <v/>
          </cell>
          <cell r="G544" t="str">
            <v>b</v>
          </cell>
          <cell r="H544">
            <v>73</v>
          </cell>
        </row>
        <row r="545">
          <cell r="A545">
            <v>47908</v>
          </cell>
          <cell r="B545">
            <v>2031</v>
          </cell>
          <cell r="C545">
            <v>3</v>
          </cell>
          <cell r="D545"/>
          <cell r="E545">
            <v>0</v>
          </cell>
          <cell r="F545" t="str">
            <v/>
          </cell>
          <cell r="G545" t="str">
            <v>b</v>
          </cell>
          <cell r="H545">
            <v>74</v>
          </cell>
        </row>
        <row r="546">
          <cell r="A546">
            <v>47939</v>
          </cell>
          <cell r="B546">
            <v>2031</v>
          </cell>
          <cell r="C546">
            <v>4</v>
          </cell>
          <cell r="D546"/>
          <cell r="E546">
            <v>0</v>
          </cell>
          <cell r="F546" t="str">
            <v/>
          </cell>
          <cell r="G546" t="str">
            <v>b</v>
          </cell>
          <cell r="H546">
            <v>75</v>
          </cell>
        </row>
        <row r="547">
          <cell r="A547">
            <v>47969</v>
          </cell>
          <cell r="B547">
            <v>2031</v>
          </cell>
          <cell r="C547">
            <v>5</v>
          </cell>
          <cell r="D547"/>
          <cell r="E547">
            <v>0</v>
          </cell>
          <cell r="F547" t="str">
            <v/>
          </cell>
          <cell r="G547" t="str">
            <v>b</v>
          </cell>
          <cell r="H547">
            <v>76</v>
          </cell>
        </row>
        <row r="548">
          <cell r="A548">
            <v>48000</v>
          </cell>
          <cell r="B548">
            <v>2031</v>
          </cell>
          <cell r="C548">
            <v>6</v>
          </cell>
          <cell r="D548"/>
          <cell r="E548">
            <v>0</v>
          </cell>
          <cell r="F548" t="str">
            <v/>
          </cell>
          <cell r="G548" t="str">
            <v>b</v>
          </cell>
          <cell r="H548">
            <v>77</v>
          </cell>
        </row>
        <row r="549">
          <cell r="A549">
            <v>48030</v>
          </cell>
          <cell r="B549">
            <v>2031</v>
          </cell>
          <cell r="C549">
            <v>7</v>
          </cell>
          <cell r="D549"/>
          <cell r="E549">
            <v>0</v>
          </cell>
          <cell r="F549" t="str">
            <v/>
          </cell>
          <cell r="G549" t="str">
            <v>b</v>
          </cell>
          <cell r="H549">
            <v>78</v>
          </cell>
        </row>
        <row r="550">
          <cell r="A550">
            <v>48061</v>
          </cell>
          <cell r="B550">
            <v>2031</v>
          </cell>
          <cell r="C550">
            <v>8</v>
          </cell>
          <cell r="D550"/>
          <cell r="E550">
            <v>0</v>
          </cell>
          <cell r="F550" t="str">
            <v/>
          </cell>
          <cell r="G550" t="str">
            <v>b</v>
          </cell>
          <cell r="H550">
            <v>79</v>
          </cell>
        </row>
        <row r="551">
          <cell r="A551">
            <v>48092</v>
          </cell>
          <cell r="B551">
            <v>2031</v>
          </cell>
          <cell r="C551">
            <v>9</v>
          </cell>
          <cell r="D551"/>
          <cell r="E551">
            <v>0</v>
          </cell>
          <cell r="F551" t="str">
            <v/>
          </cell>
          <cell r="G551" t="str">
            <v>b</v>
          </cell>
          <cell r="H551">
            <v>80</v>
          </cell>
        </row>
        <row r="552">
          <cell r="A552">
            <v>48122</v>
          </cell>
          <cell r="B552">
            <v>2031</v>
          </cell>
          <cell r="C552">
            <v>10</v>
          </cell>
          <cell r="D552"/>
          <cell r="E552">
            <v>0</v>
          </cell>
          <cell r="F552" t="str">
            <v/>
          </cell>
          <cell r="G552" t="str">
            <v>b</v>
          </cell>
          <cell r="H552">
            <v>81</v>
          </cell>
        </row>
        <row r="553">
          <cell r="A553">
            <v>48153</v>
          </cell>
          <cell r="B553">
            <v>2031</v>
          </cell>
          <cell r="C553">
            <v>11</v>
          </cell>
          <cell r="D553"/>
          <cell r="E553">
            <v>0</v>
          </cell>
          <cell r="F553" t="str">
            <v/>
          </cell>
          <cell r="G553" t="str">
            <v>b</v>
          </cell>
          <cell r="H553">
            <v>82</v>
          </cell>
        </row>
        <row r="554">
          <cell r="A554">
            <v>48183</v>
          </cell>
          <cell r="B554">
            <v>2031</v>
          </cell>
          <cell r="C554">
            <v>12</v>
          </cell>
          <cell r="D554"/>
          <cell r="E554">
            <v>0</v>
          </cell>
          <cell r="F554" t="str">
            <v/>
          </cell>
          <cell r="G554" t="str">
            <v>b</v>
          </cell>
          <cell r="H554">
            <v>83</v>
          </cell>
        </row>
        <row r="555">
          <cell r="A555">
            <v>48214</v>
          </cell>
          <cell r="B555">
            <v>2032</v>
          </cell>
          <cell r="C555">
            <v>1</v>
          </cell>
          <cell r="D555"/>
          <cell r="E555">
            <v>0</v>
          </cell>
          <cell r="F555" t="str">
            <v/>
          </cell>
          <cell r="G555" t="str">
            <v>b</v>
          </cell>
          <cell r="H555">
            <v>84</v>
          </cell>
        </row>
        <row r="556">
          <cell r="A556">
            <v>48245</v>
          </cell>
          <cell r="B556">
            <v>2032</v>
          </cell>
          <cell r="C556">
            <v>2</v>
          </cell>
          <cell r="D556"/>
          <cell r="E556">
            <v>0</v>
          </cell>
          <cell r="F556" t="str">
            <v/>
          </cell>
          <cell r="G556" t="str">
            <v>b</v>
          </cell>
          <cell r="H556">
            <v>85</v>
          </cell>
        </row>
        <row r="557">
          <cell r="A557">
            <v>48274</v>
          </cell>
          <cell r="B557">
            <v>2032</v>
          </cell>
          <cell r="C557">
            <v>3</v>
          </cell>
          <cell r="D557"/>
          <cell r="E557">
            <v>0</v>
          </cell>
          <cell r="F557" t="str">
            <v/>
          </cell>
          <cell r="G557" t="str">
            <v>b</v>
          </cell>
          <cell r="H557">
            <v>86</v>
          </cell>
        </row>
        <row r="558">
          <cell r="A558">
            <v>48305</v>
          </cell>
          <cell r="B558">
            <v>2032</v>
          </cell>
          <cell r="C558">
            <v>4</v>
          </cell>
          <cell r="D558"/>
          <cell r="E558">
            <v>0</v>
          </cell>
          <cell r="F558" t="str">
            <v/>
          </cell>
          <cell r="G558" t="str">
            <v>b</v>
          </cell>
          <cell r="H558">
            <v>87</v>
          </cell>
        </row>
        <row r="559">
          <cell r="A559">
            <v>48335</v>
          </cell>
          <cell r="B559">
            <v>2032</v>
          </cell>
          <cell r="C559">
            <v>5</v>
          </cell>
          <cell r="D559"/>
          <cell r="E559">
            <v>0</v>
          </cell>
          <cell r="F559" t="str">
            <v/>
          </cell>
          <cell r="G559" t="str">
            <v>b</v>
          </cell>
          <cell r="H559">
            <v>88</v>
          </cell>
        </row>
        <row r="560">
          <cell r="A560">
            <v>48366</v>
          </cell>
          <cell r="B560">
            <v>2032</v>
          </cell>
          <cell r="C560">
            <v>6</v>
          </cell>
          <cell r="D560"/>
          <cell r="E560">
            <v>0</v>
          </cell>
          <cell r="F560" t="str">
            <v/>
          </cell>
          <cell r="G560" t="str">
            <v>b</v>
          </cell>
          <cell r="H560">
            <v>89</v>
          </cell>
        </row>
        <row r="561">
          <cell r="A561">
            <v>48396</v>
          </cell>
          <cell r="B561">
            <v>2032</v>
          </cell>
          <cell r="C561">
            <v>7</v>
          </cell>
          <cell r="D561"/>
          <cell r="E561">
            <v>0</v>
          </cell>
          <cell r="F561" t="str">
            <v/>
          </cell>
          <cell r="G561" t="str">
            <v>b</v>
          </cell>
          <cell r="H561">
            <v>90</v>
          </cell>
        </row>
        <row r="562">
          <cell r="A562">
            <v>48427</v>
          </cell>
          <cell r="B562">
            <v>2032</v>
          </cell>
          <cell r="C562">
            <v>8</v>
          </cell>
          <cell r="D562"/>
          <cell r="E562">
            <v>0</v>
          </cell>
          <cell r="F562" t="str">
            <v/>
          </cell>
          <cell r="G562" t="str">
            <v>b</v>
          </cell>
          <cell r="H562">
            <v>91</v>
          </cell>
        </row>
        <row r="563">
          <cell r="A563">
            <v>48458</v>
          </cell>
          <cell r="B563">
            <v>2032</v>
          </cell>
          <cell r="C563">
            <v>9</v>
          </cell>
          <cell r="D563"/>
          <cell r="E563">
            <v>0</v>
          </cell>
          <cell r="F563" t="str">
            <v/>
          </cell>
          <cell r="G563" t="str">
            <v>b</v>
          </cell>
          <cell r="H563">
            <v>92</v>
          </cell>
        </row>
        <row r="564">
          <cell r="A564">
            <v>48488</v>
          </cell>
          <cell r="B564">
            <v>2032</v>
          </cell>
          <cell r="C564">
            <v>10</v>
          </cell>
          <cell r="D564"/>
          <cell r="E564">
            <v>0</v>
          </cell>
          <cell r="F564" t="str">
            <v/>
          </cell>
          <cell r="G564" t="str">
            <v>b</v>
          </cell>
          <cell r="H564">
            <v>93</v>
          </cell>
        </row>
        <row r="565">
          <cell r="A565">
            <v>48519</v>
          </cell>
          <cell r="B565">
            <v>2032</v>
          </cell>
          <cell r="C565">
            <v>11</v>
          </cell>
          <cell r="D565"/>
          <cell r="E565">
            <v>0</v>
          </cell>
          <cell r="F565" t="str">
            <v/>
          </cell>
          <cell r="G565" t="str">
            <v>b</v>
          </cell>
          <cell r="H565">
            <v>94</v>
          </cell>
        </row>
        <row r="566">
          <cell r="A566">
            <v>48549</v>
          </cell>
          <cell r="B566">
            <v>2032</v>
          </cell>
          <cell r="C566">
            <v>12</v>
          </cell>
          <cell r="D566"/>
          <cell r="E566">
            <v>0</v>
          </cell>
          <cell r="F566" t="str">
            <v/>
          </cell>
          <cell r="G566" t="str">
            <v>b</v>
          </cell>
          <cell r="H566">
            <v>95</v>
          </cell>
        </row>
        <row r="567">
          <cell r="A567">
            <v>48580</v>
          </cell>
          <cell r="B567">
            <v>2033</v>
          </cell>
          <cell r="C567">
            <v>1</v>
          </cell>
          <cell r="D567"/>
          <cell r="E567">
            <v>0</v>
          </cell>
          <cell r="F567" t="str">
            <v/>
          </cell>
          <cell r="G567" t="str">
            <v>b</v>
          </cell>
          <cell r="H567">
            <v>96</v>
          </cell>
        </row>
        <row r="568">
          <cell r="A568">
            <v>48611</v>
          </cell>
          <cell r="B568">
            <v>2033</v>
          </cell>
          <cell r="C568">
            <v>2</v>
          </cell>
          <cell r="D568"/>
          <cell r="E568">
            <v>0</v>
          </cell>
          <cell r="F568" t="str">
            <v/>
          </cell>
          <cell r="G568" t="str">
            <v>b</v>
          </cell>
          <cell r="H568">
            <v>97</v>
          </cell>
        </row>
        <row r="569">
          <cell r="A569">
            <v>48639</v>
          </cell>
          <cell r="B569">
            <v>2033</v>
          </cell>
          <cell r="C569">
            <v>3</v>
          </cell>
          <cell r="D569"/>
          <cell r="E569">
            <v>0</v>
          </cell>
          <cell r="F569" t="str">
            <v/>
          </cell>
          <cell r="G569" t="str">
            <v>b</v>
          </cell>
          <cell r="H569">
            <v>98</v>
          </cell>
        </row>
        <row r="570">
          <cell r="A570">
            <v>48670</v>
          </cell>
          <cell r="B570">
            <v>2033</v>
          </cell>
          <cell r="C570">
            <v>4</v>
          </cell>
          <cell r="D570"/>
          <cell r="E570">
            <v>0</v>
          </cell>
          <cell r="F570" t="str">
            <v/>
          </cell>
          <cell r="G570" t="str">
            <v>b</v>
          </cell>
          <cell r="H570">
            <v>99</v>
          </cell>
        </row>
        <row r="571">
          <cell r="A571">
            <v>48700</v>
          </cell>
          <cell r="B571">
            <v>2033</v>
          </cell>
          <cell r="C571">
            <v>5</v>
          </cell>
          <cell r="D571"/>
          <cell r="E571">
            <v>0</v>
          </cell>
          <cell r="F571" t="str">
            <v/>
          </cell>
          <cell r="G571" t="str">
            <v>b</v>
          </cell>
          <cell r="H571">
            <v>100</v>
          </cell>
        </row>
        <row r="572">
          <cell r="A572">
            <v>48731</v>
          </cell>
          <cell r="B572">
            <v>2033</v>
          </cell>
          <cell r="C572">
            <v>6</v>
          </cell>
          <cell r="D572"/>
          <cell r="E572">
            <v>0</v>
          </cell>
          <cell r="F572" t="str">
            <v/>
          </cell>
          <cell r="G572" t="str">
            <v>b</v>
          </cell>
          <cell r="H572">
            <v>101</v>
          </cell>
        </row>
        <row r="573">
          <cell r="A573">
            <v>48761</v>
          </cell>
          <cell r="B573">
            <v>2033</v>
          </cell>
          <cell r="C573">
            <v>7</v>
          </cell>
          <cell r="D573"/>
          <cell r="E573">
            <v>0</v>
          </cell>
          <cell r="F573" t="str">
            <v/>
          </cell>
          <cell r="G573" t="str">
            <v>b</v>
          </cell>
          <cell r="H573">
            <v>102</v>
          </cell>
        </row>
        <row r="574">
          <cell r="A574">
            <v>48792</v>
          </cell>
          <cell r="B574">
            <v>2033</v>
          </cell>
          <cell r="C574">
            <v>8</v>
          </cell>
          <cell r="D574"/>
          <cell r="E574">
            <v>0</v>
          </cell>
          <cell r="F574" t="str">
            <v/>
          </cell>
          <cell r="G574" t="str">
            <v>b</v>
          </cell>
          <cell r="H574">
            <v>103</v>
          </cell>
        </row>
        <row r="575">
          <cell r="A575">
            <v>48823</v>
          </cell>
          <cell r="B575">
            <v>2033</v>
          </cell>
          <cell r="C575">
            <v>9</v>
          </cell>
          <cell r="D575"/>
          <cell r="E575">
            <v>0</v>
          </cell>
          <cell r="F575" t="str">
            <v/>
          </cell>
          <cell r="G575" t="str">
            <v>b</v>
          </cell>
          <cell r="H575">
            <v>104</v>
          </cell>
        </row>
        <row r="576">
          <cell r="A576">
            <v>48853</v>
          </cell>
          <cell r="B576">
            <v>2033</v>
          </cell>
          <cell r="C576">
            <v>10</v>
          </cell>
          <cell r="D576"/>
          <cell r="E576">
            <v>0</v>
          </cell>
          <cell r="F576" t="str">
            <v/>
          </cell>
          <cell r="G576" t="str">
            <v>b</v>
          </cell>
          <cell r="H576">
            <v>105</v>
          </cell>
        </row>
        <row r="577">
          <cell r="A577">
            <v>48884</v>
          </cell>
          <cell r="B577">
            <v>2033</v>
          </cell>
          <cell r="C577">
            <v>11</v>
          </cell>
          <cell r="D577"/>
          <cell r="E577">
            <v>0</v>
          </cell>
          <cell r="F577" t="str">
            <v/>
          </cell>
          <cell r="G577" t="str">
            <v>b</v>
          </cell>
          <cell r="H577">
            <v>106</v>
          </cell>
        </row>
        <row r="578">
          <cell r="A578">
            <v>48914</v>
          </cell>
          <cell r="B578">
            <v>2033</v>
          </cell>
          <cell r="C578">
            <v>12</v>
          </cell>
          <cell r="D578"/>
          <cell r="E578">
            <v>0</v>
          </cell>
          <cell r="F578" t="str">
            <v/>
          </cell>
          <cell r="G578" t="str">
            <v>b</v>
          </cell>
          <cell r="H578">
            <v>107</v>
          </cell>
        </row>
        <row r="579">
          <cell r="A579">
            <v>48945</v>
          </cell>
          <cell r="B579">
            <v>2034</v>
          </cell>
          <cell r="C579">
            <v>1</v>
          </cell>
          <cell r="D579"/>
          <cell r="E579">
            <v>0</v>
          </cell>
          <cell r="F579" t="str">
            <v/>
          </cell>
          <cell r="G579" t="str">
            <v>b</v>
          </cell>
          <cell r="H579">
            <v>108</v>
          </cell>
        </row>
        <row r="580">
          <cell r="A580">
            <v>48976</v>
          </cell>
          <cell r="B580">
            <v>2034</v>
          </cell>
          <cell r="C580">
            <v>2</v>
          </cell>
          <cell r="D580"/>
          <cell r="E580">
            <v>0</v>
          </cell>
          <cell r="F580" t="str">
            <v/>
          </cell>
          <cell r="G580" t="str">
            <v>b</v>
          </cell>
          <cell r="H580">
            <v>109</v>
          </cell>
        </row>
        <row r="581">
          <cell r="A581">
            <v>49004</v>
          </cell>
          <cell r="B581">
            <v>2034</v>
          </cell>
          <cell r="C581">
            <v>3</v>
          </cell>
          <cell r="D581"/>
          <cell r="E581">
            <v>0</v>
          </cell>
          <cell r="F581" t="str">
            <v/>
          </cell>
          <cell r="G581" t="str">
            <v>b</v>
          </cell>
          <cell r="H581">
            <v>110</v>
          </cell>
        </row>
        <row r="582">
          <cell r="A582">
            <v>49035</v>
          </cell>
          <cell r="B582">
            <v>2034</v>
          </cell>
          <cell r="C582">
            <v>4</v>
          </cell>
          <cell r="D582"/>
          <cell r="E582">
            <v>0</v>
          </cell>
          <cell r="F582" t="str">
            <v/>
          </cell>
          <cell r="G582" t="str">
            <v>b</v>
          </cell>
          <cell r="H582">
            <v>111</v>
          </cell>
        </row>
        <row r="583">
          <cell r="A583">
            <v>49065</v>
          </cell>
          <cell r="B583">
            <v>2034</v>
          </cell>
          <cell r="C583">
            <v>5</v>
          </cell>
          <cell r="D583"/>
          <cell r="E583">
            <v>0</v>
          </cell>
          <cell r="F583" t="str">
            <v/>
          </cell>
          <cell r="G583" t="str">
            <v>b</v>
          </cell>
          <cell r="H583">
            <v>112</v>
          </cell>
        </row>
        <row r="584">
          <cell r="A584">
            <v>49096</v>
          </cell>
          <cell r="B584">
            <v>2034</v>
          </cell>
          <cell r="C584">
            <v>6</v>
          </cell>
          <cell r="D584"/>
          <cell r="E584">
            <v>0</v>
          </cell>
          <cell r="F584" t="str">
            <v/>
          </cell>
          <cell r="G584" t="str">
            <v>b</v>
          </cell>
          <cell r="H584">
            <v>113</v>
          </cell>
        </row>
        <row r="585">
          <cell r="A585">
            <v>49126</v>
          </cell>
          <cell r="B585">
            <v>2034</v>
          </cell>
          <cell r="C585">
            <v>7</v>
          </cell>
          <cell r="D585"/>
          <cell r="E585">
            <v>0</v>
          </cell>
          <cell r="F585" t="str">
            <v/>
          </cell>
          <cell r="G585" t="str">
            <v>b</v>
          </cell>
          <cell r="H585">
            <v>114</v>
          </cell>
        </row>
        <row r="586">
          <cell r="A586">
            <v>49157</v>
          </cell>
          <cell r="B586">
            <v>2034</v>
          </cell>
          <cell r="C586">
            <v>8</v>
          </cell>
          <cell r="D586"/>
          <cell r="E586">
            <v>0</v>
          </cell>
          <cell r="F586" t="str">
            <v/>
          </cell>
          <cell r="G586" t="str">
            <v>b</v>
          </cell>
          <cell r="H586">
            <v>115</v>
          </cell>
        </row>
        <row r="587">
          <cell r="A587">
            <v>49188</v>
          </cell>
          <cell r="B587">
            <v>2034</v>
          </cell>
          <cell r="C587">
            <v>9</v>
          </cell>
          <cell r="D587"/>
          <cell r="E587">
            <v>0</v>
          </cell>
          <cell r="F587" t="str">
            <v/>
          </cell>
          <cell r="G587" t="str">
            <v>b</v>
          </cell>
          <cell r="H587">
            <v>116</v>
          </cell>
        </row>
        <row r="588">
          <cell r="A588">
            <v>49218</v>
          </cell>
          <cell r="B588">
            <v>2034</v>
          </cell>
          <cell r="C588">
            <v>10</v>
          </cell>
          <cell r="D588"/>
          <cell r="E588">
            <v>0</v>
          </cell>
          <cell r="F588" t="str">
            <v/>
          </cell>
          <cell r="G588" t="str">
            <v>b</v>
          </cell>
          <cell r="H588">
            <v>117</v>
          </cell>
        </row>
        <row r="589">
          <cell r="A589">
            <v>49249</v>
          </cell>
          <cell r="B589">
            <v>2034</v>
          </cell>
          <cell r="C589">
            <v>11</v>
          </cell>
          <cell r="D589"/>
          <cell r="E589">
            <v>0</v>
          </cell>
          <cell r="F589" t="str">
            <v/>
          </cell>
          <cell r="G589" t="str">
            <v>b</v>
          </cell>
          <cell r="H589">
            <v>118</v>
          </cell>
        </row>
        <row r="590">
          <cell r="A590">
            <v>49279</v>
          </cell>
          <cell r="B590">
            <v>2034</v>
          </cell>
          <cell r="C590">
            <v>12</v>
          </cell>
          <cell r="D590"/>
          <cell r="E590">
            <v>0</v>
          </cell>
          <cell r="F590" t="str">
            <v/>
          </cell>
          <cell r="G590" t="str">
            <v>b</v>
          </cell>
          <cell r="H590">
            <v>119</v>
          </cell>
        </row>
        <row r="591">
          <cell r="A591">
            <v>49310</v>
          </cell>
          <cell r="B591">
            <v>2035</v>
          </cell>
          <cell r="C591">
            <v>1</v>
          </cell>
          <cell r="D591"/>
          <cell r="E591">
            <v>0</v>
          </cell>
          <cell r="F591" t="str">
            <v/>
          </cell>
          <cell r="G591" t="str">
            <v>b</v>
          </cell>
          <cell r="H591">
            <v>120</v>
          </cell>
        </row>
        <row r="592">
          <cell r="A592">
            <v>49341</v>
          </cell>
          <cell r="B592">
            <v>2035</v>
          </cell>
          <cell r="C592">
            <v>2</v>
          </cell>
          <cell r="D592"/>
          <cell r="E592">
            <v>0</v>
          </cell>
          <cell r="F592" t="str">
            <v/>
          </cell>
          <cell r="G592" t="str">
            <v>b</v>
          </cell>
          <cell r="H592">
            <v>121</v>
          </cell>
        </row>
        <row r="593">
          <cell r="A593">
            <v>49369</v>
          </cell>
          <cell r="B593">
            <v>2035</v>
          </cell>
          <cell r="C593">
            <v>3</v>
          </cell>
          <cell r="D593"/>
          <cell r="E593">
            <v>0</v>
          </cell>
          <cell r="F593" t="str">
            <v/>
          </cell>
          <cell r="G593" t="str">
            <v>b</v>
          </cell>
          <cell r="H593">
            <v>122</v>
          </cell>
        </row>
        <row r="594">
          <cell r="A594">
            <v>49400</v>
          </cell>
          <cell r="B594">
            <v>2035</v>
          </cell>
          <cell r="C594">
            <v>4</v>
          </cell>
          <cell r="D594"/>
          <cell r="E594">
            <v>0</v>
          </cell>
          <cell r="F594" t="str">
            <v/>
          </cell>
          <cell r="G594" t="str">
            <v>b</v>
          </cell>
          <cell r="H594">
            <v>123</v>
          </cell>
        </row>
        <row r="595">
          <cell r="A595">
            <v>49430</v>
          </cell>
          <cell r="B595">
            <v>2035</v>
          </cell>
          <cell r="C595">
            <v>5</v>
          </cell>
          <cell r="D595"/>
          <cell r="E595">
            <v>0</v>
          </cell>
          <cell r="F595" t="str">
            <v/>
          </cell>
          <cell r="G595" t="str">
            <v>b</v>
          </cell>
          <cell r="H595">
            <v>124</v>
          </cell>
        </row>
        <row r="596">
          <cell r="A596">
            <v>49461</v>
          </cell>
          <cell r="B596">
            <v>2035</v>
          </cell>
          <cell r="C596">
            <v>6</v>
          </cell>
          <cell r="D596"/>
          <cell r="E596">
            <v>0</v>
          </cell>
          <cell r="F596" t="str">
            <v/>
          </cell>
          <cell r="G596" t="str">
            <v>b</v>
          </cell>
          <cell r="H596">
            <v>125</v>
          </cell>
        </row>
        <row r="597">
          <cell r="A597">
            <v>49491</v>
          </cell>
          <cell r="B597">
            <v>2035</v>
          </cell>
          <cell r="C597">
            <v>7</v>
          </cell>
          <cell r="D597"/>
          <cell r="E597">
            <v>0</v>
          </cell>
          <cell r="F597" t="str">
            <v/>
          </cell>
          <cell r="G597" t="str">
            <v>b</v>
          </cell>
          <cell r="H597">
            <v>126</v>
          </cell>
        </row>
        <row r="598">
          <cell r="A598">
            <v>49522</v>
          </cell>
          <cell r="B598">
            <v>2035</v>
          </cell>
          <cell r="C598">
            <v>8</v>
          </cell>
          <cell r="D598"/>
          <cell r="E598">
            <v>0</v>
          </cell>
          <cell r="F598" t="str">
            <v/>
          </cell>
          <cell r="G598" t="str">
            <v>b</v>
          </cell>
          <cell r="H598">
            <v>127</v>
          </cell>
        </row>
        <row r="599">
          <cell r="A599">
            <v>49553</v>
          </cell>
          <cell r="B599">
            <v>2035</v>
          </cell>
          <cell r="C599">
            <v>9</v>
          </cell>
          <cell r="D599"/>
          <cell r="E599">
            <v>0</v>
          </cell>
          <cell r="F599" t="str">
            <v/>
          </cell>
          <cell r="G599" t="str">
            <v>b</v>
          </cell>
          <cell r="H599">
            <v>128</v>
          </cell>
        </row>
        <row r="600">
          <cell r="A600">
            <v>49583</v>
          </cell>
          <cell r="B600">
            <v>2035</v>
          </cell>
          <cell r="C600">
            <v>10</v>
          </cell>
          <cell r="D600"/>
          <cell r="E600">
            <v>0</v>
          </cell>
          <cell r="F600" t="str">
            <v/>
          </cell>
          <cell r="G600" t="str">
            <v>b</v>
          </cell>
          <cell r="H600">
            <v>129</v>
          </cell>
        </row>
        <row r="601">
          <cell r="A601">
            <v>49614</v>
          </cell>
          <cell r="B601">
            <v>2035</v>
          </cell>
          <cell r="C601">
            <v>11</v>
          </cell>
          <cell r="D601"/>
          <cell r="E601">
            <v>0</v>
          </cell>
          <cell r="F601" t="str">
            <v/>
          </cell>
          <cell r="G601" t="str">
            <v>b</v>
          </cell>
          <cell r="H601">
            <v>130</v>
          </cell>
        </row>
        <row r="602">
          <cell r="A602">
            <v>49644</v>
          </cell>
          <cell r="B602">
            <v>2035</v>
          </cell>
          <cell r="C602">
            <v>12</v>
          </cell>
          <cell r="D602"/>
          <cell r="E602">
            <v>0</v>
          </cell>
          <cell r="F602" t="str">
            <v/>
          </cell>
          <cell r="G602" t="str">
            <v>b</v>
          </cell>
          <cell r="H602">
            <v>131</v>
          </cell>
        </row>
        <row r="603">
          <cell r="A603">
            <v>49675</v>
          </cell>
          <cell r="B603">
            <v>2036</v>
          </cell>
          <cell r="C603">
            <v>1</v>
          </cell>
          <cell r="D603"/>
          <cell r="E603">
            <v>0</v>
          </cell>
          <cell r="F603" t="str">
            <v/>
          </cell>
          <cell r="G603" t="str">
            <v>b</v>
          </cell>
          <cell r="H603">
            <v>132</v>
          </cell>
        </row>
        <row r="604">
          <cell r="A604">
            <v>49706</v>
          </cell>
          <cell r="B604">
            <v>2036</v>
          </cell>
          <cell r="C604">
            <v>2</v>
          </cell>
          <cell r="D604"/>
          <cell r="E604">
            <v>0</v>
          </cell>
          <cell r="F604" t="str">
            <v/>
          </cell>
          <cell r="G604" t="str">
            <v>b</v>
          </cell>
          <cell r="H604">
            <v>133</v>
          </cell>
        </row>
        <row r="605">
          <cell r="A605">
            <v>49735</v>
          </cell>
          <cell r="B605">
            <v>2036</v>
          </cell>
          <cell r="C605">
            <v>3</v>
          </cell>
          <cell r="D605"/>
          <cell r="E605">
            <v>0</v>
          </cell>
          <cell r="F605" t="str">
            <v/>
          </cell>
          <cell r="G605" t="str">
            <v>b</v>
          </cell>
          <cell r="H605">
            <v>134</v>
          </cell>
        </row>
        <row r="606">
          <cell r="A606">
            <v>49766</v>
          </cell>
          <cell r="B606">
            <v>2036</v>
          </cell>
          <cell r="C606">
            <v>4</v>
          </cell>
          <cell r="D606"/>
          <cell r="E606">
            <v>0</v>
          </cell>
          <cell r="F606" t="str">
            <v/>
          </cell>
          <cell r="G606" t="str">
            <v>b</v>
          </cell>
          <cell r="H606">
            <v>135</v>
          </cell>
        </row>
        <row r="607">
          <cell r="A607">
            <v>49796</v>
          </cell>
          <cell r="B607">
            <v>2036</v>
          </cell>
          <cell r="C607">
            <v>5</v>
          </cell>
          <cell r="D607"/>
          <cell r="E607">
            <v>0</v>
          </cell>
          <cell r="F607" t="str">
            <v/>
          </cell>
          <cell r="G607" t="str">
            <v>b</v>
          </cell>
          <cell r="H607">
            <v>136</v>
          </cell>
        </row>
        <row r="608">
          <cell r="A608">
            <v>49827</v>
          </cell>
          <cell r="B608">
            <v>2036</v>
          </cell>
          <cell r="C608">
            <v>6</v>
          </cell>
          <cell r="D608"/>
          <cell r="E608">
            <v>0</v>
          </cell>
          <cell r="F608" t="str">
            <v/>
          </cell>
          <cell r="G608" t="str">
            <v>b</v>
          </cell>
          <cell r="H608">
            <v>137</v>
          </cell>
        </row>
        <row r="609">
          <cell r="A609">
            <v>49857</v>
          </cell>
          <cell r="B609">
            <v>2036</v>
          </cell>
          <cell r="C609">
            <v>7</v>
          </cell>
          <cell r="D609"/>
          <cell r="E609">
            <v>0</v>
          </cell>
          <cell r="F609" t="str">
            <v/>
          </cell>
          <cell r="G609" t="str">
            <v>b</v>
          </cell>
          <cell r="H609">
            <v>138</v>
          </cell>
        </row>
        <row r="610">
          <cell r="A610">
            <v>49888</v>
          </cell>
          <cell r="B610">
            <v>2036</v>
          </cell>
          <cell r="C610">
            <v>8</v>
          </cell>
          <cell r="D610"/>
          <cell r="E610">
            <v>0</v>
          </cell>
          <cell r="F610" t="str">
            <v/>
          </cell>
          <cell r="G610" t="str">
            <v>b</v>
          </cell>
          <cell r="H610">
            <v>139</v>
          </cell>
        </row>
        <row r="611">
          <cell r="A611">
            <v>49919</v>
          </cell>
          <cell r="B611">
            <v>2036</v>
          </cell>
          <cell r="C611">
            <v>9</v>
          </cell>
          <cell r="D611"/>
          <cell r="E611">
            <v>0</v>
          </cell>
          <cell r="F611" t="str">
            <v/>
          </cell>
          <cell r="G611" t="str">
            <v>b</v>
          </cell>
          <cell r="H611">
            <v>140</v>
          </cell>
        </row>
        <row r="612">
          <cell r="A612">
            <v>49949</v>
          </cell>
          <cell r="B612">
            <v>2036</v>
          </cell>
          <cell r="C612">
            <v>10</v>
          </cell>
          <cell r="D612"/>
          <cell r="E612">
            <v>0</v>
          </cell>
          <cell r="F612" t="str">
            <v/>
          </cell>
          <cell r="G612" t="str">
            <v>b</v>
          </cell>
          <cell r="H612">
            <v>141</v>
          </cell>
        </row>
        <row r="613">
          <cell r="A613">
            <v>49980</v>
          </cell>
          <cell r="B613">
            <v>2036</v>
          </cell>
          <cell r="C613">
            <v>11</v>
          </cell>
          <cell r="D613"/>
          <cell r="E613">
            <v>0</v>
          </cell>
          <cell r="F613" t="str">
            <v/>
          </cell>
          <cell r="G613" t="str">
            <v>b</v>
          </cell>
          <cell r="H613">
            <v>142</v>
          </cell>
        </row>
        <row r="614">
          <cell r="A614">
            <v>50010</v>
          </cell>
          <cell r="B614">
            <v>2036</v>
          </cell>
          <cell r="C614">
            <v>12</v>
          </cell>
          <cell r="D614"/>
          <cell r="E614">
            <v>0</v>
          </cell>
          <cell r="F614" t="str">
            <v/>
          </cell>
          <cell r="G614" t="str">
            <v>b</v>
          </cell>
          <cell r="H614">
            <v>143</v>
          </cell>
        </row>
        <row r="615">
          <cell r="A615">
            <v>50041</v>
          </cell>
          <cell r="B615">
            <v>2037</v>
          </cell>
          <cell r="C615">
            <v>1</v>
          </cell>
          <cell r="D615"/>
          <cell r="E615">
            <v>0</v>
          </cell>
          <cell r="F615" t="str">
            <v/>
          </cell>
          <cell r="G615" t="str">
            <v>b</v>
          </cell>
          <cell r="H615">
            <v>144</v>
          </cell>
        </row>
        <row r="616">
          <cell r="A616">
            <v>50072</v>
          </cell>
          <cell r="B616">
            <v>2037</v>
          </cell>
          <cell r="C616">
            <v>2</v>
          </cell>
          <cell r="D616"/>
          <cell r="E616">
            <v>0</v>
          </cell>
          <cell r="F616" t="str">
            <v/>
          </cell>
          <cell r="G616" t="str">
            <v>b</v>
          </cell>
          <cell r="H616">
            <v>145</v>
          </cell>
        </row>
        <row r="617">
          <cell r="A617">
            <v>50100</v>
          </cell>
          <cell r="B617">
            <v>2037</v>
          </cell>
          <cell r="C617">
            <v>3</v>
          </cell>
          <cell r="D617"/>
          <cell r="E617">
            <v>0</v>
          </cell>
          <cell r="F617" t="str">
            <v/>
          </cell>
          <cell r="G617" t="str">
            <v>b</v>
          </cell>
          <cell r="H617">
            <v>146</v>
          </cell>
        </row>
        <row r="618">
          <cell r="A618">
            <v>50131</v>
          </cell>
          <cell r="B618">
            <v>2037</v>
          </cell>
          <cell r="C618">
            <v>4</v>
          </cell>
          <cell r="D618"/>
          <cell r="E618">
            <v>0</v>
          </cell>
          <cell r="F618" t="str">
            <v/>
          </cell>
          <cell r="G618" t="str">
            <v>b</v>
          </cell>
          <cell r="H618">
            <v>147</v>
          </cell>
        </row>
        <row r="619">
          <cell r="A619">
            <v>50161</v>
          </cell>
          <cell r="B619">
            <v>2037</v>
          </cell>
          <cell r="C619">
            <v>5</v>
          </cell>
          <cell r="D619"/>
          <cell r="E619">
            <v>0</v>
          </cell>
          <cell r="F619" t="str">
            <v/>
          </cell>
          <cell r="G619" t="str">
            <v>b</v>
          </cell>
          <cell r="H619">
            <v>148</v>
          </cell>
        </row>
        <row r="620">
          <cell r="A620">
            <v>50192</v>
          </cell>
          <cell r="B620">
            <v>2037</v>
          </cell>
          <cell r="C620">
            <v>6</v>
          </cell>
          <cell r="D620"/>
          <cell r="E620">
            <v>0</v>
          </cell>
          <cell r="F620" t="str">
            <v/>
          </cell>
          <cell r="G620" t="str">
            <v>b</v>
          </cell>
          <cell r="H620">
            <v>149</v>
          </cell>
        </row>
        <row r="621">
          <cell r="A621">
            <v>50222</v>
          </cell>
          <cell r="B621">
            <v>2037</v>
          </cell>
          <cell r="C621">
            <v>7</v>
          </cell>
          <cell r="D621"/>
          <cell r="E621">
            <v>0</v>
          </cell>
          <cell r="F621" t="str">
            <v/>
          </cell>
          <cell r="G621" t="str">
            <v>b</v>
          </cell>
          <cell r="H621">
            <v>150</v>
          </cell>
        </row>
        <row r="622">
          <cell r="A622">
            <v>50253</v>
          </cell>
          <cell r="B622">
            <v>2037</v>
          </cell>
          <cell r="C622">
            <v>8</v>
          </cell>
          <cell r="D622"/>
          <cell r="E622">
            <v>0</v>
          </cell>
          <cell r="F622" t="str">
            <v/>
          </cell>
          <cell r="G622" t="str">
            <v>b</v>
          </cell>
          <cell r="H622">
            <v>151</v>
          </cell>
        </row>
        <row r="623">
          <cell r="A623">
            <v>50284</v>
          </cell>
          <cell r="B623">
            <v>2037</v>
          </cell>
          <cell r="C623">
            <v>9</v>
          </cell>
          <cell r="D623"/>
          <cell r="E623">
            <v>0</v>
          </cell>
          <cell r="F623" t="str">
            <v/>
          </cell>
          <cell r="G623" t="str">
            <v>b</v>
          </cell>
          <cell r="H623">
            <v>152</v>
          </cell>
        </row>
        <row r="624">
          <cell r="A624">
            <v>50314</v>
          </cell>
          <cell r="B624">
            <v>2037</v>
          </cell>
          <cell r="C624">
            <v>10</v>
          </cell>
          <cell r="D624"/>
          <cell r="E624">
            <v>0</v>
          </cell>
          <cell r="F624" t="str">
            <v/>
          </cell>
          <cell r="G624" t="str">
            <v>b</v>
          </cell>
          <cell r="H624">
            <v>153</v>
          </cell>
        </row>
        <row r="625">
          <cell r="A625">
            <v>50345</v>
          </cell>
          <cell r="B625">
            <v>2037</v>
          </cell>
          <cell r="C625">
            <v>11</v>
          </cell>
          <cell r="D625"/>
          <cell r="E625">
            <v>0</v>
          </cell>
          <cell r="F625" t="str">
            <v/>
          </cell>
          <cell r="G625" t="str">
            <v>b</v>
          </cell>
          <cell r="H625">
            <v>154</v>
          </cell>
        </row>
        <row r="626">
          <cell r="A626">
            <v>50375</v>
          </cell>
          <cell r="B626">
            <v>2037</v>
          </cell>
          <cell r="C626">
            <v>12</v>
          </cell>
          <cell r="D626"/>
          <cell r="E626">
            <v>0</v>
          </cell>
          <cell r="F626" t="str">
            <v/>
          </cell>
          <cell r="G626" t="str">
            <v>b</v>
          </cell>
          <cell r="H626">
            <v>155</v>
          </cell>
        </row>
        <row r="627">
          <cell r="A627">
            <v>50406</v>
          </cell>
          <cell r="B627">
            <v>2038</v>
          </cell>
          <cell r="C627">
            <v>1</v>
          </cell>
          <cell r="D627"/>
          <cell r="E627">
            <v>0</v>
          </cell>
          <cell r="F627" t="str">
            <v/>
          </cell>
          <cell r="G627" t="str">
            <v>b</v>
          </cell>
          <cell r="H627">
            <v>156</v>
          </cell>
        </row>
        <row r="628">
          <cell r="A628">
            <v>50437</v>
          </cell>
          <cell r="B628">
            <v>2038</v>
          </cell>
          <cell r="C628">
            <v>2</v>
          </cell>
          <cell r="D628"/>
          <cell r="E628">
            <v>0</v>
          </cell>
          <cell r="F628" t="str">
            <v/>
          </cell>
          <cell r="G628" t="str">
            <v>b</v>
          </cell>
          <cell r="H628">
            <v>157</v>
          </cell>
        </row>
        <row r="629">
          <cell r="A629">
            <v>50465</v>
          </cell>
          <cell r="B629">
            <v>2038</v>
          </cell>
          <cell r="C629">
            <v>3</v>
          </cell>
          <cell r="D629"/>
          <cell r="E629">
            <v>0</v>
          </cell>
          <cell r="F629" t="str">
            <v/>
          </cell>
          <cell r="G629" t="str">
            <v>b</v>
          </cell>
          <cell r="H629">
            <v>158</v>
          </cell>
        </row>
        <row r="630">
          <cell r="A630">
            <v>50496</v>
          </cell>
          <cell r="B630">
            <v>2038</v>
          </cell>
          <cell r="C630">
            <v>4</v>
          </cell>
          <cell r="D630"/>
          <cell r="E630">
            <v>0</v>
          </cell>
          <cell r="F630" t="str">
            <v/>
          </cell>
          <cell r="G630" t="str">
            <v>b</v>
          </cell>
          <cell r="H630">
            <v>159</v>
          </cell>
        </row>
        <row r="631">
          <cell r="A631">
            <v>50526</v>
          </cell>
          <cell r="B631">
            <v>2038</v>
          </cell>
          <cell r="C631">
            <v>5</v>
          </cell>
          <cell r="D631"/>
          <cell r="E631">
            <v>0</v>
          </cell>
          <cell r="F631" t="str">
            <v/>
          </cell>
          <cell r="G631" t="str">
            <v>b</v>
          </cell>
          <cell r="H631">
            <v>160</v>
          </cell>
        </row>
        <row r="632">
          <cell r="A632">
            <v>50557</v>
          </cell>
          <cell r="B632">
            <v>2038</v>
          </cell>
          <cell r="C632">
            <v>6</v>
          </cell>
          <cell r="D632"/>
          <cell r="E632">
            <v>0</v>
          </cell>
          <cell r="F632" t="str">
            <v/>
          </cell>
          <cell r="G632" t="str">
            <v>b</v>
          </cell>
          <cell r="H632">
            <v>161</v>
          </cell>
        </row>
        <row r="633">
          <cell r="A633">
            <v>50587</v>
          </cell>
          <cell r="B633">
            <v>2038</v>
          </cell>
          <cell r="C633">
            <v>7</v>
          </cell>
          <cell r="D633"/>
          <cell r="E633">
            <v>0</v>
          </cell>
          <cell r="F633" t="str">
            <v/>
          </cell>
          <cell r="G633" t="str">
            <v>b</v>
          </cell>
          <cell r="H633">
            <v>162</v>
          </cell>
        </row>
        <row r="634">
          <cell r="A634">
            <v>50618</v>
          </cell>
          <cell r="B634">
            <v>2038</v>
          </cell>
          <cell r="C634">
            <v>8</v>
          </cell>
          <cell r="D634"/>
          <cell r="E634">
            <v>0</v>
          </cell>
          <cell r="F634" t="str">
            <v/>
          </cell>
          <cell r="G634" t="str">
            <v>b</v>
          </cell>
          <cell r="H634">
            <v>163</v>
          </cell>
        </row>
        <row r="635">
          <cell r="A635">
            <v>50649</v>
          </cell>
          <cell r="B635">
            <v>2038</v>
          </cell>
          <cell r="C635">
            <v>9</v>
          </cell>
          <cell r="D635"/>
          <cell r="E635">
            <v>0</v>
          </cell>
          <cell r="F635" t="str">
            <v/>
          </cell>
          <cell r="G635" t="str">
            <v>b</v>
          </cell>
          <cell r="H635">
            <v>164</v>
          </cell>
        </row>
        <row r="636">
          <cell r="A636">
            <v>50679</v>
          </cell>
          <cell r="B636">
            <v>2038</v>
          </cell>
          <cell r="C636">
            <v>10</v>
          </cell>
          <cell r="D636"/>
          <cell r="E636">
            <v>0</v>
          </cell>
          <cell r="F636" t="str">
            <v/>
          </cell>
          <cell r="G636" t="str">
            <v>b</v>
          </cell>
          <cell r="H636">
            <v>165</v>
          </cell>
        </row>
        <row r="637">
          <cell r="A637">
            <v>50710</v>
          </cell>
          <cell r="B637">
            <v>2038</v>
          </cell>
          <cell r="C637">
            <v>11</v>
          </cell>
          <cell r="D637"/>
          <cell r="E637">
            <v>0</v>
          </cell>
          <cell r="F637" t="str">
            <v/>
          </cell>
          <cell r="G637" t="str">
            <v>b</v>
          </cell>
          <cell r="H637">
            <v>166</v>
          </cell>
        </row>
        <row r="638">
          <cell r="A638">
            <v>50740</v>
          </cell>
          <cell r="B638">
            <v>2038</v>
          </cell>
          <cell r="C638">
            <v>12</v>
          </cell>
          <cell r="D638"/>
          <cell r="E638">
            <v>0</v>
          </cell>
          <cell r="F638" t="str">
            <v/>
          </cell>
          <cell r="G638" t="str">
            <v>b</v>
          </cell>
          <cell r="H638">
            <v>167</v>
          </cell>
        </row>
        <row r="639">
          <cell r="A639">
            <v>50771</v>
          </cell>
          <cell r="B639">
            <v>2039</v>
          </cell>
          <cell r="C639">
            <v>1</v>
          </cell>
          <cell r="D639"/>
          <cell r="E639">
            <v>0</v>
          </cell>
          <cell r="F639" t="str">
            <v/>
          </cell>
          <cell r="G639" t="str">
            <v>b</v>
          </cell>
          <cell r="H639">
            <v>168</v>
          </cell>
        </row>
        <row r="640">
          <cell r="A640">
            <v>50802</v>
          </cell>
          <cell r="B640">
            <v>2039</v>
          </cell>
          <cell r="C640">
            <v>2</v>
          </cell>
          <cell r="D640"/>
          <cell r="E640">
            <v>0</v>
          </cell>
          <cell r="F640" t="str">
            <v/>
          </cell>
          <cell r="G640" t="str">
            <v>b</v>
          </cell>
          <cell r="H640">
            <v>169</v>
          </cell>
        </row>
        <row r="641">
          <cell r="A641">
            <v>50830</v>
          </cell>
          <cell r="B641">
            <v>2039</v>
          </cell>
          <cell r="C641">
            <v>3</v>
          </cell>
          <cell r="D641"/>
          <cell r="E641">
            <v>0</v>
          </cell>
          <cell r="F641" t="str">
            <v/>
          </cell>
          <cell r="G641" t="str">
            <v>b</v>
          </cell>
          <cell r="H641">
            <v>170</v>
          </cell>
        </row>
        <row r="642">
          <cell r="A642">
            <v>50861</v>
          </cell>
          <cell r="B642">
            <v>2039</v>
          </cell>
          <cell r="C642">
            <v>4</v>
          </cell>
          <cell r="D642"/>
          <cell r="E642">
            <v>0</v>
          </cell>
          <cell r="F642" t="str">
            <v/>
          </cell>
          <cell r="G642" t="str">
            <v>b</v>
          </cell>
          <cell r="H642">
            <v>171</v>
          </cell>
        </row>
        <row r="643">
          <cell r="A643">
            <v>50891</v>
          </cell>
          <cell r="B643">
            <v>2039</v>
          </cell>
          <cell r="C643">
            <v>5</v>
          </cell>
          <cell r="D643"/>
          <cell r="E643">
            <v>0</v>
          </cell>
          <cell r="F643" t="str">
            <v/>
          </cell>
          <cell r="G643" t="str">
            <v>b</v>
          </cell>
          <cell r="H643">
            <v>172</v>
          </cell>
        </row>
        <row r="644">
          <cell r="A644">
            <v>50922</v>
          </cell>
          <cell r="B644">
            <v>2039</v>
          </cell>
          <cell r="C644">
            <v>6</v>
          </cell>
          <cell r="D644"/>
          <cell r="E644">
            <v>0</v>
          </cell>
          <cell r="F644" t="str">
            <v/>
          </cell>
          <cell r="G644" t="str">
            <v>b</v>
          </cell>
          <cell r="H644">
            <v>173</v>
          </cell>
        </row>
        <row r="645">
          <cell r="A645">
            <v>50952</v>
          </cell>
          <cell r="B645">
            <v>2039</v>
          </cell>
          <cell r="C645">
            <v>7</v>
          </cell>
          <cell r="D645"/>
          <cell r="E645">
            <v>0</v>
          </cell>
          <cell r="F645" t="str">
            <v/>
          </cell>
          <cell r="G645" t="str">
            <v>b</v>
          </cell>
          <cell r="H645">
            <v>174</v>
          </cell>
        </row>
        <row r="646">
          <cell r="A646">
            <v>50983</v>
          </cell>
          <cell r="B646">
            <v>2039</v>
          </cell>
          <cell r="C646">
            <v>8</v>
          </cell>
          <cell r="D646"/>
          <cell r="E646">
            <v>0</v>
          </cell>
          <cell r="F646" t="str">
            <v/>
          </cell>
          <cell r="G646" t="str">
            <v>b</v>
          </cell>
          <cell r="H646">
            <v>175</v>
          </cell>
        </row>
        <row r="647">
          <cell r="A647">
            <v>51014</v>
          </cell>
          <cell r="B647">
            <v>2039</v>
          </cell>
          <cell r="C647">
            <v>9</v>
          </cell>
          <cell r="D647"/>
          <cell r="E647">
            <v>0</v>
          </cell>
          <cell r="F647" t="str">
            <v/>
          </cell>
          <cell r="G647" t="str">
            <v>b</v>
          </cell>
          <cell r="H647">
            <v>176</v>
          </cell>
        </row>
        <row r="648">
          <cell r="A648">
            <v>51044</v>
          </cell>
          <cell r="B648">
            <v>2039</v>
          </cell>
          <cell r="C648">
            <v>10</v>
          </cell>
          <cell r="D648"/>
          <cell r="E648">
            <v>0</v>
          </cell>
          <cell r="F648" t="str">
            <v/>
          </cell>
          <cell r="G648" t="str">
            <v>b</v>
          </cell>
          <cell r="H648">
            <v>177</v>
          </cell>
        </row>
        <row r="649">
          <cell r="A649">
            <v>51075</v>
          </cell>
          <cell r="B649">
            <v>2039</v>
          </cell>
          <cell r="C649">
            <v>11</v>
          </cell>
          <cell r="D649"/>
          <cell r="E649">
            <v>0</v>
          </cell>
          <cell r="F649" t="str">
            <v/>
          </cell>
          <cell r="G649" t="str">
            <v>b</v>
          </cell>
          <cell r="H649">
            <v>178</v>
          </cell>
        </row>
        <row r="650">
          <cell r="A650">
            <v>51105</v>
          </cell>
          <cell r="B650">
            <v>2039</v>
          </cell>
          <cell r="C650">
            <v>12</v>
          </cell>
          <cell r="D650"/>
          <cell r="E650">
            <v>0</v>
          </cell>
          <cell r="F650" t="str">
            <v/>
          </cell>
          <cell r="G650" t="str">
            <v>b</v>
          </cell>
          <cell r="H650">
            <v>179</v>
          </cell>
        </row>
        <row r="651">
          <cell r="A651">
            <v>51136</v>
          </cell>
          <cell r="B651">
            <v>2040</v>
          </cell>
          <cell r="C651">
            <v>1</v>
          </cell>
          <cell r="D651"/>
          <cell r="E651">
            <v>0</v>
          </cell>
          <cell r="F651" t="str">
            <v/>
          </cell>
          <cell r="G651" t="str">
            <v>b</v>
          </cell>
          <cell r="H651">
            <v>180</v>
          </cell>
        </row>
        <row r="652">
          <cell r="A652">
            <v>51167</v>
          </cell>
          <cell r="B652">
            <v>2040</v>
          </cell>
          <cell r="C652">
            <v>2</v>
          </cell>
          <cell r="D652"/>
          <cell r="E652">
            <v>0</v>
          </cell>
          <cell r="F652" t="str">
            <v/>
          </cell>
          <cell r="G652" t="str">
            <v>b</v>
          </cell>
          <cell r="H652">
            <v>181</v>
          </cell>
        </row>
        <row r="653">
          <cell r="A653">
            <v>51196</v>
          </cell>
          <cell r="B653">
            <v>2040</v>
          </cell>
          <cell r="C653">
            <v>3</v>
          </cell>
          <cell r="D653"/>
          <cell r="E653">
            <v>0</v>
          </cell>
          <cell r="F653" t="str">
            <v/>
          </cell>
          <cell r="G653" t="str">
            <v>b</v>
          </cell>
          <cell r="H653">
            <v>182</v>
          </cell>
        </row>
        <row r="654">
          <cell r="A654">
            <v>51227</v>
          </cell>
          <cell r="B654">
            <v>2040</v>
          </cell>
          <cell r="C654">
            <v>4</v>
          </cell>
          <cell r="D654"/>
          <cell r="E654">
            <v>0</v>
          </cell>
          <cell r="F654" t="str">
            <v/>
          </cell>
          <cell r="G654" t="str">
            <v>b</v>
          </cell>
          <cell r="H654">
            <v>183</v>
          </cell>
        </row>
        <row r="655">
          <cell r="A655">
            <v>51257</v>
          </cell>
          <cell r="B655">
            <v>2040</v>
          </cell>
          <cell r="C655">
            <v>5</v>
          </cell>
          <cell r="D655"/>
          <cell r="E655">
            <v>0</v>
          </cell>
          <cell r="F655" t="str">
            <v/>
          </cell>
          <cell r="G655" t="str">
            <v>b</v>
          </cell>
          <cell r="H655">
            <v>184</v>
          </cell>
        </row>
        <row r="656">
          <cell r="A656">
            <v>51288</v>
          </cell>
          <cell r="B656">
            <v>2040</v>
          </cell>
          <cell r="C656">
            <v>6</v>
          </cell>
          <cell r="D656"/>
          <cell r="E656">
            <v>0</v>
          </cell>
          <cell r="F656" t="str">
            <v/>
          </cell>
          <cell r="G656" t="str">
            <v>b</v>
          </cell>
          <cell r="H656">
            <v>185</v>
          </cell>
        </row>
        <row r="657">
          <cell r="A657">
            <v>51318</v>
          </cell>
          <cell r="B657">
            <v>2040</v>
          </cell>
          <cell r="C657">
            <v>7</v>
          </cell>
          <cell r="D657"/>
          <cell r="E657">
            <v>0</v>
          </cell>
          <cell r="F657" t="str">
            <v/>
          </cell>
          <cell r="G657" t="str">
            <v>b</v>
          </cell>
          <cell r="H657">
            <v>186</v>
          </cell>
        </row>
        <row r="658">
          <cell r="A658">
            <v>51349</v>
          </cell>
          <cell r="B658">
            <v>2040</v>
          </cell>
          <cell r="C658">
            <v>8</v>
          </cell>
          <cell r="D658"/>
          <cell r="E658">
            <v>0</v>
          </cell>
          <cell r="F658" t="str">
            <v/>
          </cell>
          <cell r="G658" t="str">
            <v>b</v>
          </cell>
          <cell r="H658">
            <v>187</v>
          </cell>
        </row>
        <row r="659">
          <cell r="A659">
            <v>51380</v>
          </cell>
          <cell r="B659">
            <v>2040</v>
          </cell>
          <cell r="C659">
            <v>9</v>
          </cell>
          <cell r="D659"/>
          <cell r="E659">
            <v>0</v>
          </cell>
          <cell r="F659" t="str">
            <v/>
          </cell>
          <cell r="G659" t="str">
            <v>b</v>
          </cell>
          <cell r="H659">
            <v>188</v>
          </cell>
        </row>
        <row r="660">
          <cell r="A660">
            <v>51410</v>
          </cell>
          <cell r="B660">
            <v>2040</v>
          </cell>
          <cell r="C660">
            <v>10</v>
          </cell>
          <cell r="D660"/>
          <cell r="E660">
            <v>0</v>
          </cell>
          <cell r="F660" t="str">
            <v/>
          </cell>
          <cell r="G660" t="str">
            <v>b</v>
          </cell>
          <cell r="H660">
            <v>189</v>
          </cell>
        </row>
        <row r="661">
          <cell r="A661">
            <v>51441</v>
          </cell>
          <cell r="B661">
            <v>2040</v>
          </cell>
          <cell r="C661">
            <v>11</v>
          </cell>
          <cell r="D661"/>
          <cell r="E661">
            <v>0</v>
          </cell>
          <cell r="F661" t="str">
            <v/>
          </cell>
          <cell r="G661" t="str">
            <v>b</v>
          </cell>
          <cell r="H661">
            <v>190</v>
          </cell>
        </row>
        <row r="662">
          <cell r="A662">
            <v>51471</v>
          </cell>
          <cell r="B662">
            <v>2040</v>
          </cell>
          <cell r="C662">
            <v>12</v>
          </cell>
          <cell r="D662"/>
          <cell r="E662">
            <v>0</v>
          </cell>
          <cell r="F662" t="str">
            <v/>
          </cell>
          <cell r="G662" t="str">
            <v>b</v>
          </cell>
          <cell r="H662">
            <v>191</v>
          </cell>
        </row>
        <row r="663">
          <cell r="A663">
            <v>51502</v>
          </cell>
          <cell r="B663">
            <v>2041</v>
          </cell>
          <cell r="C663">
            <v>1</v>
          </cell>
          <cell r="D663"/>
          <cell r="E663">
            <v>0</v>
          </cell>
          <cell r="F663" t="str">
            <v/>
          </cell>
          <cell r="G663" t="str">
            <v>b</v>
          </cell>
          <cell r="H663">
            <v>192</v>
          </cell>
        </row>
        <row r="664">
          <cell r="A664">
            <v>51533</v>
          </cell>
          <cell r="B664">
            <v>2041</v>
          </cell>
          <cell r="C664">
            <v>2</v>
          </cell>
          <cell r="D664"/>
          <cell r="E664">
            <v>0</v>
          </cell>
          <cell r="F664" t="str">
            <v/>
          </cell>
          <cell r="G664" t="str">
            <v>b</v>
          </cell>
          <cell r="H664">
            <v>193</v>
          </cell>
        </row>
        <row r="665">
          <cell r="A665">
            <v>51561</v>
          </cell>
          <cell r="B665">
            <v>2041</v>
          </cell>
          <cell r="C665">
            <v>3</v>
          </cell>
          <cell r="D665"/>
          <cell r="E665">
            <v>0</v>
          </cell>
          <cell r="F665" t="str">
            <v/>
          </cell>
          <cell r="G665" t="str">
            <v>b</v>
          </cell>
          <cell r="H665">
            <v>194</v>
          </cell>
        </row>
        <row r="666">
          <cell r="A666">
            <v>51592</v>
          </cell>
          <cell r="B666">
            <v>2041</v>
          </cell>
          <cell r="C666">
            <v>4</v>
          </cell>
          <cell r="D666"/>
          <cell r="E666">
            <v>0</v>
          </cell>
          <cell r="F666" t="str">
            <v/>
          </cell>
          <cell r="G666" t="str">
            <v>b</v>
          </cell>
          <cell r="H666">
            <v>195</v>
          </cell>
        </row>
        <row r="667">
          <cell r="A667">
            <v>51622</v>
          </cell>
          <cell r="B667">
            <v>2041</v>
          </cell>
          <cell r="C667">
            <v>5</v>
          </cell>
          <cell r="D667"/>
          <cell r="E667">
            <v>0</v>
          </cell>
          <cell r="F667" t="str">
            <v/>
          </cell>
          <cell r="G667" t="str">
            <v>b</v>
          </cell>
          <cell r="H667">
            <v>196</v>
          </cell>
        </row>
        <row r="668">
          <cell r="A668">
            <v>51653</v>
          </cell>
          <cell r="B668">
            <v>2041</v>
          </cell>
          <cell r="C668">
            <v>6</v>
          </cell>
          <cell r="D668"/>
          <cell r="E668">
            <v>0</v>
          </cell>
          <cell r="F668" t="str">
            <v/>
          </cell>
          <cell r="G668" t="str">
            <v>b</v>
          </cell>
          <cell r="H668">
            <v>197</v>
          </cell>
        </row>
        <row r="669">
          <cell r="A669">
            <v>51683</v>
          </cell>
          <cell r="B669">
            <v>2041</v>
          </cell>
          <cell r="C669">
            <v>7</v>
          </cell>
          <cell r="D669"/>
          <cell r="E669">
            <v>0</v>
          </cell>
          <cell r="F669" t="str">
            <v/>
          </cell>
          <cell r="G669" t="str">
            <v>b</v>
          </cell>
          <cell r="H669">
            <v>198</v>
          </cell>
        </row>
        <row r="670">
          <cell r="A670">
            <v>51714</v>
          </cell>
          <cell r="B670">
            <v>2041</v>
          </cell>
          <cell r="C670">
            <v>8</v>
          </cell>
          <cell r="D670"/>
          <cell r="E670">
            <v>0</v>
          </cell>
          <cell r="F670" t="str">
            <v/>
          </cell>
          <cell r="G670" t="str">
            <v>b</v>
          </cell>
          <cell r="H670">
            <v>199</v>
          </cell>
        </row>
        <row r="671">
          <cell r="A671">
            <v>51745</v>
          </cell>
          <cell r="B671">
            <v>2041</v>
          </cell>
          <cell r="C671">
            <v>9</v>
          </cell>
          <cell r="D671"/>
          <cell r="E671">
            <v>0</v>
          </cell>
          <cell r="F671" t="str">
            <v/>
          </cell>
          <cell r="G671" t="str">
            <v>b</v>
          </cell>
          <cell r="H671">
            <v>200</v>
          </cell>
        </row>
        <row r="672">
          <cell r="A672">
            <v>51775</v>
          </cell>
          <cell r="B672">
            <v>2041</v>
          </cell>
          <cell r="C672">
            <v>10</v>
          </cell>
          <cell r="D672"/>
          <cell r="E672">
            <v>0</v>
          </cell>
          <cell r="F672" t="str">
            <v/>
          </cell>
          <cell r="G672" t="str">
            <v>b</v>
          </cell>
          <cell r="H672">
            <v>201</v>
          </cell>
        </row>
        <row r="673">
          <cell r="A673">
            <v>51806</v>
          </cell>
          <cell r="B673">
            <v>2041</v>
          </cell>
          <cell r="C673">
            <v>11</v>
          </cell>
          <cell r="D673"/>
          <cell r="E673">
            <v>0</v>
          </cell>
          <cell r="F673" t="str">
            <v/>
          </cell>
          <cell r="G673" t="str">
            <v>b</v>
          </cell>
          <cell r="H673">
            <v>202</v>
          </cell>
        </row>
        <row r="674">
          <cell r="A674">
            <v>51836</v>
          </cell>
          <cell r="B674">
            <v>2041</v>
          </cell>
          <cell r="C674">
            <v>12</v>
          </cell>
          <cell r="D674"/>
          <cell r="E674">
            <v>0</v>
          </cell>
          <cell r="F674" t="str">
            <v/>
          </cell>
          <cell r="G674" t="str">
            <v>b</v>
          </cell>
          <cell r="H674">
            <v>203</v>
          </cell>
        </row>
        <row r="675">
          <cell r="A675">
            <v>51867</v>
          </cell>
          <cell r="B675">
            <v>2042</v>
          </cell>
          <cell r="C675">
            <v>1</v>
          </cell>
          <cell r="D675"/>
          <cell r="E675">
            <v>0</v>
          </cell>
          <cell r="F675" t="str">
            <v/>
          </cell>
          <cell r="G675" t="str">
            <v>b</v>
          </cell>
          <cell r="H675">
            <v>204</v>
          </cell>
        </row>
        <row r="676">
          <cell r="A676">
            <v>51898</v>
          </cell>
          <cell r="B676">
            <v>2042</v>
          </cell>
          <cell r="C676">
            <v>2</v>
          </cell>
          <cell r="D676"/>
          <cell r="E676">
            <v>0</v>
          </cell>
          <cell r="F676" t="str">
            <v/>
          </cell>
          <cell r="G676" t="str">
            <v>b</v>
          </cell>
          <cell r="H676">
            <v>205</v>
          </cell>
        </row>
        <row r="677">
          <cell r="A677">
            <v>51926</v>
          </cell>
          <cell r="B677">
            <v>2042</v>
          </cell>
          <cell r="C677">
            <v>3</v>
          </cell>
          <cell r="D677"/>
          <cell r="E677">
            <v>0</v>
          </cell>
          <cell r="F677" t="str">
            <v/>
          </cell>
          <cell r="G677" t="str">
            <v>b</v>
          </cell>
          <cell r="H677">
            <v>206</v>
          </cell>
        </row>
        <row r="678">
          <cell r="A678">
            <v>51957</v>
          </cell>
          <cell r="B678">
            <v>2042</v>
          </cell>
          <cell r="C678">
            <v>4</v>
          </cell>
          <cell r="D678"/>
          <cell r="E678">
            <v>0</v>
          </cell>
          <cell r="F678" t="str">
            <v/>
          </cell>
          <cell r="G678" t="str">
            <v>b</v>
          </cell>
          <cell r="H678">
            <v>207</v>
          </cell>
        </row>
        <row r="679">
          <cell r="A679">
            <v>51987</v>
          </cell>
          <cell r="B679">
            <v>2042</v>
          </cell>
          <cell r="C679">
            <v>5</v>
          </cell>
          <cell r="D679"/>
          <cell r="E679">
            <v>0</v>
          </cell>
          <cell r="F679" t="str">
            <v/>
          </cell>
          <cell r="G679" t="str">
            <v>b</v>
          </cell>
          <cell r="H679">
            <v>208</v>
          </cell>
        </row>
        <row r="680">
          <cell r="A680">
            <v>52018</v>
          </cell>
          <cell r="B680">
            <v>2042</v>
          </cell>
          <cell r="C680">
            <v>6</v>
          </cell>
          <cell r="D680"/>
          <cell r="E680">
            <v>0</v>
          </cell>
          <cell r="F680" t="str">
            <v/>
          </cell>
          <cell r="G680" t="str">
            <v>b</v>
          </cell>
          <cell r="H680">
            <v>209</v>
          </cell>
        </row>
        <row r="681">
          <cell r="A681">
            <v>52048</v>
          </cell>
          <cell r="B681">
            <v>2042</v>
          </cell>
          <cell r="C681">
            <v>7</v>
          </cell>
          <cell r="D681"/>
          <cell r="E681">
            <v>0</v>
          </cell>
          <cell r="F681" t="str">
            <v/>
          </cell>
          <cell r="G681" t="str">
            <v>b</v>
          </cell>
          <cell r="H681">
            <v>210</v>
          </cell>
        </row>
        <row r="682">
          <cell r="A682">
            <v>52079</v>
          </cell>
          <cell r="B682">
            <v>2042</v>
          </cell>
          <cell r="C682">
            <v>8</v>
          </cell>
          <cell r="D682"/>
          <cell r="E682">
            <v>0</v>
          </cell>
          <cell r="F682" t="str">
            <v/>
          </cell>
          <cell r="G682" t="str">
            <v>b</v>
          </cell>
          <cell r="H682">
            <v>211</v>
          </cell>
        </row>
        <row r="683">
          <cell r="A683">
            <v>52110</v>
          </cell>
          <cell r="B683">
            <v>2042</v>
          </cell>
          <cell r="C683">
            <v>9</v>
          </cell>
          <cell r="D683"/>
          <cell r="E683">
            <v>0</v>
          </cell>
          <cell r="F683" t="str">
            <v/>
          </cell>
          <cell r="G683" t="str">
            <v>b</v>
          </cell>
          <cell r="H683">
            <v>212</v>
          </cell>
        </row>
        <row r="684">
          <cell r="A684">
            <v>52140</v>
          </cell>
          <cell r="B684">
            <v>2042</v>
          </cell>
          <cell r="C684">
            <v>10</v>
          </cell>
          <cell r="D684"/>
          <cell r="E684">
            <v>0</v>
          </cell>
          <cell r="F684" t="str">
            <v/>
          </cell>
          <cell r="G684" t="str">
            <v>b</v>
          </cell>
          <cell r="H684">
            <v>213</v>
          </cell>
        </row>
        <row r="685">
          <cell r="A685">
            <v>52171</v>
          </cell>
          <cell r="B685">
            <v>2042</v>
          </cell>
          <cell r="C685">
            <v>11</v>
          </cell>
          <cell r="D685"/>
          <cell r="E685">
            <v>0</v>
          </cell>
          <cell r="F685" t="str">
            <v/>
          </cell>
          <cell r="G685" t="str">
            <v>b</v>
          </cell>
          <cell r="H685">
            <v>214</v>
          </cell>
        </row>
        <row r="686">
          <cell r="A686">
            <v>52201</v>
          </cell>
          <cell r="B686">
            <v>2042</v>
          </cell>
          <cell r="C686">
            <v>12</v>
          </cell>
          <cell r="D686"/>
          <cell r="E686">
            <v>0</v>
          </cell>
          <cell r="F686" t="str">
            <v/>
          </cell>
          <cell r="G686" t="str">
            <v>b</v>
          </cell>
          <cell r="H686">
            <v>215</v>
          </cell>
        </row>
        <row r="687">
          <cell r="A687">
            <v>52232</v>
          </cell>
          <cell r="B687">
            <v>2043</v>
          </cell>
          <cell r="C687">
            <v>1</v>
          </cell>
          <cell r="D687"/>
          <cell r="E687">
            <v>0</v>
          </cell>
          <cell r="F687" t="str">
            <v/>
          </cell>
          <cell r="G687" t="str">
            <v>b</v>
          </cell>
          <cell r="H687">
            <v>216</v>
          </cell>
        </row>
        <row r="688">
          <cell r="A688">
            <v>52263</v>
          </cell>
          <cell r="B688">
            <v>2043</v>
          </cell>
          <cell r="C688">
            <v>2</v>
          </cell>
          <cell r="D688"/>
          <cell r="E688">
            <v>0</v>
          </cell>
          <cell r="F688" t="str">
            <v/>
          </cell>
          <cell r="G688" t="str">
            <v>b</v>
          </cell>
          <cell r="H688">
            <v>217</v>
          </cell>
        </row>
        <row r="689">
          <cell r="A689">
            <v>52291</v>
          </cell>
          <cell r="B689">
            <v>2043</v>
          </cell>
          <cell r="C689">
            <v>3</v>
          </cell>
          <cell r="D689"/>
          <cell r="E689">
            <v>0</v>
          </cell>
          <cell r="F689" t="str">
            <v/>
          </cell>
          <cell r="G689" t="str">
            <v>b</v>
          </cell>
          <cell r="H689">
            <v>218</v>
          </cell>
        </row>
        <row r="690">
          <cell r="A690">
            <v>52322</v>
          </cell>
          <cell r="B690">
            <v>2043</v>
          </cell>
          <cell r="C690">
            <v>4</v>
          </cell>
          <cell r="D690"/>
          <cell r="E690">
            <v>0</v>
          </cell>
          <cell r="F690" t="str">
            <v/>
          </cell>
          <cell r="G690" t="str">
            <v>b</v>
          </cell>
          <cell r="H690">
            <v>219</v>
          </cell>
        </row>
        <row r="691">
          <cell r="A691">
            <v>52352</v>
          </cell>
          <cell r="B691">
            <v>2043</v>
          </cell>
          <cell r="C691">
            <v>5</v>
          </cell>
          <cell r="D691"/>
          <cell r="E691">
            <v>0</v>
          </cell>
          <cell r="F691" t="str">
            <v/>
          </cell>
          <cell r="G691" t="str">
            <v>b</v>
          </cell>
          <cell r="H691">
            <v>220</v>
          </cell>
        </row>
        <row r="692">
          <cell r="A692">
            <v>52383</v>
          </cell>
          <cell r="B692">
            <v>2043</v>
          </cell>
          <cell r="C692">
            <v>6</v>
          </cell>
          <cell r="D692"/>
          <cell r="E692">
            <v>0</v>
          </cell>
          <cell r="F692" t="str">
            <v/>
          </cell>
          <cell r="G692" t="str">
            <v>b</v>
          </cell>
          <cell r="H692">
            <v>221</v>
          </cell>
        </row>
        <row r="693">
          <cell r="A693">
            <v>52413</v>
          </cell>
          <cell r="B693">
            <v>2043</v>
          </cell>
          <cell r="C693">
            <v>7</v>
          </cell>
          <cell r="D693"/>
          <cell r="E693">
            <v>0</v>
          </cell>
          <cell r="F693" t="str">
            <v/>
          </cell>
          <cell r="G693" t="str">
            <v>b</v>
          </cell>
          <cell r="H693">
            <v>222</v>
          </cell>
        </row>
        <row r="694">
          <cell r="A694">
            <v>52444</v>
          </cell>
          <cell r="B694">
            <v>2043</v>
          </cell>
          <cell r="C694">
            <v>8</v>
          </cell>
          <cell r="D694"/>
          <cell r="E694">
            <v>0</v>
          </cell>
          <cell r="F694" t="str">
            <v/>
          </cell>
          <cell r="G694" t="str">
            <v>b</v>
          </cell>
          <cell r="H694">
            <v>223</v>
          </cell>
        </row>
        <row r="695">
          <cell r="A695">
            <v>52475</v>
          </cell>
          <cell r="B695">
            <v>2043</v>
          </cell>
          <cell r="C695">
            <v>9</v>
          </cell>
          <cell r="D695"/>
          <cell r="E695">
            <v>0</v>
          </cell>
          <cell r="F695" t="str">
            <v/>
          </cell>
          <cell r="G695" t="str">
            <v>b</v>
          </cell>
          <cell r="H695">
            <v>224</v>
          </cell>
        </row>
        <row r="696">
          <cell r="A696">
            <v>52505</v>
          </cell>
          <cell r="B696">
            <v>2043</v>
          </cell>
          <cell r="C696">
            <v>10</v>
          </cell>
          <cell r="D696"/>
          <cell r="E696">
            <v>0</v>
          </cell>
          <cell r="F696" t="str">
            <v/>
          </cell>
          <cell r="G696" t="str">
            <v>b</v>
          </cell>
          <cell r="H696">
            <v>225</v>
          </cell>
        </row>
        <row r="697">
          <cell r="A697">
            <v>52536</v>
          </cell>
          <cell r="B697">
            <v>2043</v>
          </cell>
          <cell r="C697">
            <v>11</v>
          </cell>
          <cell r="D697"/>
          <cell r="E697">
            <v>0</v>
          </cell>
          <cell r="F697" t="str">
            <v/>
          </cell>
          <cell r="G697" t="str">
            <v>b</v>
          </cell>
          <cell r="H697">
            <v>226</v>
          </cell>
        </row>
        <row r="698">
          <cell r="A698">
            <v>52566</v>
          </cell>
          <cell r="B698">
            <v>2043</v>
          </cell>
          <cell r="C698">
            <v>12</v>
          </cell>
          <cell r="D698"/>
          <cell r="E698">
            <v>0</v>
          </cell>
          <cell r="F698" t="str">
            <v/>
          </cell>
          <cell r="G698" t="str">
            <v>b</v>
          </cell>
          <cell r="H698">
            <v>227</v>
          </cell>
        </row>
        <row r="699">
          <cell r="A699">
            <v>52597</v>
          </cell>
          <cell r="B699">
            <v>2044</v>
          </cell>
          <cell r="C699">
            <v>1</v>
          </cell>
          <cell r="D699"/>
          <cell r="E699">
            <v>0</v>
          </cell>
          <cell r="F699" t="str">
            <v/>
          </cell>
          <cell r="G699" t="str">
            <v>b</v>
          </cell>
          <cell r="H699">
            <v>228</v>
          </cell>
        </row>
        <row r="700">
          <cell r="A700">
            <v>52628</v>
          </cell>
          <cell r="B700">
            <v>2044</v>
          </cell>
          <cell r="C700">
            <v>2</v>
          </cell>
          <cell r="D700"/>
          <cell r="E700">
            <v>0</v>
          </cell>
          <cell r="F700" t="str">
            <v/>
          </cell>
          <cell r="G700" t="str">
            <v>b</v>
          </cell>
          <cell r="H700">
            <v>229</v>
          </cell>
        </row>
        <row r="701">
          <cell r="A701">
            <v>52657</v>
          </cell>
          <cell r="B701">
            <v>2044</v>
          </cell>
          <cell r="C701">
            <v>3</v>
          </cell>
          <cell r="D701"/>
          <cell r="E701">
            <v>0</v>
          </cell>
          <cell r="F701" t="str">
            <v/>
          </cell>
          <cell r="G701" t="str">
            <v>b</v>
          </cell>
          <cell r="H701">
            <v>230</v>
          </cell>
        </row>
        <row r="702">
          <cell r="A702">
            <v>52688</v>
          </cell>
          <cell r="B702">
            <v>2044</v>
          </cell>
          <cell r="C702">
            <v>4</v>
          </cell>
          <cell r="D702"/>
          <cell r="E702">
            <v>0</v>
          </cell>
          <cell r="F702" t="str">
            <v/>
          </cell>
          <cell r="G702" t="str">
            <v>b</v>
          </cell>
          <cell r="H702">
            <v>231</v>
          </cell>
        </row>
        <row r="703">
          <cell r="A703">
            <v>52718</v>
          </cell>
          <cell r="B703">
            <v>2044</v>
          </cell>
          <cell r="C703">
            <v>5</v>
          </cell>
          <cell r="D703"/>
          <cell r="E703">
            <v>0</v>
          </cell>
          <cell r="F703" t="str">
            <v/>
          </cell>
          <cell r="G703" t="str">
            <v>b</v>
          </cell>
          <cell r="H703">
            <v>232</v>
          </cell>
        </row>
        <row r="704">
          <cell r="A704">
            <v>52749</v>
          </cell>
          <cell r="B704">
            <v>2044</v>
          </cell>
          <cell r="C704">
            <v>6</v>
          </cell>
          <cell r="D704"/>
          <cell r="E704">
            <v>0</v>
          </cell>
          <cell r="F704" t="str">
            <v/>
          </cell>
          <cell r="G704" t="str">
            <v>b</v>
          </cell>
          <cell r="H704">
            <v>233</v>
          </cell>
        </row>
        <row r="705">
          <cell r="A705">
            <v>52779</v>
          </cell>
          <cell r="B705">
            <v>2044</v>
          </cell>
          <cell r="C705">
            <v>7</v>
          </cell>
          <cell r="D705"/>
          <cell r="E705">
            <v>0</v>
          </cell>
          <cell r="F705" t="str">
            <v/>
          </cell>
          <cell r="G705" t="str">
            <v>b</v>
          </cell>
          <cell r="H705">
            <v>234</v>
          </cell>
        </row>
        <row r="706">
          <cell r="A706">
            <v>52810</v>
          </cell>
          <cell r="B706">
            <v>2044</v>
          </cell>
          <cell r="C706">
            <v>8</v>
          </cell>
          <cell r="D706"/>
          <cell r="E706">
            <v>0</v>
          </cell>
          <cell r="F706" t="str">
            <v/>
          </cell>
          <cell r="G706" t="str">
            <v>b</v>
          </cell>
          <cell r="H706">
            <v>235</v>
          </cell>
        </row>
        <row r="707">
          <cell r="A707">
            <v>52841</v>
          </cell>
          <cell r="B707">
            <v>2044</v>
          </cell>
          <cell r="C707">
            <v>9</v>
          </cell>
          <cell r="D707"/>
          <cell r="E707">
            <v>0</v>
          </cell>
          <cell r="F707" t="str">
            <v/>
          </cell>
          <cell r="G707" t="str">
            <v>b</v>
          </cell>
          <cell r="H707">
            <v>236</v>
          </cell>
        </row>
        <row r="708">
          <cell r="A708">
            <v>52871</v>
          </cell>
          <cell r="B708">
            <v>2044</v>
          </cell>
          <cell r="C708">
            <v>10</v>
          </cell>
          <cell r="D708"/>
          <cell r="E708">
            <v>0</v>
          </cell>
          <cell r="F708" t="str">
            <v/>
          </cell>
          <cell r="G708" t="str">
            <v>b</v>
          </cell>
          <cell r="H708">
            <v>237</v>
          </cell>
        </row>
        <row r="709">
          <cell r="A709">
            <v>52902</v>
          </cell>
          <cell r="B709">
            <v>2044</v>
          </cell>
          <cell r="C709">
            <v>11</v>
          </cell>
          <cell r="D709"/>
          <cell r="E709">
            <v>0</v>
          </cell>
          <cell r="F709" t="str">
            <v/>
          </cell>
          <cell r="G709" t="str">
            <v>b</v>
          </cell>
          <cell r="H709">
            <v>238</v>
          </cell>
        </row>
        <row r="710">
          <cell r="A710">
            <v>52932</v>
          </cell>
          <cell r="B710">
            <v>2044</v>
          </cell>
          <cell r="C710">
            <v>12</v>
          </cell>
          <cell r="D710"/>
          <cell r="E710">
            <v>0</v>
          </cell>
          <cell r="F710" t="str">
            <v/>
          </cell>
          <cell r="G710" t="str">
            <v>b</v>
          </cell>
          <cell r="H710">
            <v>239</v>
          </cell>
        </row>
        <row r="711">
          <cell r="A711">
            <v>52963</v>
          </cell>
          <cell r="B711">
            <v>2045</v>
          </cell>
          <cell r="C711">
            <v>1</v>
          </cell>
          <cell r="D711"/>
          <cell r="E711">
            <v>0</v>
          </cell>
          <cell r="F711" t="str">
            <v/>
          </cell>
          <cell r="G711" t="str">
            <v>b</v>
          </cell>
          <cell r="H711">
            <v>240</v>
          </cell>
        </row>
        <row r="712">
          <cell r="A712">
            <v>52994</v>
          </cell>
          <cell r="B712">
            <v>2045</v>
          </cell>
          <cell r="C712">
            <v>2</v>
          </cell>
          <cell r="D712"/>
          <cell r="E712">
            <v>0</v>
          </cell>
          <cell r="F712" t="str">
            <v/>
          </cell>
          <cell r="G712" t="str">
            <v>b</v>
          </cell>
          <cell r="H712">
            <v>241</v>
          </cell>
        </row>
        <row r="713">
          <cell r="A713">
            <v>53022</v>
          </cell>
          <cell r="B713">
            <v>2045</v>
          </cell>
          <cell r="C713">
            <v>3</v>
          </cell>
          <cell r="D713"/>
          <cell r="E713">
            <v>0</v>
          </cell>
          <cell r="F713" t="str">
            <v/>
          </cell>
          <cell r="G713" t="str">
            <v>b</v>
          </cell>
          <cell r="H713">
            <v>242</v>
          </cell>
        </row>
        <row r="714">
          <cell r="A714">
            <v>53053</v>
          </cell>
          <cell r="B714">
            <v>2045</v>
          </cell>
          <cell r="C714">
            <v>4</v>
          </cell>
          <cell r="D714"/>
          <cell r="E714">
            <v>0</v>
          </cell>
          <cell r="F714" t="str">
            <v/>
          </cell>
          <cell r="G714" t="str">
            <v>b</v>
          </cell>
          <cell r="H714">
            <v>243</v>
          </cell>
        </row>
        <row r="715">
          <cell r="A715">
            <v>53083</v>
          </cell>
          <cell r="B715">
            <v>2045</v>
          </cell>
          <cell r="C715">
            <v>5</v>
          </cell>
          <cell r="D715"/>
          <cell r="E715">
            <v>0</v>
          </cell>
          <cell r="F715" t="str">
            <v/>
          </cell>
          <cell r="G715" t="str">
            <v>b</v>
          </cell>
          <cell r="H715">
            <v>244</v>
          </cell>
        </row>
        <row r="716">
          <cell r="A716">
            <v>53114</v>
          </cell>
          <cell r="B716">
            <v>2045</v>
          </cell>
          <cell r="C716">
            <v>6</v>
          </cell>
          <cell r="D716"/>
          <cell r="E716">
            <v>0</v>
          </cell>
          <cell r="F716" t="str">
            <v/>
          </cell>
          <cell r="G716" t="str">
            <v>b</v>
          </cell>
          <cell r="H716">
            <v>245</v>
          </cell>
        </row>
        <row r="717">
          <cell r="A717">
            <v>53144</v>
          </cell>
          <cell r="B717">
            <v>2045</v>
          </cell>
          <cell r="C717">
            <v>7</v>
          </cell>
          <cell r="D717"/>
          <cell r="E717">
            <v>0</v>
          </cell>
          <cell r="F717" t="str">
            <v/>
          </cell>
          <cell r="G717" t="str">
            <v>b</v>
          </cell>
          <cell r="H717">
            <v>246</v>
          </cell>
        </row>
        <row r="718">
          <cell r="A718">
            <v>53175</v>
          </cell>
          <cell r="B718">
            <v>2045</v>
          </cell>
          <cell r="C718">
            <v>8</v>
          </cell>
          <cell r="D718"/>
          <cell r="E718">
            <v>0</v>
          </cell>
          <cell r="F718" t="str">
            <v/>
          </cell>
          <cell r="G718" t="str">
            <v>b</v>
          </cell>
          <cell r="H718">
            <v>247</v>
          </cell>
        </row>
        <row r="719">
          <cell r="A719">
            <v>53206</v>
          </cell>
          <cell r="B719">
            <v>2045</v>
          </cell>
          <cell r="C719">
            <v>9</v>
          </cell>
          <cell r="D719"/>
          <cell r="E719">
            <v>0</v>
          </cell>
          <cell r="F719" t="str">
            <v/>
          </cell>
          <cell r="G719" t="str">
            <v>b</v>
          </cell>
          <cell r="H719">
            <v>248</v>
          </cell>
        </row>
        <row r="720">
          <cell r="A720">
            <v>53236</v>
          </cell>
          <cell r="B720">
            <v>2045</v>
          </cell>
          <cell r="C720">
            <v>10</v>
          </cell>
          <cell r="D720"/>
          <cell r="E720">
            <v>0</v>
          </cell>
          <cell r="F720" t="str">
            <v/>
          </cell>
          <cell r="G720" t="str">
            <v>b</v>
          </cell>
          <cell r="H720">
            <v>249</v>
          </cell>
        </row>
        <row r="721">
          <cell r="A721">
            <v>53267</v>
          </cell>
          <cell r="B721">
            <v>2045</v>
          </cell>
          <cell r="C721">
            <v>11</v>
          </cell>
          <cell r="D721"/>
          <cell r="E721">
            <v>0</v>
          </cell>
          <cell r="F721" t="str">
            <v/>
          </cell>
          <cell r="G721" t="str">
            <v>b</v>
          </cell>
          <cell r="H721">
            <v>250</v>
          </cell>
        </row>
        <row r="722">
          <cell r="A722">
            <v>53297</v>
          </cell>
          <cell r="B722">
            <v>2045</v>
          </cell>
          <cell r="C722">
            <v>12</v>
          </cell>
          <cell r="D722"/>
          <cell r="E722">
            <v>0</v>
          </cell>
          <cell r="F722" t="str">
            <v/>
          </cell>
          <cell r="G722" t="str">
            <v>b</v>
          </cell>
          <cell r="H722">
            <v>251</v>
          </cell>
        </row>
        <row r="723">
          <cell r="A723">
            <v>53328</v>
          </cell>
          <cell r="B723">
            <v>2046</v>
          </cell>
          <cell r="C723">
            <v>1</v>
          </cell>
          <cell r="D723"/>
          <cell r="E723">
            <v>0</v>
          </cell>
          <cell r="F723" t="str">
            <v/>
          </cell>
          <cell r="G723" t="str">
            <v>b</v>
          </cell>
          <cell r="H723">
            <v>252</v>
          </cell>
        </row>
        <row r="724">
          <cell r="A724">
            <v>53359</v>
          </cell>
          <cell r="B724">
            <v>2046</v>
          </cell>
          <cell r="C724">
            <v>2</v>
          </cell>
          <cell r="D724"/>
          <cell r="E724">
            <v>0</v>
          </cell>
          <cell r="F724" t="str">
            <v/>
          </cell>
          <cell r="G724" t="str">
            <v>b</v>
          </cell>
          <cell r="H724">
            <v>253</v>
          </cell>
        </row>
        <row r="725">
          <cell r="A725">
            <v>53387</v>
          </cell>
          <cell r="B725">
            <v>2046</v>
          </cell>
          <cell r="C725">
            <v>3</v>
          </cell>
          <cell r="D725"/>
          <cell r="E725">
            <v>0</v>
          </cell>
          <cell r="F725" t="str">
            <v/>
          </cell>
          <cell r="G725" t="str">
            <v>b</v>
          </cell>
          <cell r="H725">
            <v>254</v>
          </cell>
        </row>
        <row r="726">
          <cell r="A726">
            <v>53418</v>
          </cell>
          <cell r="B726">
            <v>2046</v>
          </cell>
          <cell r="C726">
            <v>4</v>
          </cell>
          <cell r="D726"/>
          <cell r="E726">
            <v>0</v>
          </cell>
          <cell r="F726" t="str">
            <v/>
          </cell>
          <cell r="G726" t="str">
            <v>b</v>
          </cell>
          <cell r="H726">
            <v>255</v>
          </cell>
        </row>
        <row r="727">
          <cell r="A727">
            <v>53448</v>
          </cell>
          <cell r="B727">
            <v>2046</v>
          </cell>
          <cell r="C727">
            <v>5</v>
          </cell>
          <cell r="D727"/>
          <cell r="E727">
            <v>0</v>
          </cell>
          <cell r="F727" t="str">
            <v/>
          </cell>
          <cell r="G727" t="str">
            <v>b</v>
          </cell>
          <cell r="H727">
            <v>256</v>
          </cell>
        </row>
        <row r="728">
          <cell r="A728">
            <v>53479</v>
          </cell>
          <cell r="B728">
            <v>2046</v>
          </cell>
          <cell r="C728">
            <v>6</v>
          </cell>
          <cell r="D728"/>
          <cell r="E728">
            <v>0</v>
          </cell>
          <cell r="F728" t="str">
            <v/>
          </cell>
          <cell r="G728" t="str">
            <v>b</v>
          </cell>
          <cell r="H728">
            <v>257</v>
          </cell>
        </row>
        <row r="729">
          <cell r="A729">
            <v>53509</v>
          </cell>
          <cell r="B729">
            <v>2046</v>
          </cell>
          <cell r="C729">
            <v>7</v>
          </cell>
          <cell r="D729"/>
          <cell r="E729">
            <v>0</v>
          </cell>
          <cell r="F729" t="str">
            <v/>
          </cell>
          <cell r="G729" t="str">
            <v>b</v>
          </cell>
          <cell r="H729">
            <v>258</v>
          </cell>
        </row>
        <row r="730">
          <cell r="A730">
            <v>53540</v>
          </cell>
          <cell r="B730">
            <v>2046</v>
          </cell>
          <cell r="C730">
            <v>8</v>
          </cell>
          <cell r="D730"/>
          <cell r="E730">
            <v>0</v>
          </cell>
          <cell r="F730" t="str">
            <v/>
          </cell>
          <cell r="G730" t="str">
            <v>b</v>
          </cell>
          <cell r="H730">
            <v>259</v>
          </cell>
        </row>
        <row r="731">
          <cell r="A731">
            <v>53571</v>
          </cell>
          <cell r="B731">
            <v>2046</v>
          </cell>
          <cell r="C731">
            <v>9</v>
          </cell>
          <cell r="D731"/>
          <cell r="E731">
            <v>0</v>
          </cell>
          <cell r="F731" t="str">
            <v/>
          </cell>
          <cell r="G731" t="str">
            <v>b</v>
          </cell>
          <cell r="H731">
            <v>260</v>
          </cell>
        </row>
        <row r="732">
          <cell r="A732">
            <v>53601</v>
          </cell>
          <cell r="B732">
            <v>2046</v>
          </cell>
          <cell r="C732">
            <v>10</v>
          </cell>
          <cell r="D732"/>
          <cell r="E732">
            <v>0</v>
          </cell>
          <cell r="F732" t="str">
            <v/>
          </cell>
          <cell r="G732" t="str">
            <v>b</v>
          </cell>
          <cell r="H732">
            <v>261</v>
          </cell>
        </row>
        <row r="733">
          <cell r="A733">
            <v>53632</v>
          </cell>
          <cell r="B733">
            <v>2046</v>
          </cell>
          <cell r="C733">
            <v>11</v>
          </cell>
          <cell r="D733"/>
          <cell r="E733">
            <v>0</v>
          </cell>
          <cell r="F733" t="str">
            <v/>
          </cell>
          <cell r="G733" t="str">
            <v>b</v>
          </cell>
          <cell r="H733">
            <v>262</v>
          </cell>
        </row>
        <row r="734">
          <cell r="A734">
            <v>53662</v>
          </cell>
          <cell r="B734">
            <v>2046</v>
          </cell>
          <cell r="C734">
            <v>12</v>
          </cell>
          <cell r="D734"/>
          <cell r="E734">
            <v>0</v>
          </cell>
          <cell r="F734" t="str">
            <v/>
          </cell>
          <cell r="G734" t="str">
            <v>b</v>
          </cell>
          <cell r="H734">
            <v>263</v>
          </cell>
        </row>
        <row r="735">
          <cell r="A735">
            <v>53693</v>
          </cell>
          <cell r="B735">
            <v>2047</v>
          </cell>
          <cell r="C735">
            <v>1</v>
          </cell>
          <cell r="D735"/>
          <cell r="E735">
            <v>0</v>
          </cell>
          <cell r="F735" t="str">
            <v/>
          </cell>
          <cell r="G735" t="str">
            <v>b</v>
          </cell>
          <cell r="H735">
            <v>264</v>
          </cell>
        </row>
        <row r="736">
          <cell r="A736">
            <v>53724</v>
          </cell>
          <cell r="B736">
            <v>2047</v>
          </cell>
          <cell r="C736">
            <v>2</v>
          </cell>
          <cell r="D736"/>
          <cell r="E736">
            <v>0</v>
          </cell>
          <cell r="F736" t="str">
            <v/>
          </cell>
          <cell r="G736" t="str">
            <v>b</v>
          </cell>
          <cell r="H736">
            <v>265</v>
          </cell>
        </row>
        <row r="737">
          <cell r="A737">
            <v>53752</v>
          </cell>
          <cell r="B737">
            <v>2047</v>
          </cell>
          <cell r="C737">
            <v>3</v>
          </cell>
          <cell r="D737"/>
          <cell r="E737">
            <v>0</v>
          </cell>
          <cell r="F737" t="str">
            <v/>
          </cell>
          <cell r="G737" t="str">
            <v>b</v>
          </cell>
          <cell r="H737">
            <v>266</v>
          </cell>
        </row>
        <row r="738">
          <cell r="A738">
            <v>53783</v>
          </cell>
          <cell r="B738">
            <v>2047</v>
          </cell>
          <cell r="C738">
            <v>4</v>
          </cell>
          <cell r="D738"/>
          <cell r="E738">
            <v>0</v>
          </cell>
          <cell r="F738" t="str">
            <v/>
          </cell>
          <cell r="G738" t="str">
            <v>b</v>
          </cell>
          <cell r="H738">
            <v>267</v>
          </cell>
        </row>
        <row r="739">
          <cell r="A739">
            <v>53813</v>
          </cell>
          <cell r="B739">
            <v>2047</v>
          </cell>
          <cell r="C739">
            <v>5</v>
          </cell>
          <cell r="D739"/>
          <cell r="E739">
            <v>0</v>
          </cell>
          <cell r="F739" t="str">
            <v/>
          </cell>
          <cell r="G739" t="str">
            <v>b</v>
          </cell>
          <cell r="H739">
            <v>268</v>
          </cell>
        </row>
        <row r="740">
          <cell r="A740">
            <v>53844</v>
          </cell>
          <cell r="B740">
            <v>2047</v>
          </cell>
          <cell r="C740">
            <v>6</v>
          </cell>
          <cell r="D740"/>
          <cell r="E740">
            <v>0</v>
          </cell>
          <cell r="F740" t="str">
            <v/>
          </cell>
          <cell r="G740" t="str">
            <v>b</v>
          </cell>
          <cell r="H740">
            <v>269</v>
          </cell>
        </row>
        <row r="741">
          <cell r="A741">
            <v>53874</v>
          </cell>
          <cell r="B741">
            <v>2047</v>
          </cell>
          <cell r="C741">
            <v>7</v>
          </cell>
          <cell r="D741"/>
          <cell r="E741">
            <v>0</v>
          </cell>
          <cell r="F741" t="str">
            <v/>
          </cell>
          <cell r="G741" t="str">
            <v>b</v>
          </cell>
          <cell r="H741">
            <v>270</v>
          </cell>
        </row>
        <row r="742">
          <cell r="A742">
            <v>53905</v>
          </cell>
          <cell r="B742">
            <v>2047</v>
          </cell>
          <cell r="C742">
            <v>8</v>
          </cell>
          <cell r="D742"/>
          <cell r="E742">
            <v>0</v>
          </cell>
          <cell r="F742" t="str">
            <v/>
          </cell>
          <cell r="G742" t="str">
            <v>b</v>
          </cell>
          <cell r="H742">
            <v>271</v>
          </cell>
        </row>
        <row r="743">
          <cell r="A743">
            <v>53936</v>
          </cell>
          <cell r="B743">
            <v>2047</v>
          </cell>
          <cell r="C743">
            <v>9</v>
          </cell>
          <cell r="D743"/>
          <cell r="E743">
            <v>0</v>
          </cell>
          <cell r="F743" t="str">
            <v/>
          </cell>
          <cell r="G743" t="str">
            <v>b</v>
          </cell>
          <cell r="H743">
            <v>272</v>
          </cell>
        </row>
        <row r="744">
          <cell r="A744">
            <v>53966</v>
          </cell>
          <cell r="B744">
            <v>2047</v>
          </cell>
          <cell r="C744">
            <v>10</v>
          </cell>
          <cell r="D744"/>
          <cell r="E744">
            <v>0</v>
          </cell>
          <cell r="F744" t="str">
            <v/>
          </cell>
          <cell r="G744" t="str">
            <v>b</v>
          </cell>
          <cell r="H744">
            <v>273</v>
          </cell>
        </row>
        <row r="745">
          <cell r="A745">
            <v>53997</v>
          </cell>
          <cell r="B745">
            <v>2047</v>
          </cell>
          <cell r="C745">
            <v>11</v>
          </cell>
          <cell r="D745"/>
          <cell r="E745">
            <v>0</v>
          </cell>
          <cell r="F745" t="str">
            <v/>
          </cell>
          <cell r="G745" t="str">
            <v>b</v>
          </cell>
          <cell r="H745">
            <v>274</v>
          </cell>
        </row>
        <row r="746">
          <cell r="A746">
            <v>54027</v>
          </cell>
          <cell r="B746">
            <v>2047</v>
          </cell>
          <cell r="C746">
            <v>12</v>
          </cell>
          <cell r="D746"/>
          <cell r="E746">
            <v>0</v>
          </cell>
          <cell r="F746" t="str">
            <v/>
          </cell>
          <cell r="G746" t="str">
            <v>b</v>
          </cell>
          <cell r="H746">
            <v>275</v>
          </cell>
        </row>
        <row r="747">
          <cell r="A747">
            <v>54058</v>
          </cell>
          <cell r="B747">
            <v>2048</v>
          </cell>
          <cell r="C747">
            <v>1</v>
          </cell>
          <cell r="D747"/>
          <cell r="E747">
            <v>0</v>
          </cell>
          <cell r="F747" t="str">
            <v/>
          </cell>
          <cell r="G747" t="str">
            <v>b</v>
          </cell>
          <cell r="H747">
            <v>276</v>
          </cell>
        </row>
        <row r="748">
          <cell r="A748">
            <v>54089</v>
          </cell>
          <cell r="B748">
            <v>2048</v>
          </cell>
          <cell r="C748">
            <v>2</v>
          </cell>
          <cell r="D748"/>
          <cell r="E748">
            <v>0</v>
          </cell>
          <cell r="F748" t="str">
            <v/>
          </cell>
          <cell r="G748" t="str">
            <v>b</v>
          </cell>
          <cell r="H748">
            <v>277</v>
          </cell>
        </row>
        <row r="749">
          <cell r="A749">
            <v>54118</v>
          </cell>
          <cell r="B749">
            <v>2048</v>
          </cell>
          <cell r="C749">
            <v>3</v>
          </cell>
          <cell r="D749"/>
          <cell r="E749">
            <v>0</v>
          </cell>
          <cell r="F749" t="str">
            <v/>
          </cell>
          <cell r="G749" t="str">
            <v>b</v>
          </cell>
          <cell r="H749">
            <v>278</v>
          </cell>
        </row>
        <row r="750">
          <cell r="A750">
            <v>54149</v>
          </cell>
          <cell r="B750">
            <v>2048</v>
          </cell>
          <cell r="C750">
            <v>4</v>
          </cell>
          <cell r="D750"/>
          <cell r="E750">
            <v>0</v>
          </cell>
          <cell r="F750" t="str">
            <v/>
          </cell>
          <cell r="G750" t="str">
            <v>b</v>
          </cell>
          <cell r="H750">
            <v>279</v>
          </cell>
        </row>
        <row r="751">
          <cell r="A751">
            <v>54179</v>
          </cell>
          <cell r="B751">
            <v>2048</v>
          </cell>
          <cell r="C751">
            <v>5</v>
          </cell>
          <cell r="D751"/>
          <cell r="E751">
            <v>0</v>
          </cell>
          <cell r="F751" t="str">
            <v/>
          </cell>
          <cell r="G751" t="str">
            <v>b</v>
          </cell>
          <cell r="H751">
            <v>280</v>
          </cell>
        </row>
        <row r="752">
          <cell r="A752">
            <v>54210</v>
          </cell>
          <cell r="B752">
            <v>2048</v>
          </cell>
          <cell r="C752">
            <v>6</v>
          </cell>
          <cell r="D752"/>
          <cell r="E752">
            <v>0</v>
          </cell>
          <cell r="F752" t="str">
            <v/>
          </cell>
          <cell r="G752" t="str">
            <v>b</v>
          </cell>
          <cell r="H752">
            <v>281</v>
          </cell>
        </row>
        <row r="753">
          <cell r="A753">
            <v>54240</v>
          </cell>
          <cell r="B753">
            <v>2048</v>
          </cell>
          <cell r="C753">
            <v>7</v>
          </cell>
          <cell r="D753"/>
          <cell r="E753">
            <v>0</v>
          </cell>
          <cell r="F753" t="str">
            <v/>
          </cell>
          <cell r="G753" t="str">
            <v>b</v>
          </cell>
          <cell r="H753">
            <v>282</v>
          </cell>
        </row>
        <row r="754">
          <cell r="A754">
            <v>54271</v>
          </cell>
          <cell r="B754">
            <v>2048</v>
          </cell>
          <cell r="C754">
            <v>8</v>
          </cell>
          <cell r="D754"/>
          <cell r="E754">
            <v>0</v>
          </cell>
          <cell r="F754" t="str">
            <v/>
          </cell>
          <cell r="G754" t="str">
            <v>b</v>
          </cell>
          <cell r="H754">
            <v>283</v>
          </cell>
        </row>
        <row r="755">
          <cell r="A755">
            <v>54302</v>
          </cell>
          <cell r="B755">
            <v>2048</v>
          </cell>
          <cell r="C755">
            <v>9</v>
          </cell>
          <cell r="D755"/>
          <cell r="E755">
            <v>0</v>
          </cell>
          <cell r="F755" t="str">
            <v/>
          </cell>
          <cell r="G755" t="str">
            <v>b</v>
          </cell>
          <cell r="H755">
            <v>284</v>
          </cell>
        </row>
        <row r="756">
          <cell r="A756">
            <v>54332</v>
          </cell>
          <cell r="B756">
            <v>2048</v>
          </cell>
          <cell r="C756">
            <v>10</v>
          </cell>
          <cell r="D756"/>
          <cell r="E756">
            <v>0</v>
          </cell>
          <cell r="F756" t="str">
            <v/>
          </cell>
          <cell r="G756" t="str">
            <v>b</v>
          </cell>
          <cell r="H756">
            <v>285</v>
          </cell>
        </row>
        <row r="757">
          <cell r="A757">
            <v>54363</v>
          </cell>
          <cell r="B757">
            <v>2048</v>
          </cell>
          <cell r="C757">
            <v>11</v>
          </cell>
          <cell r="D757"/>
          <cell r="E757">
            <v>0</v>
          </cell>
          <cell r="F757" t="str">
            <v/>
          </cell>
          <cell r="G757" t="str">
            <v>b</v>
          </cell>
          <cell r="H757">
            <v>286</v>
          </cell>
        </row>
        <row r="758">
          <cell r="A758">
            <v>54393</v>
          </cell>
          <cell r="B758">
            <v>2048</v>
          </cell>
          <cell r="C758">
            <v>12</v>
          </cell>
          <cell r="D758"/>
          <cell r="E758">
            <v>0</v>
          </cell>
          <cell r="F758" t="str">
            <v/>
          </cell>
          <cell r="G758" t="str">
            <v>b</v>
          </cell>
          <cell r="H758">
            <v>287</v>
          </cell>
        </row>
        <row r="759">
          <cell r="A759">
            <v>54424</v>
          </cell>
          <cell r="B759">
            <v>2049</v>
          </cell>
          <cell r="C759">
            <v>1</v>
          </cell>
          <cell r="D759"/>
          <cell r="E759">
            <v>0</v>
          </cell>
          <cell r="F759" t="str">
            <v/>
          </cell>
          <cell r="G759" t="str">
            <v>b</v>
          </cell>
          <cell r="H759">
            <v>288</v>
          </cell>
        </row>
        <row r="760">
          <cell r="A760">
            <v>54455</v>
          </cell>
          <cell r="B760">
            <v>2049</v>
          </cell>
          <cell r="C760">
            <v>2</v>
          </cell>
          <cell r="D760"/>
          <cell r="E760">
            <v>0</v>
          </cell>
          <cell r="F760" t="str">
            <v/>
          </cell>
          <cell r="G760" t="str">
            <v>b</v>
          </cell>
          <cell r="H760">
            <v>289</v>
          </cell>
        </row>
        <row r="761">
          <cell r="A761">
            <v>54483</v>
          </cell>
          <cell r="B761">
            <v>2049</v>
          </cell>
          <cell r="C761">
            <v>3</v>
          </cell>
          <cell r="D761"/>
          <cell r="E761">
            <v>0</v>
          </cell>
          <cell r="F761" t="str">
            <v/>
          </cell>
          <cell r="G761" t="str">
            <v>b</v>
          </cell>
          <cell r="H761">
            <v>290</v>
          </cell>
        </row>
        <row r="762">
          <cell r="A762">
            <v>54514</v>
          </cell>
          <cell r="B762">
            <v>2049</v>
          </cell>
          <cell r="C762">
            <v>4</v>
          </cell>
          <cell r="D762"/>
          <cell r="E762">
            <v>0</v>
          </cell>
          <cell r="F762" t="str">
            <v/>
          </cell>
          <cell r="G762" t="str">
            <v>b</v>
          </cell>
          <cell r="H762">
            <v>291</v>
          </cell>
        </row>
        <row r="763">
          <cell r="A763">
            <v>54544</v>
          </cell>
          <cell r="B763">
            <v>2049</v>
          </cell>
          <cell r="C763">
            <v>5</v>
          </cell>
          <cell r="D763"/>
          <cell r="E763">
            <v>0</v>
          </cell>
          <cell r="F763" t="str">
            <v/>
          </cell>
          <cell r="G763" t="str">
            <v>b</v>
          </cell>
          <cell r="H763">
            <v>292</v>
          </cell>
        </row>
        <row r="764">
          <cell r="A764">
            <v>54575</v>
          </cell>
          <cell r="B764">
            <v>2049</v>
          </cell>
          <cell r="C764">
            <v>6</v>
          </cell>
          <cell r="D764"/>
          <cell r="E764">
            <v>0</v>
          </cell>
          <cell r="F764" t="str">
            <v/>
          </cell>
          <cell r="G764" t="str">
            <v>b</v>
          </cell>
          <cell r="H764">
            <v>293</v>
          </cell>
        </row>
        <row r="765">
          <cell r="A765">
            <v>54605</v>
          </cell>
          <cell r="B765">
            <v>2049</v>
          </cell>
          <cell r="C765">
            <v>7</v>
          </cell>
          <cell r="D765"/>
          <cell r="E765">
            <v>0</v>
          </cell>
          <cell r="F765" t="str">
            <v/>
          </cell>
          <cell r="G765" t="str">
            <v>b</v>
          </cell>
          <cell r="H765">
            <v>294</v>
          </cell>
        </row>
        <row r="766">
          <cell r="A766">
            <v>54636</v>
          </cell>
          <cell r="B766">
            <v>2049</v>
          </cell>
          <cell r="C766">
            <v>8</v>
          </cell>
          <cell r="D766"/>
          <cell r="E766">
            <v>0</v>
          </cell>
          <cell r="F766" t="str">
            <v/>
          </cell>
          <cell r="G766" t="str">
            <v>b</v>
          </cell>
          <cell r="H766">
            <v>295</v>
          </cell>
        </row>
        <row r="767">
          <cell r="A767">
            <v>54667</v>
          </cell>
          <cell r="B767">
            <v>2049</v>
          </cell>
          <cell r="C767">
            <v>9</v>
          </cell>
          <cell r="D767"/>
          <cell r="E767">
            <v>0</v>
          </cell>
          <cell r="F767" t="str">
            <v/>
          </cell>
          <cell r="G767" t="str">
            <v>b</v>
          </cell>
          <cell r="H767">
            <v>296</v>
          </cell>
        </row>
        <row r="768">
          <cell r="A768">
            <v>54697</v>
          </cell>
          <cell r="B768">
            <v>2049</v>
          </cell>
          <cell r="C768">
            <v>10</v>
          </cell>
          <cell r="D768"/>
          <cell r="E768">
            <v>0</v>
          </cell>
          <cell r="F768" t="str">
            <v/>
          </cell>
          <cell r="G768" t="str">
            <v>b</v>
          </cell>
          <cell r="H768">
            <v>297</v>
          </cell>
        </row>
        <row r="769">
          <cell r="A769">
            <v>54728</v>
          </cell>
          <cell r="B769">
            <v>2049</v>
          </cell>
          <cell r="C769">
            <v>11</v>
          </cell>
          <cell r="D769"/>
          <cell r="E769">
            <v>0</v>
          </cell>
          <cell r="F769" t="str">
            <v/>
          </cell>
          <cell r="G769" t="str">
            <v>b</v>
          </cell>
          <cell r="H769">
            <v>298</v>
          </cell>
        </row>
        <row r="770">
          <cell r="A770">
            <v>54758</v>
          </cell>
          <cell r="B770">
            <v>2049</v>
          </cell>
          <cell r="C770">
            <v>12</v>
          </cell>
          <cell r="D770"/>
          <cell r="E770">
            <v>0</v>
          </cell>
          <cell r="F770" t="str">
            <v/>
          </cell>
          <cell r="G770" t="str">
            <v>b</v>
          </cell>
          <cell r="H770">
            <v>299</v>
          </cell>
        </row>
        <row r="771">
          <cell r="A771">
            <v>54789</v>
          </cell>
          <cell r="B771">
            <v>2050</v>
          </cell>
          <cell r="C771">
            <v>1</v>
          </cell>
          <cell r="D771"/>
          <cell r="E771">
            <v>0</v>
          </cell>
          <cell r="F771" t="str">
            <v/>
          </cell>
          <cell r="G771" t="str">
            <v>b</v>
          </cell>
          <cell r="H771">
            <v>300</v>
          </cell>
        </row>
        <row r="772">
          <cell r="A772">
            <v>54820</v>
          </cell>
          <cell r="B772">
            <v>2050</v>
          </cell>
          <cell r="C772">
            <v>2</v>
          </cell>
          <cell r="D772"/>
          <cell r="E772">
            <v>0</v>
          </cell>
          <cell r="F772" t="str">
            <v/>
          </cell>
          <cell r="G772" t="str">
            <v>b</v>
          </cell>
          <cell r="H772">
            <v>301</v>
          </cell>
        </row>
        <row r="773">
          <cell r="A773">
            <v>54848</v>
          </cell>
          <cell r="B773">
            <v>2050</v>
          </cell>
          <cell r="C773">
            <v>3</v>
          </cell>
          <cell r="D773"/>
          <cell r="E773">
            <v>0</v>
          </cell>
          <cell r="F773" t="str">
            <v/>
          </cell>
          <cell r="G773" t="str">
            <v>b</v>
          </cell>
          <cell r="H773">
            <v>302</v>
          </cell>
        </row>
        <row r="774">
          <cell r="A774">
            <v>54879</v>
          </cell>
          <cell r="B774">
            <v>2050</v>
          </cell>
          <cell r="C774">
            <v>4</v>
          </cell>
          <cell r="D774"/>
          <cell r="E774">
            <v>0</v>
          </cell>
          <cell r="F774" t="str">
            <v/>
          </cell>
          <cell r="G774" t="str">
            <v>b</v>
          </cell>
          <cell r="H774">
            <v>303</v>
          </cell>
        </row>
        <row r="775">
          <cell r="A775">
            <v>54909</v>
          </cell>
          <cell r="B775">
            <v>2050</v>
          </cell>
          <cell r="C775">
            <v>5</v>
          </cell>
          <cell r="D775"/>
          <cell r="E775">
            <v>0</v>
          </cell>
          <cell r="F775" t="str">
            <v/>
          </cell>
          <cell r="G775" t="str">
            <v>b</v>
          </cell>
          <cell r="H775">
            <v>304</v>
          </cell>
        </row>
        <row r="776">
          <cell r="A776">
            <v>54940</v>
          </cell>
          <cell r="B776">
            <v>2050</v>
          </cell>
          <cell r="C776">
            <v>6</v>
          </cell>
          <cell r="D776"/>
          <cell r="E776">
            <v>0</v>
          </cell>
          <cell r="F776" t="str">
            <v/>
          </cell>
          <cell r="G776" t="str">
            <v>b</v>
          </cell>
          <cell r="H776">
            <v>305</v>
          </cell>
        </row>
        <row r="777">
          <cell r="A777">
            <v>54970</v>
          </cell>
          <cell r="B777">
            <v>2050</v>
          </cell>
          <cell r="C777">
            <v>7</v>
          </cell>
          <cell r="D777"/>
          <cell r="E777">
            <v>0</v>
          </cell>
          <cell r="F777" t="str">
            <v/>
          </cell>
          <cell r="G777" t="str">
            <v>b</v>
          </cell>
          <cell r="H777">
            <v>306</v>
          </cell>
        </row>
        <row r="778">
          <cell r="A778">
            <v>55001</v>
          </cell>
          <cell r="B778">
            <v>2050</v>
          </cell>
          <cell r="C778">
            <v>8</v>
          </cell>
          <cell r="D778"/>
          <cell r="E778">
            <v>0</v>
          </cell>
          <cell r="F778" t="str">
            <v/>
          </cell>
          <cell r="G778" t="str">
            <v>b</v>
          </cell>
          <cell r="H778">
            <v>307</v>
          </cell>
        </row>
        <row r="779">
          <cell r="A779">
            <v>55032</v>
          </cell>
          <cell r="B779">
            <v>2050</v>
          </cell>
          <cell r="C779">
            <v>9</v>
          </cell>
          <cell r="D779"/>
          <cell r="E779">
            <v>0</v>
          </cell>
          <cell r="F779" t="str">
            <v/>
          </cell>
          <cell r="G779" t="str">
            <v>b</v>
          </cell>
          <cell r="H779">
            <v>308</v>
          </cell>
        </row>
        <row r="780">
          <cell r="A780">
            <v>55062</v>
          </cell>
          <cell r="B780">
            <v>2050</v>
          </cell>
          <cell r="C780">
            <v>10</v>
          </cell>
          <cell r="D780"/>
          <cell r="E780">
            <v>0</v>
          </cell>
          <cell r="F780" t="str">
            <v/>
          </cell>
          <cell r="G780" t="str">
            <v>b</v>
          </cell>
          <cell r="H780">
            <v>309</v>
          </cell>
        </row>
        <row r="781">
          <cell r="A781">
            <v>55093</v>
          </cell>
          <cell r="B781">
            <v>2050</v>
          </cell>
          <cell r="C781">
            <v>11</v>
          </cell>
          <cell r="D781"/>
          <cell r="E781">
            <v>0</v>
          </cell>
          <cell r="F781" t="str">
            <v/>
          </cell>
          <cell r="G781" t="str">
            <v>b</v>
          </cell>
          <cell r="H781">
            <v>310</v>
          </cell>
        </row>
        <row r="782">
          <cell r="A782">
            <v>55123</v>
          </cell>
          <cell r="B782">
            <v>2050</v>
          </cell>
          <cell r="C782">
            <v>12</v>
          </cell>
          <cell r="D782"/>
          <cell r="E782">
            <v>0</v>
          </cell>
          <cell r="F782" t="str">
            <v/>
          </cell>
          <cell r="G782" t="str">
            <v>b</v>
          </cell>
          <cell r="H782">
            <v>311</v>
          </cell>
        </row>
        <row r="783">
          <cell r="A783">
            <v>55154</v>
          </cell>
          <cell r="B783">
            <v>2051</v>
          </cell>
          <cell r="C783">
            <v>1</v>
          </cell>
          <cell r="D783"/>
          <cell r="E783">
            <v>0</v>
          </cell>
          <cell r="F783" t="str">
            <v/>
          </cell>
          <cell r="G783" t="str">
            <v>b</v>
          </cell>
          <cell r="H783">
            <v>312</v>
          </cell>
        </row>
        <row r="784">
          <cell r="A784">
            <v>55185</v>
          </cell>
          <cell r="B784">
            <v>2051</v>
          </cell>
          <cell r="C784">
            <v>2</v>
          </cell>
          <cell r="D784"/>
          <cell r="E784">
            <v>0</v>
          </cell>
          <cell r="F784" t="str">
            <v/>
          </cell>
          <cell r="G784" t="str">
            <v>b</v>
          </cell>
          <cell r="H784">
            <v>313</v>
          </cell>
        </row>
        <row r="785">
          <cell r="A785">
            <v>55213</v>
          </cell>
          <cell r="B785">
            <v>2051</v>
          </cell>
          <cell r="C785">
            <v>3</v>
          </cell>
          <cell r="D785"/>
          <cell r="E785">
            <v>0</v>
          </cell>
          <cell r="F785" t="str">
            <v/>
          </cell>
          <cell r="G785" t="str">
            <v>b</v>
          </cell>
          <cell r="H785">
            <v>314</v>
          </cell>
        </row>
        <row r="786">
          <cell r="A786">
            <v>55244</v>
          </cell>
          <cell r="B786">
            <v>2051</v>
          </cell>
          <cell r="C786">
            <v>4</v>
          </cell>
          <cell r="D786"/>
          <cell r="E786">
            <v>0</v>
          </cell>
          <cell r="F786" t="str">
            <v/>
          </cell>
          <cell r="G786" t="str">
            <v>b</v>
          </cell>
          <cell r="H786">
            <v>315</v>
          </cell>
        </row>
        <row r="787">
          <cell r="A787">
            <v>55274</v>
          </cell>
          <cell r="B787">
            <v>2051</v>
          </cell>
          <cell r="C787">
            <v>5</v>
          </cell>
          <cell r="D787"/>
          <cell r="E787">
            <v>0</v>
          </cell>
          <cell r="F787" t="str">
            <v/>
          </cell>
          <cell r="G787" t="str">
            <v>b</v>
          </cell>
          <cell r="H787">
            <v>316</v>
          </cell>
        </row>
        <row r="788">
          <cell r="A788">
            <v>55305</v>
          </cell>
          <cell r="B788">
            <v>2051</v>
          </cell>
          <cell r="C788">
            <v>6</v>
          </cell>
          <cell r="D788"/>
          <cell r="E788">
            <v>0</v>
          </cell>
          <cell r="F788" t="str">
            <v/>
          </cell>
          <cell r="G788" t="str">
            <v>b</v>
          </cell>
          <cell r="H788">
            <v>317</v>
          </cell>
        </row>
        <row r="789">
          <cell r="A789">
            <v>55335</v>
          </cell>
          <cell r="B789">
            <v>2051</v>
          </cell>
          <cell r="C789">
            <v>7</v>
          </cell>
          <cell r="D789"/>
          <cell r="E789">
            <v>0</v>
          </cell>
          <cell r="F789" t="str">
            <v/>
          </cell>
          <cell r="G789" t="str">
            <v>b</v>
          </cell>
          <cell r="H789">
            <v>318</v>
          </cell>
        </row>
        <row r="790">
          <cell r="A790">
            <v>55366</v>
          </cell>
          <cell r="B790">
            <v>2051</v>
          </cell>
          <cell r="C790">
            <v>8</v>
          </cell>
          <cell r="D790"/>
          <cell r="E790">
            <v>0</v>
          </cell>
          <cell r="F790" t="str">
            <v/>
          </cell>
          <cell r="G790" t="str">
            <v>b</v>
          </cell>
          <cell r="H790">
            <v>319</v>
          </cell>
        </row>
        <row r="791">
          <cell r="A791">
            <v>55397</v>
          </cell>
          <cell r="B791">
            <v>2051</v>
          </cell>
          <cell r="C791">
            <v>9</v>
          </cell>
          <cell r="D791"/>
          <cell r="E791">
            <v>0</v>
          </cell>
          <cell r="F791" t="str">
            <v/>
          </cell>
          <cell r="G791" t="str">
            <v>b</v>
          </cell>
          <cell r="H791">
            <v>320</v>
          </cell>
        </row>
        <row r="792">
          <cell r="A792">
            <v>55427</v>
          </cell>
          <cell r="B792">
            <v>2051</v>
          </cell>
          <cell r="C792">
            <v>10</v>
          </cell>
          <cell r="D792"/>
          <cell r="E792">
            <v>0</v>
          </cell>
          <cell r="F792" t="str">
            <v/>
          </cell>
          <cell r="G792" t="str">
            <v>b</v>
          </cell>
          <cell r="H792">
            <v>321</v>
          </cell>
        </row>
        <row r="793">
          <cell r="A793">
            <v>55458</v>
          </cell>
          <cell r="B793">
            <v>2051</v>
          </cell>
          <cell r="C793">
            <v>11</v>
          </cell>
          <cell r="D793"/>
          <cell r="E793">
            <v>0</v>
          </cell>
          <cell r="F793" t="str">
            <v/>
          </cell>
          <cell r="G793" t="str">
            <v>b</v>
          </cell>
          <cell r="H793">
            <v>322</v>
          </cell>
        </row>
        <row r="794">
          <cell r="A794">
            <v>55488</v>
          </cell>
          <cell r="B794">
            <v>2051</v>
          </cell>
          <cell r="C794">
            <v>12</v>
          </cell>
          <cell r="D794"/>
          <cell r="E794">
            <v>0</v>
          </cell>
          <cell r="F794" t="str">
            <v/>
          </cell>
          <cell r="G794" t="str">
            <v>b</v>
          </cell>
          <cell r="H794">
            <v>323</v>
          </cell>
        </row>
        <row r="795">
          <cell r="A795">
            <v>55519</v>
          </cell>
          <cell r="B795">
            <v>2052</v>
          </cell>
          <cell r="C795">
            <v>1</v>
          </cell>
          <cell r="D795"/>
          <cell r="E795">
            <v>0</v>
          </cell>
          <cell r="F795" t="str">
            <v/>
          </cell>
          <cell r="G795" t="str">
            <v>b</v>
          </cell>
          <cell r="H795">
            <v>324</v>
          </cell>
        </row>
        <row r="796">
          <cell r="A796">
            <v>55550</v>
          </cell>
          <cell r="B796">
            <v>2052</v>
          </cell>
          <cell r="C796">
            <v>2</v>
          </cell>
          <cell r="D796"/>
          <cell r="E796">
            <v>0</v>
          </cell>
          <cell r="F796" t="str">
            <v/>
          </cell>
          <cell r="G796" t="str">
            <v>b</v>
          </cell>
          <cell r="H796">
            <v>325</v>
          </cell>
        </row>
        <row r="797">
          <cell r="A797">
            <v>55579</v>
          </cell>
          <cell r="B797">
            <v>2052</v>
          </cell>
          <cell r="C797">
            <v>3</v>
          </cell>
          <cell r="D797"/>
          <cell r="E797">
            <v>0</v>
          </cell>
          <cell r="F797" t="str">
            <v/>
          </cell>
          <cell r="G797" t="str">
            <v>b</v>
          </cell>
          <cell r="H797">
            <v>326</v>
          </cell>
        </row>
        <row r="798">
          <cell r="A798">
            <v>55610</v>
          </cell>
          <cell r="B798">
            <v>2052</v>
          </cell>
          <cell r="C798">
            <v>4</v>
          </cell>
          <cell r="D798"/>
          <cell r="E798">
            <v>0</v>
          </cell>
          <cell r="F798" t="str">
            <v/>
          </cell>
          <cell r="G798" t="str">
            <v>b</v>
          </cell>
          <cell r="H798">
            <v>327</v>
          </cell>
        </row>
        <row r="799">
          <cell r="A799">
            <v>55640</v>
          </cell>
          <cell r="B799">
            <v>2052</v>
          </cell>
          <cell r="C799">
            <v>5</v>
          </cell>
          <cell r="D799"/>
          <cell r="E799">
            <v>0</v>
          </cell>
          <cell r="F799" t="str">
            <v/>
          </cell>
          <cell r="G799" t="str">
            <v>b</v>
          </cell>
          <cell r="H799">
            <v>328</v>
          </cell>
        </row>
        <row r="800">
          <cell r="A800">
            <v>55671</v>
          </cell>
          <cell r="B800">
            <v>2052</v>
          </cell>
          <cell r="C800">
            <v>6</v>
          </cell>
          <cell r="D800"/>
          <cell r="E800">
            <v>0</v>
          </cell>
          <cell r="F800" t="str">
            <v/>
          </cell>
          <cell r="G800" t="str">
            <v>b</v>
          </cell>
          <cell r="H800">
            <v>329</v>
          </cell>
        </row>
        <row r="801">
          <cell r="A801">
            <v>55701</v>
          </cell>
          <cell r="B801">
            <v>2052</v>
          </cell>
          <cell r="C801">
            <v>7</v>
          </cell>
          <cell r="D801"/>
          <cell r="E801">
            <v>0</v>
          </cell>
          <cell r="F801" t="str">
            <v/>
          </cell>
          <cell r="G801" t="str">
            <v>b</v>
          </cell>
          <cell r="H801">
            <v>330</v>
          </cell>
        </row>
        <row r="802">
          <cell r="A802">
            <v>55732</v>
          </cell>
          <cell r="B802">
            <v>2052</v>
          </cell>
          <cell r="C802">
            <v>8</v>
          </cell>
          <cell r="D802"/>
          <cell r="E802">
            <v>0</v>
          </cell>
          <cell r="F802" t="str">
            <v/>
          </cell>
          <cell r="G802" t="str">
            <v>b</v>
          </cell>
          <cell r="H802">
            <v>331</v>
          </cell>
        </row>
        <row r="803">
          <cell r="A803">
            <v>55763</v>
          </cell>
          <cell r="B803">
            <v>2052</v>
          </cell>
          <cell r="C803">
            <v>9</v>
          </cell>
          <cell r="D803"/>
          <cell r="E803">
            <v>0</v>
          </cell>
          <cell r="F803" t="str">
            <v/>
          </cell>
          <cell r="G803" t="str">
            <v>b</v>
          </cell>
          <cell r="H803">
            <v>332</v>
          </cell>
        </row>
        <row r="804">
          <cell r="A804">
            <v>55793</v>
          </cell>
          <cell r="B804">
            <v>2052</v>
          </cell>
          <cell r="C804">
            <v>10</v>
          </cell>
          <cell r="D804"/>
          <cell r="E804">
            <v>0</v>
          </cell>
          <cell r="F804" t="str">
            <v/>
          </cell>
          <cell r="G804" t="str">
            <v>b</v>
          </cell>
          <cell r="H804">
            <v>333</v>
          </cell>
        </row>
        <row r="805">
          <cell r="A805">
            <v>55824</v>
          </cell>
          <cell r="B805">
            <v>2052</v>
          </cell>
          <cell r="C805">
            <v>11</v>
          </cell>
          <cell r="D805"/>
          <cell r="E805">
            <v>0</v>
          </cell>
          <cell r="F805" t="str">
            <v/>
          </cell>
          <cell r="G805" t="str">
            <v>b</v>
          </cell>
          <cell r="H805">
            <v>334</v>
          </cell>
        </row>
        <row r="806">
          <cell r="A806">
            <v>55854</v>
          </cell>
          <cell r="B806">
            <v>2052</v>
          </cell>
          <cell r="C806">
            <v>12</v>
          </cell>
          <cell r="D806"/>
          <cell r="E806">
            <v>0</v>
          </cell>
          <cell r="F806" t="str">
            <v/>
          </cell>
          <cell r="G806" t="str">
            <v>b</v>
          </cell>
          <cell r="H806">
            <v>335</v>
          </cell>
        </row>
        <row r="807">
          <cell r="A807">
            <v>55885</v>
          </cell>
          <cell r="B807">
            <v>2053</v>
          </cell>
          <cell r="C807">
            <v>1</v>
          </cell>
          <cell r="D807"/>
          <cell r="E807">
            <v>0</v>
          </cell>
          <cell r="F807" t="str">
            <v/>
          </cell>
          <cell r="G807" t="str">
            <v>b</v>
          </cell>
          <cell r="H807">
            <v>336</v>
          </cell>
        </row>
        <row r="808">
          <cell r="A808">
            <v>55916</v>
          </cell>
          <cell r="B808">
            <v>2053</v>
          </cell>
          <cell r="C808">
            <v>2</v>
          </cell>
          <cell r="D808"/>
          <cell r="E808">
            <v>0</v>
          </cell>
          <cell r="F808" t="str">
            <v/>
          </cell>
          <cell r="G808" t="str">
            <v>b</v>
          </cell>
          <cell r="H808">
            <v>337</v>
          </cell>
        </row>
        <row r="809">
          <cell r="A809">
            <v>55944</v>
          </cell>
          <cell r="B809">
            <v>2053</v>
          </cell>
          <cell r="C809">
            <v>3</v>
          </cell>
          <cell r="D809"/>
          <cell r="E809">
            <v>0</v>
          </cell>
          <cell r="F809" t="str">
            <v/>
          </cell>
          <cell r="G809" t="str">
            <v>b</v>
          </cell>
          <cell r="H809">
            <v>338</v>
          </cell>
        </row>
        <row r="810">
          <cell r="A810">
            <v>55975</v>
          </cell>
          <cell r="B810">
            <v>2053</v>
          </cell>
          <cell r="C810">
            <v>4</v>
          </cell>
          <cell r="D810"/>
          <cell r="E810">
            <v>0</v>
          </cell>
          <cell r="F810" t="str">
            <v/>
          </cell>
          <cell r="G810" t="str">
            <v>b</v>
          </cell>
          <cell r="H810">
            <v>339</v>
          </cell>
        </row>
        <row r="811">
          <cell r="A811">
            <v>56005</v>
          </cell>
          <cell r="B811">
            <v>2053</v>
          </cell>
          <cell r="C811">
            <v>5</v>
          </cell>
          <cell r="D811"/>
          <cell r="E811">
            <v>0</v>
          </cell>
          <cell r="F811" t="str">
            <v/>
          </cell>
          <cell r="G811" t="str">
            <v>b</v>
          </cell>
          <cell r="H811">
            <v>340</v>
          </cell>
        </row>
        <row r="812">
          <cell r="A812">
            <v>56036</v>
          </cell>
          <cell r="B812">
            <v>2053</v>
          </cell>
          <cell r="C812">
            <v>6</v>
          </cell>
          <cell r="D812"/>
          <cell r="E812">
            <v>0</v>
          </cell>
          <cell r="F812" t="str">
            <v/>
          </cell>
          <cell r="G812" t="str">
            <v>b</v>
          </cell>
          <cell r="H812">
            <v>341</v>
          </cell>
        </row>
        <row r="813">
          <cell r="A813">
            <v>56066</v>
          </cell>
          <cell r="B813">
            <v>2053</v>
          </cell>
          <cell r="C813">
            <v>7</v>
          </cell>
          <cell r="D813"/>
          <cell r="E813">
            <v>0</v>
          </cell>
          <cell r="F813" t="str">
            <v/>
          </cell>
          <cell r="G813" t="str">
            <v>b</v>
          </cell>
          <cell r="H813">
            <v>342</v>
          </cell>
        </row>
        <row r="814">
          <cell r="A814">
            <v>56097</v>
          </cell>
          <cell r="B814">
            <v>2053</v>
          </cell>
          <cell r="C814">
            <v>8</v>
          </cell>
          <cell r="D814"/>
          <cell r="E814">
            <v>0</v>
          </cell>
          <cell r="F814" t="str">
            <v/>
          </cell>
          <cell r="G814" t="str">
            <v>b</v>
          </cell>
          <cell r="H814">
            <v>343</v>
          </cell>
        </row>
        <row r="815">
          <cell r="A815">
            <v>56128</v>
          </cell>
          <cell r="B815">
            <v>2053</v>
          </cell>
          <cell r="C815">
            <v>9</v>
          </cell>
          <cell r="D815"/>
          <cell r="E815">
            <v>0</v>
          </cell>
          <cell r="F815" t="str">
            <v/>
          </cell>
          <cell r="G815" t="str">
            <v>b</v>
          </cell>
          <cell r="H815">
            <v>344</v>
          </cell>
        </row>
        <row r="816">
          <cell r="A816">
            <v>56158</v>
          </cell>
          <cell r="B816">
            <v>2053</v>
          </cell>
          <cell r="C816">
            <v>10</v>
          </cell>
          <cell r="D816"/>
          <cell r="E816">
            <v>0</v>
          </cell>
          <cell r="F816" t="str">
            <v/>
          </cell>
          <cell r="G816" t="str">
            <v>b</v>
          </cell>
          <cell r="H816">
            <v>345</v>
          </cell>
        </row>
        <row r="817">
          <cell r="A817">
            <v>56189</v>
          </cell>
          <cell r="B817">
            <v>2053</v>
          </cell>
          <cell r="C817">
            <v>11</v>
          </cell>
          <cell r="D817"/>
          <cell r="E817">
            <v>0</v>
          </cell>
          <cell r="F817" t="str">
            <v/>
          </cell>
          <cell r="G817" t="str">
            <v>b</v>
          </cell>
          <cell r="H817">
            <v>346</v>
          </cell>
        </row>
        <row r="818">
          <cell r="A818">
            <v>56219</v>
          </cell>
          <cell r="B818">
            <v>2053</v>
          </cell>
          <cell r="C818">
            <v>12</v>
          </cell>
          <cell r="D818"/>
          <cell r="E818">
            <v>0</v>
          </cell>
          <cell r="F818" t="str">
            <v/>
          </cell>
          <cell r="G818" t="str">
            <v>b</v>
          </cell>
          <cell r="H818">
            <v>347</v>
          </cell>
        </row>
        <row r="819">
          <cell r="A819">
            <v>56250</v>
          </cell>
          <cell r="B819">
            <v>2054</v>
          </cell>
          <cell r="C819">
            <v>1</v>
          </cell>
          <cell r="D819"/>
          <cell r="E819">
            <v>0</v>
          </cell>
          <cell r="F819" t="str">
            <v/>
          </cell>
          <cell r="G819" t="str">
            <v>b</v>
          </cell>
          <cell r="H819">
            <v>348</v>
          </cell>
        </row>
        <row r="820">
          <cell r="A820">
            <v>56281</v>
          </cell>
          <cell r="B820">
            <v>2054</v>
          </cell>
          <cell r="C820">
            <v>2</v>
          </cell>
          <cell r="D820"/>
          <cell r="E820">
            <v>0</v>
          </cell>
          <cell r="F820" t="str">
            <v/>
          </cell>
          <cell r="G820" t="str">
            <v>b</v>
          </cell>
          <cell r="H820">
            <v>349</v>
          </cell>
        </row>
        <row r="821">
          <cell r="A821">
            <v>56309</v>
          </cell>
          <cell r="B821">
            <v>2054</v>
          </cell>
          <cell r="C821">
            <v>3</v>
          </cell>
          <cell r="D821"/>
          <cell r="E821">
            <v>0</v>
          </cell>
          <cell r="F821" t="str">
            <v/>
          </cell>
          <cell r="G821" t="str">
            <v>b</v>
          </cell>
          <cell r="H821">
            <v>350</v>
          </cell>
        </row>
        <row r="822">
          <cell r="A822">
            <v>56340</v>
          </cell>
          <cell r="B822">
            <v>2054</v>
          </cell>
          <cell r="C822">
            <v>4</v>
          </cell>
          <cell r="D822"/>
          <cell r="E822">
            <v>0</v>
          </cell>
          <cell r="F822" t="str">
            <v/>
          </cell>
          <cell r="G822" t="str">
            <v>b</v>
          </cell>
          <cell r="H822">
            <v>351</v>
          </cell>
        </row>
        <row r="823">
          <cell r="A823">
            <v>56370</v>
          </cell>
          <cell r="B823">
            <v>2054</v>
          </cell>
          <cell r="C823">
            <v>5</v>
          </cell>
          <cell r="D823"/>
          <cell r="E823">
            <v>0</v>
          </cell>
          <cell r="F823" t="str">
            <v/>
          </cell>
          <cell r="G823" t="str">
            <v>b</v>
          </cell>
          <cell r="H823">
            <v>352</v>
          </cell>
        </row>
        <row r="824">
          <cell r="A824">
            <v>56401</v>
          </cell>
          <cell r="B824">
            <v>2054</v>
          </cell>
          <cell r="C824">
            <v>6</v>
          </cell>
          <cell r="D824"/>
          <cell r="E824">
            <v>0</v>
          </cell>
          <cell r="F824" t="str">
            <v/>
          </cell>
          <cell r="G824" t="str">
            <v>b</v>
          </cell>
          <cell r="H824">
            <v>353</v>
          </cell>
        </row>
        <row r="825">
          <cell r="A825">
            <v>56431</v>
          </cell>
          <cell r="B825">
            <v>2054</v>
          </cell>
          <cell r="C825">
            <v>7</v>
          </cell>
          <cell r="D825"/>
          <cell r="E825">
            <v>0</v>
          </cell>
          <cell r="F825" t="str">
            <v/>
          </cell>
          <cell r="G825" t="str">
            <v>b</v>
          </cell>
          <cell r="H825">
            <v>354</v>
          </cell>
        </row>
        <row r="826">
          <cell r="A826">
            <v>56462</v>
          </cell>
          <cell r="B826">
            <v>2054</v>
          </cell>
          <cell r="C826">
            <v>8</v>
          </cell>
          <cell r="D826"/>
          <cell r="E826">
            <v>0</v>
          </cell>
          <cell r="F826" t="str">
            <v/>
          </cell>
          <cell r="G826" t="str">
            <v>b</v>
          </cell>
          <cell r="H826">
            <v>355</v>
          </cell>
        </row>
        <row r="827">
          <cell r="A827">
            <v>56493</v>
          </cell>
          <cell r="B827">
            <v>2054</v>
          </cell>
          <cell r="C827">
            <v>9</v>
          </cell>
          <cell r="D827"/>
          <cell r="E827">
            <v>0</v>
          </cell>
          <cell r="F827" t="str">
            <v/>
          </cell>
          <cell r="G827" t="str">
            <v>b</v>
          </cell>
          <cell r="H827">
            <v>356</v>
          </cell>
        </row>
        <row r="828">
          <cell r="A828">
            <v>56523</v>
          </cell>
          <cell r="B828">
            <v>2054</v>
          </cell>
          <cell r="C828">
            <v>10</v>
          </cell>
          <cell r="D828"/>
          <cell r="E828">
            <v>0</v>
          </cell>
          <cell r="F828" t="str">
            <v/>
          </cell>
          <cell r="G828" t="str">
            <v>b</v>
          </cell>
          <cell r="H828">
            <v>357</v>
          </cell>
        </row>
        <row r="829">
          <cell r="A829">
            <v>56554</v>
          </cell>
          <cell r="B829">
            <v>2054</v>
          </cell>
          <cell r="C829">
            <v>11</v>
          </cell>
          <cell r="D829"/>
          <cell r="E829">
            <v>0</v>
          </cell>
          <cell r="F829" t="str">
            <v/>
          </cell>
          <cell r="G829" t="str">
            <v>b</v>
          </cell>
          <cell r="H829">
            <v>358</v>
          </cell>
        </row>
        <row r="830">
          <cell r="A830">
            <v>56584</v>
          </cell>
          <cell r="B830">
            <v>2054</v>
          </cell>
          <cell r="C830">
            <v>12</v>
          </cell>
          <cell r="D830"/>
          <cell r="E830">
            <v>0</v>
          </cell>
          <cell r="F830" t="str">
            <v/>
          </cell>
          <cell r="G830" t="str">
            <v>b</v>
          </cell>
          <cell r="H830">
            <v>359</v>
          </cell>
        </row>
        <row r="831">
          <cell r="A831">
            <v>56615</v>
          </cell>
          <cell r="B831">
            <v>2055</v>
          </cell>
          <cell r="C831">
            <v>1</v>
          </cell>
          <cell r="D831"/>
          <cell r="E831">
            <v>0</v>
          </cell>
          <cell r="F831" t="str">
            <v/>
          </cell>
          <cell r="G831" t="str">
            <v>b</v>
          </cell>
          <cell r="H831">
            <v>360</v>
          </cell>
        </row>
        <row r="832">
          <cell r="A832">
            <v>56646</v>
          </cell>
          <cell r="B832">
            <v>2055</v>
          </cell>
          <cell r="C832">
            <v>2</v>
          </cell>
          <cell r="D832"/>
          <cell r="E832">
            <v>0</v>
          </cell>
          <cell r="F832" t="str">
            <v/>
          </cell>
          <cell r="G832" t="str">
            <v>b</v>
          </cell>
          <cell r="H832">
            <v>361</v>
          </cell>
        </row>
        <row r="833">
          <cell r="A833">
            <v>56674</v>
          </cell>
          <cell r="B833">
            <v>2055</v>
          </cell>
          <cell r="C833">
            <v>3</v>
          </cell>
          <cell r="D833"/>
          <cell r="E833">
            <v>0</v>
          </cell>
          <cell r="F833" t="str">
            <v/>
          </cell>
          <cell r="G833" t="str">
            <v>b</v>
          </cell>
          <cell r="H833">
            <v>362</v>
          </cell>
        </row>
        <row r="834">
          <cell r="A834">
            <v>56705</v>
          </cell>
          <cell r="B834">
            <v>2055</v>
          </cell>
          <cell r="C834">
            <v>4</v>
          </cell>
          <cell r="D834"/>
          <cell r="E834">
            <v>0</v>
          </cell>
          <cell r="F834" t="str">
            <v/>
          </cell>
          <cell r="G834" t="str">
            <v>b</v>
          </cell>
          <cell r="H834">
            <v>363</v>
          </cell>
        </row>
        <row r="835">
          <cell r="A835">
            <v>56735</v>
          </cell>
          <cell r="B835">
            <v>2055</v>
          </cell>
          <cell r="C835">
            <v>5</v>
          </cell>
          <cell r="D835"/>
          <cell r="E835">
            <v>0</v>
          </cell>
          <cell r="F835" t="str">
            <v/>
          </cell>
          <cell r="G835" t="str">
            <v>b</v>
          </cell>
          <cell r="H835">
            <v>364</v>
          </cell>
        </row>
        <row r="836">
          <cell r="A836">
            <v>56766</v>
          </cell>
          <cell r="B836">
            <v>2055</v>
          </cell>
          <cell r="C836">
            <v>6</v>
          </cell>
          <cell r="D836"/>
          <cell r="E836">
            <v>0</v>
          </cell>
          <cell r="F836" t="str">
            <v/>
          </cell>
          <cell r="G836" t="str">
            <v>b</v>
          </cell>
          <cell r="H836">
            <v>365</v>
          </cell>
        </row>
        <row r="837">
          <cell r="A837">
            <v>56796</v>
          </cell>
          <cell r="B837">
            <v>2055</v>
          </cell>
          <cell r="C837">
            <v>7</v>
          </cell>
          <cell r="D837"/>
          <cell r="E837">
            <v>0</v>
          </cell>
          <cell r="F837" t="str">
            <v/>
          </cell>
          <cell r="G837" t="str">
            <v>b</v>
          </cell>
          <cell r="H837">
            <v>366</v>
          </cell>
        </row>
        <row r="838">
          <cell r="A838">
            <v>56827</v>
          </cell>
          <cell r="B838">
            <v>2055</v>
          </cell>
          <cell r="C838">
            <v>8</v>
          </cell>
          <cell r="D838"/>
          <cell r="E838">
            <v>0</v>
          </cell>
          <cell r="F838" t="str">
            <v/>
          </cell>
          <cell r="G838" t="str">
            <v>b</v>
          </cell>
          <cell r="H838">
            <v>367</v>
          </cell>
        </row>
        <row r="839">
          <cell r="A839">
            <v>56858</v>
          </cell>
          <cell r="B839">
            <v>2055</v>
          </cell>
          <cell r="C839">
            <v>9</v>
          </cell>
          <cell r="D839"/>
          <cell r="E839">
            <v>0</v>
          </cell>
          <cell r="F839" t="str">
            <v/>
          </cell>
          <cell r="G839" t="str">
            <v>b</v>
          </cell>
          <cell r="H839">
            <v>368</v>
          </cell>
        </row>
        <row r="840">
          <cell r="A840">
            <v>56888</v>
          </cell>
          <cell r="B840">
            <v>2055</v>
          </cell>
          <cell r="C840">
            <v>10</v>
          </cell>
          <cell r="D840"/>
          <cell r="E840">
            <v>0</v>
          </cell>
          <cell r="F840" t="str">
            <v/>
          </cell>
          <cell r="G840" t="str">
            <v>b</v>
          </cell>
          <cell r="H840">
            <v>369</v>
          </cell>
        </row>
        <row r="841">
          <cell r="A841">
            <v>56919</v>
          </cell>
          <cell r="B841">
            <v>2055</v>
          </cell>
          <cell r="C841">
            <v>11</v>
          </cell>
          <cell r="D841"/>
          <cell r="E841">
            <v>0</v>
          </cell>
          <cell r="F841" t="str">
            <v/>
          </cell>
          <cell r="G841" t="str">
            <v>b</v>
          </cell>
          <cell r="H841">
            <v>370</v>
          </cell>
        </row>
        <row r="842">
          <cell r="A842">
            <v>56949</v>
          </cell>
          <cell r="B842">
            <v>2055</v>
          </cell>
          <cell r="C842">
            <v>12</v>
          </cell>
          <cell r="D842"/>
          <cell r="E842">
            <v>0</v>
          </cell>
          <cell r="F842" t="str">
            <v/>
          </cell>
          <cell r="G842" t="str">
            <v>b</v>
          </cell>
          <cell r="H842">
            <v>371</v>
          </cell>
        </row>
        <row r="843">
          <cell r="A843">
            <v>56980</v>
          </cell>
          <cell r="B843">
            <v>2056</v>
          </cell>
          <cell r="C843">
            <v>1</v>
          </cell>
          <cell r="D843"/>
          <cell r="E843">
            <v>0</v>
          </cell>
          <cell r="F843" t="str">
            <v/>
          </cell>
          <cell r="G843" t="str">
            <v>b</v>
          </cell>
          <cell r="H843">
            <v>372</v>
          </cell>
        </row>
        <row r="844">
          <cell r="A844">
            <v>57011</v>
          </cell>
          <cell r="B844">
            <v>2056</v>
          </cell>
          <cell r="C844">
            <v>2</v>
          </cell>
          <cell r="D844"/>
          <cell r="E844">
            <v>0</v>
          </cell>
          <cell r="F844" t="str">
            <v/>
          </cell>
          <cell r="G844" t="str">
            <v>b</v>
          </cell>
          <cell r="H844">
            <v>373</v>
          </cell>
        </row>
        <row r="845">
          <cell r="A845">
            <v>57040</v>
          </cell>
          <cell r="B845">
            <v>2056</v>
          </cell>
          <cell r="C845">
            <v>3</v>
          </cell>
          <cell r="D845"/>
          <cell r="E845">
            <v>0</v>
          </cell>
          <cell r="F845" t="str">
            <v/>
          </cell>
          <cell r="G845" t="str">
            <v>b</v>
          </cell>
          <cell r="H845">
            <v>374</v>
          </cell>
        </row>
        <row r="846">
          <cell r="A846">
            <v>57071</v>
          </cell>
          <cell r="B846">
            <v>2056</v>
          </cell>
          <cell r="C846">
            <v>4</v>
          </cell>
          <cell r="D846"/>
          <cell r="E846">
            <v>0</v>
          </cell>
          <cell r="F846" t="str">
            <v/>
          </cell>
          <cell r="G846" t="str">
            <v>b</v>
          </cell>
          <cell r="H846">
            <v>375</v>
          </cell>
        </row>
        <row r="847">
          <cell r="A847">
            <v>57101</v>
          </cell>
          <cell r="B847">
            <v>2056</v>
          </cell>
          <cell r="C847">
            <v>5</v>
          </cell>
          <cell r="D847"/>
          <cell r="E847">
            <v>0</v>
          </cell>
          <cell r="F847" t="str">
            <v/>
          </cell>
          <cell r="G847" t="str">
            <v>b</v>
          </cell>
          <cell r="H847">
            <v>376</v>
          </cell>
        </row>
        <row r="848">
          <cell r="A848">
            <v>57132</v>
          </cell>
          <cell r="B848">
            <v>2056</v>
          </cell>
          <cell r="C848">
            <v>6</v>
          </cell>
          <cell r="D848"/>
          <cell r="E848">
            <v>0</v>
          </cell>
          <cell r="F848" t="str">
            <v/>
          </cell>
          <cell r="G848" t="str">
            <v>b</v>
          </cell>
          <cell r="H848">
            <v>377</v>
          </cell>
        </row>
        <row r="849">
          <cell r="A849">
            <v>57162</v>
          </cell>
          <cell r="B849">
            <v>2056</v>
          </cell>
          <cell r="C849">
            <v>7</v>
          </cell>
          <cell r="D849"/>
          <cell r="E849">
            <v>0</v>
          </cell>
          <cell r="F849" t="str">
            <v/>
          </cell>
          <cell r="G849" t="str">
            <v>b</v>
          </cell>
          <cell r="H849">
            <v>378</v>
          </cell>
        </row>
        <row r="850">
          <cell r="A850">
            <v>57193</v>
          </cell>
          <cell r="B850">
            <v>2056</v>
          </cell>
          <cell r="C850">
            <v>8</v>
          </cell>
          <cell r="D850"/>
          <cell r="E850">
            <v>0</v>
          </cell>
          <cell r="F850" t="str">
            <v/>
          </cell>
          <cell r="G850" t="str">
            <v>b</v>
          </cell>
          <cell r="H850">
            <v>379</v>
          </cell>
        </row>
        <row r="851">
          <cell r="A851">
            <v>57224</v>
          </cell>
          <cell r="B851">
            <v>2056</v>
          </cell>
          <cell r="C851">
            <v>9</v>
          </cell>
          <cell r="D851"/>
          <cell r="E851">
            <v>0</v>
          </cell>
          <cell r="F851" t="str">
            <v/>
          </cell>
          <cell r="G851" t="str">
            <v>b</v>
          </cell>
          <cell r="H851">
            <v>380</v>
          </cell>
        </row>
        <row r="852">
          <cell r="A852">
            <v>57254</v>
          </cell>
          <cell r="B852">
            <v>2056</v>
          </cell>
          <cell r="C852">
            <v>10</v>
          </cell>
          <cell r="D852"/>
          <cell r="E852">
            <v>0</v>
          </cell>
          <cell r="F852" t="str">
            <v/>
          </cell>
          <cell r="G852" t="str">
            <v>b</v>
          </cell>
          <cell r="H852">
            <v>381</v>
          </cell>
        </row>
        <row r="853">
          <cell r="A853">
            <v>57285</v>
          </cell>
          <cell r="B853">
            <v>2056</v>
          </cell>
          <cell r="C853">
            <v>11</v>
          </cell>
          <cell r="D853"/>
          <cell r="E853">
            <v>0</v>
          </cell>
          <cell r="F853" t="str">
            <v/>
          </cell>
          <cell r="G853" t="str">
            <v>b</v>
          </cell>
          <cell r="H853">
            <v>382</v>
          </cell>
        </row>
        <row r="854">
          <cell r="A854">
            <v>57315</v>
          </cell>
          <cell r="B854">
            <v>2056</v>
          </cell>
          <cell r="C854">
            <v>12</v>
          </cell>
          <cell r="D854"/>
          <cell r="E854">
            <v>0</v>
          </cell>
          <cell r="F854" t="str">
            <v/>
          </cell>
          <cell r="G854" t="str">
            <v>b</v>
          </cell>
          <cell r="H854">
            <v>383</v>
          </cell>
        </row>
        <row r="855">
          <cell r="A855">
            <v>57346</v>
          </cell>
          <cell r="B855">
            <v>2057</v>
          </cell>
          <cell r="C855">
            <v>1</v>
          </cell>
          <cell r="D855"/>
          <cell r="E855">
            <v>0</v>
          </cell>
          <cell r="F855" t="str">
            <v/>
          </cell>
          <cell r="G855" t="str">
            <v>b</v>
          </cell>
          <cell r="H855">
            <v>384</v>
          </cell>
        </row>
        <row r="856">
          <cell r="A856">
            <v>57377</v>
          </cell>
          <cell r="B856">
            <v>2057</v>
          </cell>
          <cell r="C856">
            <v>2</v>
          </cell>
          <cell r="D856"/>
          <cell r="E856">
            <v>0</v>
          </cell>
          <cell r="F856" t="str">
            <v/>
          </cell>
          <cell r="G856" t="str">
            <v>b</v>
          </cell>
          <cell r="H856">
            <v>385</v>
          </cell>
        </row>
        <row r="857">
          <cell r="A857">
            <v>57405</v>
          </cell>
          <cell r="B857">
            <v>2057</v>
          </cell>
          <cell r="C857">
            <v>3</v>
          </cell>
          <cell r="D857"/>
          <cell r="E857">
            <v>0</v>
          </cell>
          <cell r="F857" t="str">
            <v/>
          </cell>
          <cell r="G857" t="str">
            <v>b</v>
          </cell>
          <cell r="H857">
            <v>386</v>
          </cell>
        </row>
        <row r="858">
          <cell r="A858">
            <v>57436</v>
          </cell>
          <cell r="B858">
            <v>2057</v>
          </cell>
          <cell r="C858">
            <v>4</v>
          </cell>
          <cell r="D858"/>
          <cell r="E858">
            <v>0</v>
          </cell>
          <cell r="F858" t="str">
            <v/>
          </cell>
          <cell r="G858" t="str">
            <v>b</v>
          </cell>
          <cell r="H858">
            <v>387</v>
          </cell>
        </row>
        <row r="859">
          <cell r="A859">
            <v>57466</v>
          </cell>
          <cell r="B859">
            <v>2057</v>
          </cell>
          <cell r="C859">
            <v>5</v>
          </cell>
          <cell r="D859"/>
          <cell r="E859">
            <v>0</v>
          </cell>
          <cell r="F859" t="str">
            <v/>
          </cell>
          <cell r="G859" t="str">
            <v>b</v>
          </cell>
          <cell r="H859">
            <v>388</v>
          </cell>
        </row>
        <row r="860">
          <cell r="A860">
            <v>57497</v>
          </cell>
          <cell r="B860">
            <v>2057</v>
          </cell>
          <cell r="C860">
            <v>6</v>
          </cell>
          <cell r="D860"/>
          <cell r="E860">
            <v>0</v>
          </cell>
          <cell r="F860" t="str">
            <v/>
          </cell>
          <cell r="G860" t="str">
            <v>b</v>
          </cell>
          <cell r="H860">
            <v>389</v>
          </cell>
        </row>
        <row r="861">
          <cell r="A861">
            <v>57527</v>
          </cell>
          <cell r="B861">
            <v>2057</v>
          </cell>
          <cell r="C861">
            <v>7</v>
          </cell>
          <cell r="D861"/>
          <cell r="E861">
            <v>0</v>
          </cell>
          <cell r="F861" t="str">
            <v/>
          </cell>
          <cell r="G861" t="str">
            <v>b</v>
          </cell>
          <cell r="H861">
            <v>390</v>
          </cell>
        </row>
        <row r="862">
          <cell r="A862">
            <v>57558</v>
          </cell>
          <cell r="B862">
            <v>2057</v>
          </cell>
          <cell r="C862">
            <v>8</v>
          </cell>
          <cell r="D862"/>
          <cell r="E862">
            <v>0</v>
          </cell>
          <cell r="F862" t="str">
            <v/>
          </cell>
          <cell r="G862" t="str">
            <v>b</v>
          </cell>
          <cell r="H862">
            <v>391</v>
          </cell>
        </row>
        <row r="863">
          <cell r="A863">
            <v>57589</v>
          </cell>
          <cell r="B863">
            <v>2057</v>
          </cell>
          <cell r="C863">
            <v>9</v>
          </cell>
          <cell r="D863"/>
          <cell r="E863">
            <v>0</v>
          </cell>
          <cell r="F863" t="str">
            <v/>
          </cell>
          <cell r="G863" t="str">
            <v>b</v>
          </cell>
          <cell r="H863">
            <v>392</v>
          </cell>
        </row>
        <row r="864">
          <cell r="A864">
            <v>57619</v>
          </cell>
          <cell r="B864">
            <v>2057</v>
          </cell>
          <cell r="C864">
            <v>10</v>
          </cell>
          <cell r="D864"/>
          <cell r="E864">
            <v>0</v>
          </cell>
          <cell r="F864" t="str">
            <v/>
          </cell>
          <cell r="G864" t="str">
            <v>b</v>
          </cell>
          <cell r="H864">
            <v>393</v>
          </cell>
        </row>
        <row r="865">
          <cell r="A865">
            <v>57650</v>
          </cell>
          <cell r="B865">
            <v>2057</v>
          </cell>
          <cell r="C865">
            <v>11</v>
          </cell>
          <cell r="D865"/>
          <cell r="E865">
            <v>0</v>
          </cell>
          <cell r="F865" t="str">
            <v/>
          </cell>
          <cell r="G865" t="str">
            <v>b</v>
          </cell>
          <cell r="H865">
            <v>394</v>
          </cell>
        </row>
        <row r="866">
          <cell r="A866">
            <v>57680</v>
          </cell>
          <cell r="B866">
            <v>2057</v>
          </cell>
          <cell r="C866">
            <v>12</v>
          </cell>
          <cell r="D866"/>
          <cell r="E866">
            <v>0</v>
          </cell>
          <cell r="F866" t="str">
            <v/>
          </cell>
          <cell r="G866" t="str">
            <v>b</v>
          </cell>
          <cell r="H866">
            <v>395</v>
          </cell>
        </row>
        <row r="867">
          <cell r="A867">
            <v>57711</v>
          </cell>
          <cell r="B867">
            <v>2058</v>
          </cell>
          <cell r="C867">
            <v>1</v>
          </cell>
          <cell r="D867"/>
          <cell r="E867">
            <v>0</v>
          </cell>
          <cell r="F867" t="str">
            <v/>
          </cell>
          <cell r="G867" t="str">
            <v>b</v>
          </cell>
          <cell r="H867">
            <v>396</v>
          </cell>
        </row>
        <row r="868">
          <cell r="A868">
            <v>57742</v>
          </cell>
          <cell r="B868">
            <v>2058</v>
          </cell>
          <cell r="C868">
            <v>2</v>
          </cell>
          <cell r="D868"/>
          <cell r="E868">
            <v>0</v>
          </cell>
          <cell r="F868" t="str">
            <v/>
          </cell>
          <cell r="G868" t="str">
            <v>b</v>
          </cell>
          <cell r="H868">
            <v>397</v>
          </cell>
        </row>
        <row r="869">
          <cell r="A869">
            <v>57770</v>
          </cell>
          <cell r="B869">
            <v>2058</v>
          </cell>
          <cell r="C869">
            <v>3</v>
          </cell>
          <cell r="D869"/>
          <cell r="E869">
            <v>0</v>
          </cell>
          <cell r="F869" t="str">
            <v/>
          </cell>
          <cell r="G869" t="str">
            <v>b</v>
          </cell>
          <cell r="H869">
            <v>398</v>
          </cell>
        </row>
        <row r="870">
          <cell r="A870">
            <v>57801</v>
          </cell>
          <cell r="B870">
            <v>2058</v>
          </cell>
          <cell r="C870">
            <v>4</v>
          </cell>
          <cell r="D870"/>
          <cell r="E870">
            <v>0</v>
          </cell>
          <cell r="F870" t="str">
            <v/>
          </cell>
          <cell r="G870" t="str">
            <v>b</v>
          </cell>
          <cell r="H870">
            <v>399</v>
          </cell>
        </row>
        <row r="871">
          <cell r="A871">
            <v>57831</v>
          </cell>
          <cell r="B871">
            <v>2058</v>
          </cell>
          <cell r="C871">
            <v>5</v>
          </cell>
          <cell r="D871"/>
          <cell r="E871">
            <v>0</v>
          </cell>
          <cell r="F871" t="str">
            <v/>
          </cell>
          <cell r="G871" t="str">
            <v>b</v>
          </cell>
          <cell r="H871">
            <v>400</v>
          </cell>
        </row>
        <row r="872">
          <cell r="A872">
            <v>57862</v>
          </cell>
          <cell r="B872">
            <v>2058</v>
          </cell>
          <cell r="C872">
            <v>6</v>
          </cell>
          <cell r="D872"/>
          <cell r="E872">
            <v>0</v>
          </cell>
          <cell r="F872" t="str">
            <v/>
          </cell>
          <cell r="G872" t="str">
            <v>b</v>
          </cell>
          <cell r="H872">
            <v>401</v>
          </cell>
        </row>
        <row r="873">
          <cell r="A873">
            <v>57892</v>
          </cell>
          <cell r="B873">
            <v>2058</v>
          </cell>
          <cell r="C873">
            <v>7</v>
          </cell>
          <cell r="D873"/>
          <cell r="E873">
            <v>0</v>
          </cell>
          <cell r="F873" t="str">
            <v/>
          </cell>
          <cell r="G873" t="str">
            <v>b</v>
          </cell>
          <cell r="H873">
            <v>402</v>
          </cell>
        </row>
        <row r="874">
          <cell r="A874">
            <v>57923</v>
          </cell>
          <cell r="B874">
            <v>2058</v>
          </cell>
          <cell r="C874">
            <v>8</v>
          </cell>
          <cell r="D874"/>
          <cell r="E874">
            <v>0</v>
          </cell>
          <cell r="F874" t="str">
            <v/>
          </cell>
          <cell r="G874" t="str">
            <v>b</v>
          </cell>
          <cell r="H874">
            <v>403</v>
          </cell>
        </row>
        <row r="875">
          <cell r="A875">
            <v>57954</v>
          </cell>
          <cell r="B875">
            <v>2058</v>
          </cell>
          <cell r="C875">
            <v>9</v>
          </cell>
          <cell r="D875"/>
          <cell r="E875">
            <v>0</v>
          </cell>
          <cell r="F875" t="str">
            <v/>
          </cell>
          <cell r="G875" t="str">
            <v>b</v>
          </cell>
          <cell r="H875">
            <v>404</v>
          </cell>
        </row>
        <row r="876">
          <cell r="A876">
            <v>57984</v>
          </cell>
          <cell r="B876">
            <v>2058</v>
          </cell>
          <cell r="C876">
            <v>10</v>
          </cell>
          <cell r="D876"/>
          <cell r="E876">
            <v>0</v>
          </cell>
          <cell r="F876" t="str">
            <v/>
          </cell>
          <cell r="G876" t="str">
            <v>b</v>
          </cell>
          <cell r="H876">
            <v>405</v>
          </cell>
        </row>
        <row r="877">
          <cell r="A877">
            <v>58015</v>
          </cell>
          <cell r="B877">
            <v>2058</v>
          </cell>
          <cell r="C877">
            <v>11</v>
          </cell>
          <cell r="D877"/>
          <cell r="E877">
            <v>0</v>
          </cell>
          <cell r="F877" t="str">
            <v/>
          </cell>
          <cell r="G877" t="str">
            <v>b</v>
          </cell>
          <cell r="H877">
            <v>406</v>
          </cell>
        </row>
        <row r="878">
          <cell r="A878">
            <v>58045</v>
          </cell>
          <cell r="B878">
            <v>2058</v>
          </cell>
          <cell r="C878">
            <v>12</v>
          </cell>
          <cell r="D878"/>
          <cell r="E878">
            <v>0</v>
          </cell>
          <cell r="F878" t="str">
            <v/>
          </cell>
          <cell r="G878" t="str">
            <v>b</v>
          </cell>
          <cell r="H878">
            <v>407</v>
          </cell>
        </row>
        <row r="879">
          <cell r="A879">
            <v>58076</v>
          </cell>
          <cell r="B879">
            <v>2059</v>
          </cell>
          <cell r="C879">
            <v>1</v>
          </cell>
          <cell r="D879"/>
          <cell r="E879">
            <v>0</v>
          </cell>
          <cell r="F879" t="str">
            <v/>
          </cell>
          <cell r="G879" t="str">
            <v>b</v>
          </cell>
          <cell r="H879">
            <v>408</v>
          </cell>
        </row>
        <row r="880">
          <cell r="A880">
            <v>58107</v>
          </cell>
          <cell r="B880">
            <v>2059</v>
          </cell>
          <cell r="C880">
            <v>2</v>
          </cell>
          <cell r="D880"/>
          <cell r="E880">
            <v>0</v>
          </cell>
          <cell r="F880" t="str">
            <v/>
          </cell>
          <cell r="G880" t="str">
            <v>b</v>
          </cell>
          <cell r="H880">
            <v>409</v>
          </cell>
        </row>
        <row r="881">
          <cell r="A881">
            <v>58135</v>
          </cell>
          <cell r="B881">
            <v>2059</v>
          </cell>
          <cell r="C881">
            <v>3</v>
          </cell>
          <cell r="D881"/>
          <cell r="E881">
            <v>0</v>
          </cell>
          <cell r="F881" t="str">
            <v/>
          </cell>
          <cell r="G881" t="str">
            <v>b</v>
          </cell>
          <cell r="H881">
            <v>410</v>
          </cell>
        </row>
        <row r="882">
          <cell r="A882">
            <v>58166</v>
          </cell>
          <cell r="B882">
            <v>2059</v>
          </cell>
          <cell r="C882">
            <v>4</v>
          </cell>
          <cell r="D882"/>
          <cell r="E882">
            <v>0</v>
          </cell>
          <cell r="F882" t="str">
            <v/>
          </cell>
          <cell r="G882" t="str">
            <v>b</v>
          </cell>
          <cell r="H882">
            <v>411</v>
          </cell>
        </row>
        <row r="883">
          <cell r="A883">
            <v>58196</v>
          </cell>
          <cell r="B883">
            <v>2059</v>
          </cell>
          <cell r="C883">
            <v>5</v>
          </cell>
          <cell r="D883"/>
          <cell r="E883">
            <v>0</v>
          </cell>
          <cell r="F883" t="str">
            <v/>
          </cell>
          <cell r="G883" t="str">
            <v>b</v>
          </cell>
          <cell r="H883">
            <v>412</v>
          </cell>
        </row>
        <row r="884">
          <cell r="A884">
            <v>58227</v>
          </cell>
          <cell r="B884">
            <v>2059</v>
          </cell>
          <cell r="C884">
            <v>6</v>
          </cell>
          <cell r="D884"/>
          <cell r="E884">
            <v>0</v>
          </cell>
          <cell r="F884" t="str">
            <v/>
          </cell>
          <cell r="G884" t="str">
            <v>b</v>
          </cell>
          <cell r="H884">
            <v>413</v>
          </cell>
        </row>
        <row r="885">
          <cell r="A885">
            <v>58257</v>
          </cell>
          <cell r="B885">
            <v>2059</v>
          </cell>
          <cell r="C885">
            <v>7</v>
          </cell>
          <cell r="D885"/>
          <cell r="E885">
            <v>0</v>
          </cell>
          <cell r="F885" t="str">
            <v/>
          </cell>
          <cell r="G885" t="str">
            <v>b</v>
          </cell>
          <cell r="H885">
            <v>414</v>
          </cell>
        </row>
        <row r="886">
          <cell r="A886">
            <v>58288</v>
          </cell>
          <cell r="B886">
            <v>2059</v>
          </cell>
          <cell r="C886">
            <v>8</v>
          </cell>
          <cell r="D886"/>
          <cell r="E886">
            <v>0</v>
          </cell>
          <cell r="F886" t="str">
            <v/>
          </cell>
          <cell r="G886" t="str">
            <v>b</v>
          </cell>
          <cell r="H886">
            <v>415</v>
          </cell>
        </row>
        <row r="887">
          <cell r="A887">
            <v>58319</v>
          </cell>
          <cell r="B887">
            <v>2059</v>
          </cell>
          <cell r="C887">
            <v>9</v>
          </cell>
          <cell r="D887"/>
          <cell r="E887">
            <v>0</v>
          </cell>
          <cell r="F887" t="str">
            <v/>
          </cell>
          <cell r="G887" t="str">
            <v>b</v>
          </cell>
          <cell r="H887">
            <v>416</v>
          </cell>
        </row>
        <row r="888">
          <cell r="A888">
            <v>58349</v>
          </cell>
          <cell r="B888">
            <v>2059</v>
          </cell>
          <cell r="C888">
            <v>10</v>
          </cell>
          <cell r="D888"/>
          <cell r="E888">
            <v>0</v>
          </cell>
          <cell r="F888" t="str">
            <v/>
          </cell>
          <cell r="G888" t="str">
            <v>b</v>
          </cell>
          <cell r="H888">
            <v>417</v>
          </cell>
        </row>
        <row r="889">
          <cell r="A889">
            <v>58380</v>
          </cell>
          <cell r="B889">
            <v>2059</v>
          </cell>
          <cell r="C889">
            <v>11</v>
          </cell>
          <cell r="D889"/>
          <cell r="E889">
            <v>0</v>
          </cell>
          <cell r="F889" t="str">
            <v/>
          </cell>
          <cell r="G889" t="str">
            <v>b</v>
          </cell>
          <cell r="H889">
            <v>418</v>
          </cell>
        </row>
        <row r="890">
          <cell r="A890">
            <v>58410</v>
          </cell>
          <cell r="B890">
            <v>2059</v>
          </cell>
          <cell r="C890">
            <v>12</v>
          </cell>
          <cell r="D890"/>
          <cell r="E890">
            <v>0</v>
          </cell>
          <cell r="F890" t="str">
            <v/>
          </cell>
          <cell r="G890" t="str">
            <v>b</v>
          </cell>
          <cell r="H890">
            <v>419</v>
          </cell>
        </row>
        <row r="891">
          <cell r="A891">
            <v>58441</v>
          </cell>
          <cell r="B891">
            <v>2060</v>
          </cell>
          <cell r="C891">
            <v>1</v>
          </cell>
          <cell r="D891"/>
          <cell r="E891">
            <v>0</v>
          </cell>
          <cell r="F891" t="str">
            <v/>
          </cell>
          <cell r="G891" t="str">
            <v>b</v>
          </cell>
          <cell r="H891">
            <v>420</v>
          </cell>
        </row>
        <row r="892">
          <cell r="A892">
            <v>58472</v>
          </cell>
          <cell r="B892">
            <v>2060</v>
          </cell>
          <cell r="C892">
            <v>2</v>
          </cell>
          <cell r="D892"/>
          <cell r="E892">
            <v>0</v>
          </cell>
          <cell r="F892" t="str">
            <v/>
          </cell>
          <cell r="G892" t="str">
            <v>b</v>
          </cell>
          <cell r="H892">
            <v>421</v>
          </cell>
        </row>
        <row r="893">
          <cell r="A893">
            <v>58501</v>
          </cell>
          <cell r="B893">
            <v>2060</v>
          </cell>
          <cell r="C893">
            <v>3</v>
          </cell>
          <cell r="D893"/>
          <cell r="E893">
            <v>0</v>
          </cell>
          <cell r="F893" t="str">
            <v/>
          </cell>
          <cell r="G893" t="str">
            <v>b</v>
          </cell>
          <cell r="H893">
            <v>422</v>
          </cell>
        </row>
        <row r="894">
          <cell r="A894">
            <v>58532</v>
          </cell>
          <cell r="B894">
            <v>2060</v>
          </cell>
          <cell r="C894">
            <v>4</v>
          </cell>
          <cell r="D894"/>
          <cell r="E894">
            <v>0</v>
          </cell>
          <cell r="F894" t="str">
            <v/>
          </cell>
          <cell r="G894" t="str">
            <v>b</v>
          </cell>
          <cell r="H894">
            <v>423</v>
          </cell>
        </row>
        <row r="895">
          <cell r="A895">
            <v>58562</v>
          </cell>
          <cell r="B895">
            <v>2060</v>
          </cell>
          <cell r="C895">
            <v>5</v>
          </cell>
          <cell r="D895"/>
          <cell r="E895">
            <v>0</v>
          </cell>
          <cell r="F895" t="str">
            <v/>
          </cell>
          <cell r="G895" t="str">
            <v>b</v>
          </cell>
          <cell r="H895">
            <v>424</v>
          </cell>
        </row>
        <row r="896">
          <cell r="A896">
            <v>58593</v>
          </cell>
          <cell r="B896">
            <v>2060</v>
          </cell>
          <cell r="C896">
            <v>6</v>
          </cell>
          <cell r="D896"/>
          <cell r="E896">
            <v>0</v>
          </cell>
          <cell r="F896" t="str">
            <v/>
          </cell>
          <cell r="G896" t="str">
            <v>b</v>
          </cell>
          <cell r="H896">
            <v>425</v>
          </cell>
        </row>
        <row r="897">
          <cell r="A897">
            <v>58623</v>
          </cell>
          <cell r="B897">
            <v>2060</v>
          </cell>
          <cell r="C897">
            <v>7</v>
          </cell>
          <cell r="D897"/>
          <cell r="E897">
            <v>0</v>
          </cell>
          <cell r="F897" t="str">
            <v/>
          </cell>
          <cell r="G897" t="str">
            <v>b</v>
          </cell>
          <cell r="H897">
            <v>426</v>
          </cell>
        </row>
        <row r="898">
          <cell r="A898">
            <v>58654</v>
          </cell>
          <cell r="B898">
            <v>2060</v>
          </cell>
          <cell r="C898">
            <v>8</v>
          </cell>
          <cell r="D898"/>
          <cell r="E898">
            <v>0</v>
          </cell>
          <cell r="F898" t="str">
            <v/>
          </cell>
          <cell r="G898" t="str">
            <v>b</v>
          </cell>
          <cell r="H898">
            <v>427</v>
          </cell>
        </row>
        <row r="899">
          <cell r="A899">
            <v>58685</v>
          </cell>
          <cell r="B899">
            <v>2060</v>
          </cell>
          <cell r="C899">
            <v>9</v>
          </cell>
          <cell r="D899"/>
          <cell r="E899">
            <v>0</v>
          </cell>
          <cell r="F899" t="str">
            <v/>
          </cell>
          <cell r="G899" t="str">
            <v>b</v>
          </cell>
          <cell r="H899">
            <v>428</v>
          </cell>
        </row>
        <row r="900">
          <cell r="A900">
            <v>58715</v>
          </cell>
          <cell r="B900">
            <v>2060</v>
          </cell>
          <cell r="C900">
            <v>10</v>
          </cell>
          <cell r="D900"/>
          <cell r="E900">
            <v>0</v>
          </cell>
          <cell r="F900" t="str">
            <v/>
          </cell>
          <cell r="G900" t="str">
            <v>b</v>
          </cell>
          <cell r="H900">
            <v>429</v>
          </cell>
        </row>
        <row r="901">
          <cell r="A901">
            <v>58746</v>
          </cell>
          <cell r="B901">
            <v>2060</v>
          </cell>
          <cell r="C901">
            <v>11</v>
          </cell>
          <cell r="D901"/>
          <cell r="E901">
            <v>0</v>
          </cell>
          <cell r="F901" t="str">
            <v/>
          </cell>
          <cell r="G901" t="str">
            <v>b</v>
          </cell>
          <cell r="H901">
            <v>430</v>
          </cell>
        </row>
        <row r="902">
          <cell r="A902">
            <v>58776</v>
          </cell>
          <cell r="B902">
            <v>2060</v>
          </cell>
          <cell r="C902">
            <v>12</v>
          </cell>
          <cell r="D902"/>
          <cell r="E902">
            <v>0</v>
          </cell>
          <cell r="F902" t="str">
            <v/>
          </cell>
          <cell r="G902" t="str">
            <v>b</v>
          </cell>
          <cell r="H902">
            <v>431</v>
          </cell>
        </row>
        <row r="903">
          <cell r="A903">
            <v>58807</v>
          </cell>
          <cell r="B903">
            <v>2061</v>
          </cell>
          <cell r="C903">
            <v>1</v>
          </cell>
          <cell r="D903"/>
          <cell r="E903">
            <v>0</v>
          </cell>
          <cell r="F903" t="str">
            <v/>
          </cell>
          <cell r="G903" t="str">
            <v>b</v>
          </cell>
          <cell r="H903">
            <v>432</v>
          </cell>
        </row>
        <row r="904">
          <cell r="A904">
            <v>58838</v>
          </cell>
          <cell r="B904">
            <v>2061</v>
          </cell>
          <cell r="C904">
            <v>2</v>
          </cell>
          <cell r="D904"/>
          <cell r="E904">
            <v>0</v>
          </cell>
          <cell r="F904" t="str">
            <v/>
          </cell>
          <cell r="G904" t="str">
            <v>b</v>
          </cell>
          <cell r="H904">
            <v>433</v>
          </cell>
        </row>
        <row r="905">
          <cell r="A905">
            <v>58866</v>
          </cell>
          <cell r="B905">
            <v>2061</v>
          </cell>
          <cell r="C905">
            <v>3</v>
          </cell>
          <cell r="D905"/>
          <cell r="E905">
            <v>0</v>
          </cell>
          <cell r="F905" t="str">
            <v/>
          </cell>
          <cell r="G905" t="str">
            <v>b</v>
          </cell>
          <cell r="H905">
            <v>434</v>
          </cell>
        </row>
        <row r="906">
          <cell r="A906">
            <v>58897</v>
          </cell>
          <cell r="B906">
            <v>2061</v>
          </cell>
          <cell r="C906">
            <v>4</v>
          </cell>
          <cell r="D906"/>
          <cell r="E906">
            <v>0</v>
          </cell>
          <cell r="F906" t="str">
            <v/>
          </cell>
          <cell r="G906" t="str">
            <v>b</v>
          </cell>
          <cell r="H906">
            <v>435</v>
          </cell>
        </row>
        <row r="907">
          <cell r="A907">
            <v>58927</v>
          </cell>
          <cell r="B907">
            <v>2061</v>
          </cell>
          <cell r="C907">
            <v>5</v>
          </cell>
          <cell r="D907"/>
          <cell r="E907">
            <v>0</v>
          </cell>
          <cell r="F907" t="str">
            <v/>
          </cell>
          <cell r="G907" t="str">
            <v>b</v>
          </cell>
          <cell r="H907">
            <v>436</v>
          </cell>
        </row>
        <row r="908">
          <cell r="A908">
            <v>58958</v>
          </cell>
          <cell r="B908">
            <v>2061</v>
          </cell>
          <cell r="C908">
            <v>6</v>
          </cell>
          <cell r="D908"/>
          <cell r="E908">
            <v>0</v>
          </cell>
          <cell r="F908" t="str">
            <v/>
          </cell>
          <cell r="G908" t="str">
            <v>b</v>
          </cell>
          <cell r="H908">
            <v>437</v>
          </cell>
        </row>
        <row r="909">
          <cell r="A909">
            <v>58988</v>
          </cell>
          <cell r="B909">
            <v>2061</v>
          </cell>
          <cell r="C909">
            <v>7</v>
          </cell>
          <cell r="D909"/>
          <cell r="E909">
            <v>0</v>
          </cell>
          <cell r="F909" t="str">
            <v/>
          </cell>
          <cell r="G909" t="str">
            <v>b</v>
          </cell>
          <cell r="H909">
            <v>438</v>
          </cell>
        </row>
        <row r="910">
          <cell r="A910">
            <v>59019</v>
          </cell>
          <cell r="B910">
            <v>2061</v>
          </cell>
          <cell r="C910">
            <v>8</v>
          </cell>
          <cell r="D910"/>
          <cell r="E910">
            <v>0</v>
          </cell>
          <cell r="F910" t="str">
            <v/>
          </cell>
          <cell r="G910" t="str">
            <v>b</v>
          </cell>
          <cell r="H910">
            <v>439</v>
          </cell>
        </row>
        <row r="911">
          <cell r="A911">
            <v>59050</v>
          </cell>
          <cell r="B911">
            <v>2061</v>
          </cell>
          <cell r="C911">
            <v>9</v>
          </cell>
          <cell r="D911"/>
          <cell r="E911">
            <v>0</v>
          </cell>
          <cell r="F911" t="str">
            <v/>
          </cell>
          <cell r="G911" t="str">
            <v>b</v>
          </cell>
          <cell r="H911">
            <v>440</v>
          </cell>
        </row>
        <row r="912">
          <cell r="A912">
            <v>59080</v>
          </cell>
          <cell r="B912">
            <v>2061</v>
          </cell>
          <cell r="C912">
            <v>10</v>
          </cell>
          <cell r="D912"/>
          <cell r="E912">
            <v>0</v>
          </cell>
          <cell r="F912" t="str">
            <v/>
          </cell>
          <cell r="G912" t="str">
            <v>b</v>
          </cell>
          <cell r="H912">
            <v>441</v>
          </cell>
        </row>
        <row r="913">
          <cell r="A913">
            <v>59111</v>
          </cell>
          <cell r="B913">
            <v>2061</v>
          </cell>
          <cell r="C913">
            <v>11</v>
          </cell>
          <cell r="D913"/>
          <cell r="E913">
            <v>0</v>
          </cell>
          <cell r="F913" t="str">
            <v/>
          </cell>
          <cell r="G913" t="str">
            <v>b</v>
          </cell>
          <cell r="H913">
            <v>442</v>
          </cell>
        </row>
        <row r="914">
          <cell r="A914">
            <v>59141</v>
          </cell>
          <cell r="B914">
            <v>2061</v>
          </cell>
          <cell r="C914">
            <v>12</v>
          </cell>
          <cell r="D914"/>
          <cell r="E914">
            <v>0</v>
          </cell>
          <cell r="F914" t="str">
            <v/>
          </cell>
          <cell r="G914" t="str">
            <v>b</v>
          </cell>
          <cell r="H914">
            <v>443</v>
          </cell>
        </row>
        <row r="915">
          <cell r="A915">
            <v>59172</v>
          </cell>
          <cell r="B915">
            <v>2062</v>
          </cell>
          <cell r="C915">
            <v>1</v>
          </cell>
          <cell r="D915"/>
          <cell r="E915">
            <v>0</v>
          </cell>
          <cell r="F915" t="str">
            <v/>
          </cell>
          <cell r="G915" t="str">
            <v>b</v>
          </cell>
          <cell r="H915">
            <v>444</v>
          </cell>
        </row>
        <row r="916">
          <cell r="A916">
            <v>59203</v>
          </cell>
          <cell r="B916">
            <v>2062</v>
          </cell>
          <cell r="C916">
            <v>2</v>
          </cell>
          <cell r="D916"/>
          <cell r="E916">
            <v>0</v>
          </cell>
          <cell r="F916" t="str">
            <v/>
          </cell>
          <cell r="G916" t="str">
            <v>b</v>
          </cell>
          <cell r="H916">
            <v>445</v>
          </cell>
        </row>
        <row r="917">
          <cell r="A917">
            <v>59231</v>
          </cell>
          <cell r="B917">
            <v>2062</v>
          </cell>
          <cell r="C917">
            <v>3</v>
          </cell>
          <cell r="D917"/>
          <cell r="E917">
            <v>0</v>
          </cell>
          <cell r="F917" t="str">
            <v/>
          </cell>
          <cell r="G917" t="str">
            <v>b</v>
          </cell>
          <cell r="H917">
            <v>446</v>
          </cell>
        </row>
        <row r="918">
          <cell r="A918">
            <v>59262</v>
          </cell>
          <cell r="B918">
            <v>2062</v>
          </cell>
          <cell r="C918">
            <v>4</v>
          </cell>
          <cell r="D918"/>
          <cell r="E918">
            <v>0</v>
          </cell>
          <cell r="F918" t="str">
            <v/>
          </cell>
          <cell r="G918" t="str">
            <v>b</v>
          </cell>
          <cell r="H918">
            <v>447</v>
          </cell>
        </row>
        <row r="919">
          <cell r="A919">
            <v>59292</v>
          </cell>
          <cell r="B919">
            <v>2062</v>
          </cell>
          <cell r="C919">
            <v>5</v>
          </cell>
          <cell r="D919"/>
          <cell r="E919">
            <v>0</v>
          </cell>
          <cell r="F919" t="str">
            <v/>
          </cell>
          <cell r="G919" t="str">
            <v>b</v>
          </cell>
          <cell r="H919">
            <v>448</v>
          </cell>
        </row>
        <row r="920">
          <cell r="A920">
            <v>59323</v>
          </cell>
          <cell r="B920">
            <v>2062</v>
          </cell>
          <cell r="C920">
            <v>6</v>
          </cell>
          <cell r="D920"/>
          <cell r="E920">
            <v>0</v>
          </cell>
          <cell r="F920" t="str">
            <v/>
          </cell>
          <cell r="G920" t="str">
            <v>b</v>
          </cell>
          <cell r="H920">
            <v>449</v>
          </cell>
        </row>
        <row r="921">
          <cell r="A921">
            <v>59353</v>
          </cell>
          <cell r="B921">
            <v>2062</v>
          </cell>
          <cell r="C921">
            <v>7</v>
          </cell>
          <cell r="D921"/>
          <cell r="E921">
            <v>0</v>
          </cell>
          <cell r="F921" t="str">
            <v/>
          </cell>
          <cell r="G921" t="str">
            <v>b</v>
          </cell>
          <cell r="H921">
            <v>450</v>
          </cell>
        </row>
        <row r="922">
          <cell r="A922">
            <v>59384</v>
          </cell>
          <cell r="B922">
            <v>2062</v>
          </cell>
          <cell r="C922">
            <v>8</v>
          </cell>
          <cell r="D922"/>
          <cell r="E922">
            <v>0</v>
          </cell>
          <cell r="F922" t="str">
            <v/>
          </cell>
          <cell r="G922" t="str">
            <v>b</v>
          </cell>
          <cell r="H922">
            <v>451</v>
          </cell>
        </row>
        <row r="923">
          <cell r="A923">
            <v>59415</v>
          </cell>
          <cell r="B923">
            <v>2062</v>
          </cell>
          <cell r="C923">
            <v>9</v>
          </cell>
          <cell r="D923"/>
          <cell r="E923">
            <v>0</v>
          </cell>
          <cell r="F923" t="str">
            <v/>
          </cell>
          <cell r="G923" t="str">
            <v>b</v>
          </cell>
          <cell r="H923">
            <v>452</v>
          </cell>
        </row>
        <row r="924">
          <cell r="A924">
            <v>59445</v>
          </cell>
          <cell r="B924">
            <v>2062</v>
          </cell>
          <cell r="C924">
            <v>10</v>
          </cell>
          <cell r="D924"/>
          <cell r="E924">
            <v>0</v>
          </cell>
          <cell r="F924" t="str">
            <v/>
          </cell>
          <cell r="G924" t="str">
            <v>b</v>
          </cell>
          <cell r="H924">
            <v>453</v>
          </cell>
        </row>
        <row r="925">
          <cell r="A925">
            <v>59476</v>
          </cell>
          <cell r="B925">
            <v>2062</v>
          </cell>
          <cell r="C925">
            <v>11</v>
          </cell>
          <cell r="D925"/>
          <cell r="E925">
            <v>0</v>
          </cell>
          <cell r="F925" t="str">
            <v/>
          </cell>
          <cell r="G925" t="str">
            <v>b</v>
          </cell>
          <cell r="H925">
            <v>454</v>
          </cell>
        </row>
        <row r="926">
          <cell r="A926">
            <v>59506</v>
          </cell>
          <cell r="B926">
            <v>2062</v>
          </cell>
          <cell r="C926">
            <v>12</v>
          </cell>
          <cell r="D926"/>
          <cell r="E926">
            <v>0</v>
          </cell>
          <cell r="F926" t="str">
            <v/>
          </cell>
          <cell r="G926" t="str">
            <v>b</v>
          </cell>
          <cell r="H926">
            <v>455</v>
          </cell>
        </row>
        <row r="927">
          <cell r="A927">
            <v>59537</v>
          </cell>
          <cell r="B927">
            <v>2063</v>
          </cell>
          <cell r="C927">
            <v>1</v>
          </cell>
          <cell r="D927"/>
          <cell r="E927">
            <v>0</v>
          </cell>
          <cell r="F927" t="str">
            <v/>
          </cell>
          <cell r="G927" t="str">
            <v>b</v>
          </cell>
          <cell r="H927">
            <v>456</v>
          </cell>
        </row>
        <row r="928">
          <cell r="A928">
            <v>59568</v>
          </cell>
          <cell r="B928">
            <v>2063</v>
          </cell>
          <cell r="C928">
            <v>2</v>
          </cell>
          <cell r="D928"/>
          <cell r="E928">
            <v>0</v>
          </cell>
          <cell r="F928" t="str">
            <v/>
          </cell>
          <cell r="G928" t="str">
            <v>b</v>
          </cell>
          <cell r="H928">
            <v>457</v>
          </cell>
        </row>
        <row r="929">
          <cell r="A929">
            <v>59596</v>
          </cell>
          <cell r="B929">
            <v>2063</v>
          </cell>
          <cell r="C929">
            <v>3</v>
          </cell>
          <cell r="D929"/>
          <cell r="E929">
            <v>0</v>
          </cell>
          <cell r="F929" t="str">
            <v/>
          </cell>
          <cell r="G929" t="str">
            <v>b</v>
          </cell>
          <cell r="H929">
            <v>458</v>
          </cell>
        </row>
        <row r="930">
          <cell r="A930">
            <v>59627</v>
          </cell>
          <cell r="B930">
            <v>2063</v>
          </cell>
          <cell r="C930">
            <v>4</v>
          </cell>
          <cell r="D930"/>
          <cell r="E930">
            <v>0</v>
          </cell>
          <cell r="F930" t="str">
            <v/>
          </cell>
          <cell r="G930" t="str">
            <v>b</v>
          </cell>
          <cell r="H930">
            <v>459</v>
          </cell>
        </row>
        <row r="931">
          <cell r="A931">
            <v>59657</v>
          </cell>
          <cell r="B931">
            <v>2063</v>
          </cell>
          <cell r="C931">
            <v>5</v>
          </cell>
          <cell r="D931"/>
          <cell r="E931">
            <v>0</v>
          </cell>
          <cell r="F931" t="str">
            <v/>
          </cell>
          <cell r="G931" t="str">
            <v>b</v>
          </cell>
          <cell r="H931">
            <v>460</v>
          </cell>
        </row>
        <row r="932">
          <cell r="A932">
            <v>59688</v>
          </cell>
          <cell r="B932">
            <v>2063</v>
          </cell>
          <cell r="C932">
            <v>6</v>
          </cell>
          <cell r="D932"/>
          <cell r="E932">
            <v>0</v>
          </cell>
          <cell r="F932" t="str">
            <v/>
          </cell>
          <cell r="G932" t="str">
            <v>b</v>
          </cell>
          <cell r="H932">
            <v>461</v>
          </cell>
        </row>
        <row r="933">
          <cell r="A933">
            <v>59718</v>
          </cell>
          <cell r="B933">
            <v>2063</v>
          </cell>
          <cell r="C933">
            <v>7</v>
          </cell>
          <cell r="D933"/>
          <cell r="E933">
            <v>0</v>
          </cell>
          <cell r="F933" t="str">
            <v/>
          </cell>
          <cell r="G933" t="str">
            <v>b</v>
          </cell>
          <cell r="H933">
            <v>462</v>
          </cell>
        </row>
        <row r="934">
          <cell r="A934">
            <v>59749</v>
          </cell>
          <cell r="B934">
            <v>2063</v>
          </cell>
          <cell r="C934">
            <v>8</v>
          </cell>
          <cell r="D934"/>
          <cell r="E934">
            <v>0</v>
          </cell>
          <cell r="F934" t="str">
            <v/>
          </cell>
          <cell r="G934" t="str">
            <v>b</v>
          </cell>
          <cell r="H934">
            <v>463</v>
          </cell>
        </row>
        <row r="935">
          <cell r="A935">
            <v>59780</v>
          </cell>
          <cell r="B935">
            <v>2063</v>
          </cell>
          <cell r="C935">
            <v>9</v>
          </cell>
          <cell r="D935"/>
          <cell r="E935">
            <v>0</v>
          </cell>
          <cell r="F935" t="str">
            <v/>
          </cell>
          <cell r="G935" t="str">
            <v>b</v>
          </cell>
          <cell r="H935">
            <v>464</v>
          </cell>
        </row>
        <row r="936">
          <cell r="A936">
            <v>59810</v>
          </cell>
          <cell r="B936">
            <v>2063</v>
          </cell>
          <cell r="C936">
            <v>10</v>
          </cell>
          <cell r="D936"/>
          <cell r="E936">
            <v>0</v>
          </cell>
          <cell r="F936" t="str">
            <v/>
          </cell>
          <cell r="G936" t="str">
            <v>b</v>
          </cell>
          <cell r="H936">
            <v>465</v>
          </cell>
        </row>
        <row r="937">
          <cell r="A937">
            <v>59841</v>
          </cell>
          <cell r="B937">
            <v>2063</v>
          </cell>
          <cell r="C937">
            <v>11</v>
          </cell>
          <cell r="D937"/>
          <cell r="E937">
            <v>0</v>
          </cell>
          <cell r="F937" t="str">
            <v/>
          </cell>
          <cell r="G937" t="str">
            <v>b</v>
          </cell>
          <cell r="H937">
            <v>466</v>
          </cell>
        </row>
        <row r="938">
          <cell r="A938">
            <v>59871</v>
          </cell>
          <cell r="B938">
            <v>2063</v>
          </cell>
          <cell r="C938">
            <v>12</v>
          </cell>
          <cell r="D938"/>
          <cell r="E938">
            <v>0</v>
          </cell>
          <cell r="F938" t="str">
            <v/>
          </cell>
          <cell r="G938" t="str">
            <v>b</v>
          </cell>
          <cell r="H938">
            <v>467</v>
          </cell>
        </row>
        <row r="939">
          <cell r="A939">
            <v>59902</v>
          </cell>
          <cell r="B939">
            <v>2064</v>
          </cell>
          <cell r="C939">
            <v>1</v>
          </cell>
          <cell r="D939"/>
          <cell r="E939">
            <v>0</v>
          </cell>
          <cell r="F939" t="str">
            <v/>
          </cell>
          <cell r="G939" t="str">
            <v>b</v>
          </cell>
          <cell r="H939">
            <v>468</v>
          </cell>
        </row>
        <row r="940">
          <cell r="A940">
            <v>59933</v>
          </cell>
          <cell r="B940">
            <v>2064</v>
          </cell>
          <cell r="C940">
            <v>2</v>
          </cell>
          <cell r="D940"/>
          <cell r="E940">
            <v>0</v>
          </cell>
          <cell r="F940" t="str">
            <v/>
          </cell>
          <cell r="G940" t="str">
            <v>b</v>
          </cell>
          <cell r="H940">
            <v>469</v>
          </cell>
        </row>
        <row r="941">
          <cell r="A941">
            <v>59962</v>
          </cell>
          <cell r="B941">
            <v>2064</v>
          </cell>
          <cell r="C941">
            <v>3</v>
          </cell>
          <cell r="D941"/>
          <cell r="E941">
            <v>0</v>
          </cell>
          <cell r="F941" t="str">
            <v/>
          </cell>
          <cell r="G941" t="str">
            <v>b</v>
          </cell>
          <cell r="H941">
            <v>470</v>
          </cell>
        </row>
        <row r="942">
          <cell r="A942">
            <v>59993</v>
          </cell>
          <cell r="B942">
            <v>2064</v>
          </cell>
          <cell r="C942">
            <v>4</v>
          </cell>
          <cell r="D942"/>
          <cell r="E942">
            <v>0</v>
          </cell>
          <cell r="F942" t="str">
            <v/>
          </cell>
          <cell r="G942" t="str">
            <v>b</v>
          </cell>
          <cell r="H942">
            <v>471</v>
          </cell>
        </row>
        <row r="943">
          <cell r="A943">
            <v>60023</v>
          </cell>
          <cell r="B943">
            <v>2064</v>
          </cell>
          <cell r="C943">
            <v>5</v>
          </cell>
          <cell r="D943"/>
          <cell r="E943">
            <v>0</v>
          </cell>
          <cell r="F943" t="str">
            <v/>
          </cell>
          <cell r="G943" t="str">
            <v>b</v>
          </cell>
          <cell r="H943">
            <v>472</v>
          </cell>
        </row>
        <row r="944">
          <cell r="A944">
            <v>60054</v>
          </cell>
          <cell r="B944">
            <v>2064</v>
          </cell>
          <cell r="C944">
            <v>6</v>
          </cell>
          <cell r="D944"/>
          <cell r="E944">
            <v>0</v>
          </cell>
          <cell r="F944" t="str">
            <v/>
          </cell>
          <cell r="G944" t="str">
            <v>b</v>
          </cell>
          <cell r="H944">
            <v>473</v>
          </cell>
        </row>
        <row r="945">
          <cell r="A945">
            <v>60084</v>
          </cell>
          <cell r="B945">
            <v>2064</v>
          </cell>
          <cell r="C945">
            <v>7</v>
          </cell>
          <cell r="D945"/>
          <cell r="E945">
            <v>0</v>
          </cell>
          <cell r="F945" t="str">
            <v/>
          </cell>
          <cell r="G945" t="str">
            <v>b</v>
          </cell>
          <cell r="H945">
            <v>474</v>
          </cell>
        </row>
        <row r="946">
          <cell r="A946">
            <v>60115</v>
          </cell>
          <cell r="B946">
            <v>2064</v>
          </cell>
          <cell r="C946">
            <v>8</v>
          </cell>
          <cell r="D946"/>
          <cell r="E946">
            <v>0</v>
          </cell>
          <cell r="F946" t="str">
            <v/>
          </cell>
          <cell r="G946" t="str">
            <v>b</v>
          </cell>
          <cell r="H946">
            <v>475</v>
          </cell>
        </row>
        <row r="947">
          <cell r="A947">
            <v>60146</v>
          </cell>
          <cell r="B947">
            <v>2064</v>
          </cell>
          <cell r="C947">
            <v>9</v>
          </cell>
          <cell r="D947"/>
          <cell r="E947">
            <v>0</v>
          </cell>
          <cell r="F947" t="str">
            <v/>
          </cell>
          <cell r="G947" t="str">
            <v>b</v>
          </cell>
          <cell r="H947">
            <v>476</v>
          </cell>
        </row>
        <row r="948">
          <cell r="A948">
            <v>60176</v>
          </cell>
          <cell r="B948">
            <v>2064</v>
          </cell>
          <cell r="C948">
            <v>10</v>
          </cell>
          <cell r="D948"/>
          <cell r="E948">
            <v>0</v>
          </cell>
          <cell r="F948" t="str">
            <v/>
          </cell>
          <cell r="G948" t="str">
            <v>b</v>
          </cell>
          <cell r="H948">
            <v>477</v>
          </cell>
        </row>
        <row r="949">
          <cell r="A949">
            <v>60207</v>
          </cell>
          <cell r="B949">
            <v>2064</v>
          </cell>
          <cell r="C949">
            <v>11</v>
          </cell>
          <cell r="D949"/>
          <cell r="E949">
            <v>0</v>
          </cell>
          <cell r="F949" t="str">
            <v/>
          </cell>
          <cell r="G949" t="str">
            <v>b</v>
          </cell>
          <cell r="H949">
            <v>478</v>
          </cell>
        </row>
        <row r="950">
          <cell r="A950">
            <v>60237</v>
          </cell>
          <cell r="B950">
            <v>2064</v>
          </cell>
          <cell r="C950">
            <v>12</v>
          </cell>
          <cell r="D950"/>
          <cell r="E950">
            <v>0</v>
          </cell>
          <cell r="F950" t="str">
            <v/>
          </cell>
          <cell r="G950" t="str">
            <v>b</v>
          </cell>
          <cell r="H950">
            <v>479</v>
          </cell>
        </row>
        <row r="951">
          <cell r="A951">
            <v>60268</v>
          </cell>
          <cell r="B951">
            <v>2065</v>
          </cell>
          <cell r="C951">
            <v>1</v>
          </cell>
          <cell r="D951"/>
          <cell r="E951">
            <v>0</v>
          </cell>
          <cell r="F951" t="str">
            <v/>
          </cell>
          <cell r="G951" t="str">
            <v>b</v>
          </cell>
          <cell r="H951">
            <v>480</v>
          </cell>
        </row>
        <row r="952">
          <cell r="A952">
            <v>60299</v>
          </cell>
          <cell r="B952">
            <v>2065</v>
          </cell>
          <cell r="C952">
            <v>2</v>
          </cell>
          <cell r="D952"/>
          <cell r="E952">
            <v>0</v>
          </cell>
          <cell r="F952" t="str">
            <v/>
          </cell>
          <cell r="G952" t="str">
            <v>b</v>
          </cell>
          <cell r="H952">
            <v>481</v>
          </cell>
        </row>
        <row r="953">
          <cell r="A953">
            <v>60327</v>
          </cell>
          <cell r="B953">
            <v>2065</v>
          </cell>
          <cell r="C953">
            <v>3</v>
          </cell>
          <cell r="D953"/>
          <cell r="E953">
            <v>0</v>
          </cell>
          <cell r="F953" t="str">
            <v/>
          </cell>
          <cell r="G953" t="str">
            <v>b</v>
          </cell>
          <cell r="H953">
            <v>482</v>
          </cell>
        </row>
        <row r="954">
          <cell r="A954">
            <v>60358</v>
          </cell>
          <cell r="B954">
            <v>2065</v>
          </cell>
          <cell r="C954">
            <v>4</v>
          </cell>
          <cell r="D954"/>
          <cell r="E954">
            <v>0</v>
          </cell>
          <cell r="F954" t="str">
            <v/>
          </cell>
          <cell r="G954" t="str">
            <v>b</v>
          </cell>
          <cell r="H954">
            <v>483</v>
          </cell>
        </row>
        <row r="955">
          <cell r="A955">
            <v>60388</v>
          </cell>
          <cell r="B955">
            <v>2065</v>
          </cell>
          <cell r="C955">
            <v>5</v>
          </cell>
          <cell r="D955"/>
          <cell r="E955">
            <v>0</v>
          </cell>
          <cell r="F955" t="str">
            <v/>
          </cell>
          <cell r="G955" t="str">
            <v>b</v>
          </cell>
          <cell r="H955">
            <v>484</v>
          </cell>
        </row>
        <row r="956">
          <cell r="A956">
            <v>60419</v>
          </cell>
          <cell r="B956">
            <v>2065</v>
          </cell>
          <cell r="C956">
            <v>6</v>
          </cell>
          <cell r="D956"/>
          <cell r="E956">
            <v>0</v>
          </cell>
          <cell r="F956" t="str">
            <v/>
          </cell>
          <cell r="G956" t="str">
            <v>b</v>
          </cell>
          <cell r="H956">
            <v>485</v>
          </cell>
        </row>
        <row r="957">
          <cell r="A957">
            <v>60449</v>
          </cell>
          <cell r="B957">
            <v>2065</v>
          </cell>
          <cell r="C957">
            <v>7</v>
          </cell>
          <cell r="D957"/>
          <cell r="E957">
            <v>0</v>
          </cell>
          <cell r="F957" t="str">
            <v/>
          </cell>
          <cell r="G957" t="str">
            <v>b</v>
          </cell>
          <cell r="H957">
            <v>486</v>
          </cell>
        </row>
        <row r="958">
          <cell r="A958">
            <v>60480</v>
          </cell>
          <cell r="B958">
            <v>2065</v>
          </cell>
          <cell r="C958">
            <v>8</v>
          </cell>
          <cell r="D958"/>
          <cell r="E958">
            <v>0</v>
          </cell>
          <cell r="F958" t="str">
            <v/>
          </cell>
          <cell r="G958" t="str">
            <v>b</v>
          </cell>
          <cell r="H958">
            <v>487</v>
          </cell>
        </row>
        <row r="959">
          <cell r="A959">
            <v>60511</v>
          </cell>
          <cell r="B959">
            <v>2065</v>
          </cell>
          <cell r="C959">
            <v>9</v>
          </cell>
          <cell r="D959"/>
          <cell r="E959">
            <v>0</v>
          </cell>
          <cell r="F959" t="str">
            <v/>
          </cell>
          <cell r="G959" t="str">
            <v>b</v>
          </cell>
          <cell r="H959">
            <v>488</v>
          </cell>
        </row>
        <row r="960">
          <cell r="A960">
            <v>60541</v>
          </cell>
          <cell r="B960">
            <v>2065</v>
          </cell>
          <cell r="C960">
            <v>10</v>
          </cell>
          <cell r="D960"/>
          <cell r="E960">
            <v>0</v>
          </cell>
          <cell r="F960" t="str">
            <v/>
          </cell>
          <cell r="G960" t="str">
            <v>b</v>
          </cell>
          <cell r="H960">
            <v>489</v>
          </cell>
        </row>
        <row r="961">
          <cell r="A961">
            <v>60572</v>
          </cell>
          <cell r="B961">
            <v>2065</v>
          </cell>
          <cell r="C961">
            <v>11</v>
          </cell>
          <cell r="D961"/>
          <cell r="E961">
            <v>0</v>
          </cell>
          <cell r="F961" t="str">
            <v/>
          </cell>
          <cell r="G961" t="str">
            <v>b</v>
          </cell>
          <cell r="H961">
            <v>490</v>
          </cell>
        </row>
        <row r="962">
          <cell r="A962">
            <v>60602</v>
          </cell>
          <cell r="B962">
            <v>2065</v>
          </cell>
          <cell r="C962">
            <v>12</v>
          </cell>
          <cell r="D962"/>
          <cell r="E962">
            <v>0</v>
          </cell>
          <cell r="F962" t="str">
            <v/>
          </cell>
          <cell r="G962" t="str">
            <v>b</v>
          </cell>
          <cell r="H962">
            <v>491</v>
          </cell>
        </row>
        <row r="963">
          <cell r="A963">
            <v>60633</v>
          </cell>
          <cell r="B963">
            <v>2066</v>
          </cell>
          <cell r="C963">
            <v>1</v>
          </cell>
          <cell r="D963"/>
          <cell r="E963">
            <v>0</v>
          </cell>
          <cell r="F963" t="str">
            <v/>
          </cell>
          <cell r="G963" t="str">
            <v>b</v>
          </cell>
          <cell r="H963">
            <v>492</v>
          </cell>
        </row>
        <row r="964">
          <cell r="A964">
            <v>60664</v>
          </cell>
          <cell r="B964">
            <v>2066</v>
          </cell>
          <cell r="C964">
            <v>2</v>
          </cell>
          <cell r="D964"/>
          <cell r="E964">
            <v>0</v>
          </cell>
          <cell r="F964" t="str">
            <v/>
          </cell>
          <cell r="G964" t="str">
            <v>b</v>
          </cell>
          <cell r="H964">
            <v>493</v>
          </cell>
        </row>
        <row r="965">
          <cell r="A965">
            <v>60692</v>
          </cell>
          <cell r="B965">
            <v>2066</v>
          </cell>
          <cell r="C965">
            <v>3</v>
          </cell>
          <cell r="D965"/>
          <cell r="E965">
            <v>0</v>
          </cell>
          <cell r="F965" t="str">
            <v/>
          </cell>
          <cell r="G965" t="str">
            <v>b</v>
          </cell>
          <cell r="H965">
            <v>494</v>
          </cell>
        </row>
        <row r="966">
          <cell r="A966">
            <v>60723</v>
          </cell>
          <cell r="B966">
            <v>2066</v>
          </cell>
          <cell r="C966">
            <v>4</v>
          </cell>
          <cell r="D966"/>
          <cell r="E966">
            <v>0</v>
          </cell>
          <cell r="F966" t="str">
            <v/>
          </cell>
          <cell r="G966" t="str">
            <v>b</v>
          </cell>
          <cell r="H966">
            <v>495</v>
          </cell>
        </row>
        <row r="967">
          <cell r="A967">
            <v>60753</v>
          </cell>
          <cell r="B967">
            <v>2066</v>
          </cell>
          <cell r="C967">
            <v>5</v>
          </cell>
          <cell r="D967"/>
          <cell r="E967">
            <v>0</v>
          </cell>
          <cell r="F967" t="str">
            <v/>
          </cell>
          <cell r="G967" t="str">
            <v>b</v>
          </cell>
          <cell r="H967">
            <v>496</v>
          </cell>
        </row>
        <row r="968">
          <cell r="A968">
            <v>60784</v>
          </cell>
          <cell r="B968">
            <v>2066</v>
          </cell>
          <cell r="C968">
            <v>6</v>
          </cell>
          <cell r="D968"/>
          <cell r="E968">
            <v>0</v>
          </cell>
          <cell r="F968" t="str">
            <v/>
          </cell>
          <cell r="G968" t="str">
            <v>b</v>
          </cell>
          <cell r="H968">
            <v>497</v>
          </cell>
        </row>
        <row r="969">
          <cell r="A969">
            <v>60814</v>
          </cell>
          <cell r="B969">
            <v>2066</v>
          </cell>
          <cell r="C969">
            <v>7</v>
          </cell>
          <cell r="D969"/>
          <cell r="E969">
            <v>0</v>
          </cell>
          <cell r="F969" t="str">
            <v/>
          </cell>
          <cell r="G969" t="str">
            <v>b</v>
          </cell>
          <cell r="H969">
            <v>498</v>
          </cell>
        </row>
        <row r="970">
          <cell r="A970">
            <v>60845</v>
          </cell>
          <cell r="B970">
            <v>2066</v>
          </cell>
          <cell r="C970">
            <v>8</v>
          </cell>
          <cell r="D970"/>
          <cell r="E970">
            <v>0</v>
          </cell>
          <cell r="F970" t="str">
            <v/>
          </cell>
          <cell r="G970" t="str">
            <v>b</v>
          </cell>
          <cell r="H970">
            <v>499</v>
          </cell>
        </row>
        <row r="971">
          <cell r="A971">
            <v>60876</v>
          </cell>
          <cell r="B971">
            <v>2066</v>
          </cell>
          <cell r="C971">
            <v>9</v>
          </cell>
          <cell r="D971"/>
          <cell r="E971">
            <v>0</v>
          </cell>
          <cell r="F971" t="str">
            <v/>
          </cell>
          <cell r="G971" t="str">
            <v>b</v>
          </cell>
          <cell r="H971">
            <v>500</v>
          </cell>
        </row>
        <row r="972">
          <cell r="A972">
            <v>60906</v>
          </cell>
          <cell r="B972">
            <v>2066</v>
          </cell>
          <cell r="C972">
            <v>10</v>
          </cell>
          <cell r="D972"/>
          <cell r="E972">
            <v>0</v>
          </cell>
          <cell r="F972" t="str">
            <v/>
          </cell>
          <cell r="G972" t="str">
            <v>b</v>
          </cell>
          <cell r="H972">
            <v>501</v>
          </cell>
        </row>
        <row r="973">
          <cell r="A973">
            <v>60937</v>
          </cell>
          <cell r="B973">
            <v>2066</v>
          </cell>
          <cell r="C973">
            <v>11</v>
          </cell>
          <cell r="D973"/>
          <cell r="E973">
            <v>0</v>
          </cell>
          <cell r="F973" t="str">
            <v/>
          </cell>
          <cell r="G973" t="str">
            <v>b</v>
          </cell>
          <cell r="H973">
            <v>502</v>
          </cell>
        </row>
        <row r="974">
          <cell r="A974">
            <v>60967</v>
          </cell>
          <cell r="B974">
            <v>2066</v>
          </cell>
          <cell r="C974">
            <v>12</v>
          </cell>
          <cell r="D974"/>
          <cell r="E974">
            <v>0</v>
          </cell>
          <cell r="F974" t="str">
            <v/>
          </cell>
          <cell r="G974" t="str">
            <v>b</v>
          </cell>
          <cell r="H974">
            <v>503</v>
          </cell>
        </row>
        <row r="975">
          <cell r="A975">
            <v>60998</v>
          </cell>
          <cell r="B975">
            <v>2067</v>
          </cell>
          <cell r="C975">
            <v>1</v>
          </cell>
          <cell r="D975"/>
          <cell r="E975">
            <v>0</v>
          </cell>
          <cell r="F975" t="str">
            <v/>
          </cell>
          <cell r="G975" t="str">
            <v>b</v>
          </cell>
          <cell r="H975">
            <v>504</v>
          </cell>
        </row>
        <row r="976">
          <cell r="A976">
            <v>61029</v>
          </cell>
          <cell r="B976">
            <v>2067</v>
          </cell>
          <cell r="C976">
            <v>2</v>
          </cell>
          <cell r="D976"/>
          <cell r="E976">
            <v>0</v>
          </cell>
          <cell r="F976" t="str">
            <v/>
          </cell>
          <cell r="G976" t="str">
            <v>b</v>
          </cell>
          <cell r="H976">
            <v>505</v>
          </cell>
        </row>
        <row r="977">
          <cell r="A977">
            <v>61057</v>
          </cell>
          <cell r="B977">
            <v>2067</v>
          </cell>
          <cell r="C977">
            <v>3</v>
          </cell>
          <cell r="D977"/>
          <cell r="E977">
            <v>0</v>
          </cell>
          <cell r="F977" t="str">
            <v/>
          </cell>
          <cell r="G977" t="str">
            <v>b</v>
          </cell>
          <cell r="H977">
            <v>506</v>
          </cell>
        </row>
        <row r="978">
          <cell r="A978">
            <v>61088</v>
          </cell>
          <cell r="B978">
            <v>2067</v>
          </cell>
          <cell r="C978">
            <v>4</v>
          </cell>
          <cell r="D978"/>
          <cell r="E978">
            <v>0</v>
          </cell>
          <cell r="F978" t="str">
            <v/>
          </cell>
          <cell r="G978" t="str">
            <v>b</v>
          </cell>
          <cell r="H978">
            <v>507</v>
          </cell>
        </row>
        <row r="979">
          <cell r="A979">
            <v>61118</v>
          </cell>
          <cell r="B979">
            <v>2067</v>
          </cell>
          <cell r="C979">
            <v>5</v>
          </cell>
          <cell r="D979"/>
          <cell r="E979">
            <v>0</v>
          </cell>
          <cell r="F979" t="str">
            <v/>
          </cell>
          <cell r="G979" t="str">
            <v>b</v>
          </cell>
          <cell r="H979">
            <v>508</v>
          </cell>
        </row>
        <row r="980">
          <cell r="A980">
            <v>61149</v>
          </cell>
          <cell r="B980">
            <v>2067</v>
          </cell>
          <cell r="C980">
            <v>6</v>
          </cell>
          <cell r="D980"/>
          <cell r="E980">
            <v>0</v>
          </cell>
          <cell r="F980" t="str">
            <v/>
          </cell>
          <cell r="G980" t="str">
            <v>b</v>
          </cell>
          <cell r="H980">
            <v>509</v>
          </cell>
        </row>
        <row r="981">
          <cell r="A981">
            <v>61179</v>
          </cell>
          <cell r="B981">
            <v>2067</v>
          </cell>
          <cell r="C981">
            <v>7</v>
          </cell>
          <cell r="D981"/>
          <cell r="E981">
            <v>0</v>
          </cell>
          <cell r="F981" t="str">
            <v/>
          </cell>
          <cell r="G981" t="str">
            <v>b</v>
          </cell>
          <cell r="H981">
            <v>510</v>
          </cell>
        </row>
        <row r="982">
          <cell r="A982">
            <v>61210</v>
          </cell>
          <cell r="B982">
            <v>2067</v>
          </cell>
          <cell r="C982">
            <v>8</v>
          </cell>
          <cell r="D982"/>
          <cell r="E982">
            <v>0</v>
          </cell>
          <cell r="F982" t="str">
            <v/>
          </cell>
          <cell r="G982" t="str">
            <v>b</v>
          </cell>
          <cell r="H982">
            <v>511</v>
          </cell>
        </row>
        <row r="983">
          <cell r="A983">
            <v>61241</v>
          </cell>
          <cell r="B983">
            <v>2067</v>
          </cell>
          <cell r="C983">
            <v>9</v>
          </cell>
          <cell r="D983"/>
          <cell r="E983">
            <v>0</v>
          </cell>
          <cell r="F983" t="str">
            <v/>
          </cell>
          <cell r="G983" t="str">
            <v>b</v>
          </cell>
          <cell r="H983">
            <v>512</v>
          </cell>
        </row>
        <row r="984">
          <cell r="A984">
            <v>61271</v>
          </cell>
          <cell r="B984">
            <v>2067</v>
          </cell>
          <cell r="C984">
            <v>10</v>
          </cell>
          <cell r="D984"/>
          <cell r="E984">
            <v>0</v>
          </cell>
          <cell r="F984" t="str">
            <v/>
          </cell>
          <cell r="G984" t="str">
            <v>b</v>
          </cell>
          <cell r="H984">
            <v>513</v>
          </cell>
        </row>
        <row r="985">
          <cell r="A985">
            <v>61302</v>
          </cell>
          <cell r="B985">
            <v>2067</v>
          </cell>
          <cell r="C985">
            <v>11</v>
          </cell>
          <cell r="D985"/>
          <cell r="E985">
            <v>0</v>
          </cell>
          <cell r="F985" t="str">
            <v/>
          </cell>
          <cell r="G985" t="str">
            <v>b</v>
          </cell>
          <cell r="H985">
            <v>514</v>
          </cell>
        </row>
        <row r="986">
          <cell r="A986">
            <v>61332</v>
          </cell>
          <cell r="B986">
            <v>2067</v>
          </cell>
          <cell r="C986">
            <v>12</v>
          </cell>
          <cell r="D986"/>
          <cell r="E986">
            <v>0</v>
          </cell>
          <cell r="F986" t="str">
            <v/>
          </cell>
          <cell r="G986" t="str">
            <v>b</v>
          </cell>
          <cell r="H986">
            <v>515</v>
          </cell>
        </row>
        <row r="987">
          <cell r="A987">
            <v>61363</v>
          </cell>
          <cell r="B987">
            <v>2068</v>
          </cell>
          <cell r="C987">
            <v>1</v>
          </cell>
          <cell r="D987"/>
          <cell r="E987">
            <v>0</v>
          </cell>
          <cell r="F987" t="str">
            <v/>
          </cell>
          <cell r="G987" t="str">
            <v>b</v>
          </cell>
          <cell r="H987">
            <v>516</v>
          </cell>
        </row>
        <row r="988">
          <cell r="A988">
            <v>61394</v>
          </cell>
          <cell r="B988">
            <v>2068</v>
          </cell>
          <cell r="C988">
            <v>2</v>
          </cell>
          <cell r="D988"/>
          <cell r="E988">
            <v>0</v>
          </cell>
          <cell r="F988" t="str">
            <v/>
          </cell>
          <cell r="G988" t="str">
            <v>b</v>
          </cell>
          <cell r="H988">
            <v>517</v>
          </cell>
        </row>
        <row r="989">
          <cell r="A989">
            <v>61423</v>
          </cell>
          <cell r="B989">
            <v>2068</v>
          </cell>
          <cell r="C989">
            <v>3</v>
          </cell>
          <cell r="D989"/>
          <cell r="E989">
            <v>0</v>
          </cell>
          <cell r="F989" t="str">
            <v/>
          </cell>
          <cell r="G989" t="str">
            <v>b</v>
          </cell>
          <cell r="H989">
            <v>518</v>
          </cell>
        </row>
        <row r="990">
          <cell r="A990">
            <v>61454</v>
          </cell>
          <cell r="B990">
            <v>2068</v>
          </cell>
          <cell r="C990">
            <v>4</v>
          </cell>
          <cell r="D990"/>
          <cell r="E990">
            <v>0</v>
          </cell>
          <cell r="F990" t="str">
            <v/>
          </cell>
          <cell r="G990" t="str">
            <v>b</v>
          </cell>
          <cell r="H990">
            <v>519</v>
          </cell>
        </row>
        <row r="991">
          <cell r="A991">
            <v>61484</v>
          </cell>
          <cell r="B991">
            <v>2068</v>
          </cell>
          <cell r="C991">
            <v>5</v>
          </cell>
          <cell r="D991"/>
          <cell r="E991">
            <v>0</v>
          </cell>
          <cell r="F991" t="str">
            <v/>
          </cell>
          <cell r="G991" t="str">
            <v>b</v>
          </cell>
          <cell r="H991">
            <v>520</v>
          </cell>
        </row>
        <row r="992">
          <cell r="A992">
            <v>61515</v>
          </cell>
          <cell r="B992">
            <v>2068</v>
          </cell>
          <cell r="C992">
            <v>6</v>
          </cell>
          <cell r="D992"/>
          <cell r="E992">
            <v>0</v>
          </cell>
          <cell r="F992" t="str">
            <v/>
          </cell>
          <cell r="G992" t="str">
            <v>b</v>
          </cell>
          <cell r="H992">
            <v>521</v>
          </cell>
        </row>
        <row r="993">
          <cell r="A993">
            <v>61545</v>
          </cell>
          <cell r="B993">
            <v>2068</v>
          </cell>
          <cell r="C993">
            <v>7</v>
          </cell>
          <cell r="D993"/>
          <cell r="E993">
            <v>0</v>
          </cell>
          <cell r="F993" t="str">
            <v/>
          </cell>
          <cell r="G993" t="str">
            <v>b</v>
          </cell>
          <cell r="H993">
            <v>522</v>
          </cell>
        </row>
        <row r="994">
          <cell r="A994">
            <v>61576</v>
          </cell>
          <cell r="B994">
            <v>2068</v>
          </cell>
          <cell r="C994">
            <v>8</v>
          </cell>
          <cell r="D994"/>
          <cell r="E994">
            <v>0</v>
          </cell>
          <cell r="F994" t="str">
            <v/>
          </cell>
          <cell r="G994" t="str">
            <v>b</v>
          </cell>
          <cell r="H994">
            <v>523</v>
          </cell>
        </row>
        <row r="995">
          <cell r="A995">
            <v>61607</v>
          </cell>
          <cell r="B995">
            <v>2068</v>
          </cell>
          <cell r="C995">
            <v>9</v>
          </cell>
          <cell r="D995"/>
          <cell r="E995">
            <v>0</v>
          </cell>
          <cell r="F995" t="str">
            <v/>
          </cell>
          <cell r="G995" t="str">
            <v>b</v>
          </cell>
          <cell r="H995">
            <v>524</v>
          </cell>
        </row>
        <row r="996">
          <cell r="A996">
            <v>61637</v>
          </cell>
          <cell r="B996">
            <v>2068</v>
          </cell>
          <cell r="C996">
            <v>10</v>
          </cell>
          <cell r="D996"/>
          <cell r="E996">
            <v>0</v>
          </cell>
          <cell r="F996" t="str">
            <v/>
          </cell>
          <cell r="G996" t="str">
            <v>b</v>
          </cell>
          <cell r="H996">
            <v>525</v>
          </cell>
        </row>
        <row r="997">
          <cell r="A997">
            <v>61668</v>
          </cell>
          <cell r="B997">
            <v>2068</v>
          </cell>
          <cell r="C997">
            <v>11</v>
          </cell>
          <cell r="D997"/>
          <cell r="E997">
            <v>0</v>
          </cell>
          <cell r="F997" t="str">
            <v/>
          </cell>
          <cell r="G997" t="str">
            <v>b</v>
          </cell>
          <cell r="H997">
            <v>526</v>
          </cell>
        </row>
        <row r="998">
          <cell r="A998">
            <v>61698</v>
          </cell>
          <cell r="B998">
            <v>2068</v>
          </cell>
          <cell r="C998">
            <v>12</v>
          </cell>
          <cell r="D998"/>
          <cell r="E998">
            <v>0</v>
          </cell>
          <cell r="F998" t="str">
            <v/>
          </cell>
          <cell r="G998" t="str">
            <v>b</v>
          </cell>
          <cell r="H998">
            <v>527</v>
          </cell>
        </row>
        <row r="999">
          <cell r="A999">
            <v>61729</v>
          </cell>
          <cell r="B999">
            <v>2069</v>
          </cell>
          <cell r="C999">
            <v>1</v>
          </cell>
          <cell r="D999"/>
          <cell r="E999">
            <v>0</v>
          </cell>
          <cell r="F999" t="str">
            <v/>
          </cell>
          <cell r="G999" t="str">
            <v>b</v>
          </cell>
          <cell r="H999">
            <v>528</v>
          </cell>
        </row>
        <row r="1000">
          <cell r="A1000">
            <v>61760</v>
          </cell>
          <cell r="B1000">
            <v>2069</v>
          </cell>
          <cell r="C1000">
            <v>2</v>
          </cell>
          <cell r="D1000"/>
          <cell r="E1000">
            <v>0</v>
          </cell>
          <cell r="F1000" t="str">
            <v/>
          </cell>
          <cell r="G1000" t="str">
            <v>b</v>
          </cell>
          <cell r="H1000">
            <v>529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AG737"/>
  <sheetViews>
    <sheetView showGridLines="0" tabSelected="1" zoomScaleNormal="100" zoomScaleSheetLayoutView="85" workbookViewId="0">
      <pane ySplit="5" topLeftCell="A94" activePane="bottomLeft" state="frozen"/>
      <selection pane="bottomLeft" activeCell="G110" sqref="G110"/>
    </sheetView>
  </sheetViews>
  <sheetFormatPr defaultRowHeight="12.75" x14ac:dyDescent="0.2"/>
  <cols>
    <col min="1" max="4" width="10.7109375" customWidth="1"/>
    <col min="5" max="5" width="1.7109375" customWidth="1"/>
    <col min="6" max="6" width="15.7109375" customWidth="1"/>
    <col min="7" max="9" width="10.7109375" customWidth="1"/>
    <col min="10" max="10" width="1.7109375" customWidth="1"/>
    <col min="11" max="14" width="10.7109375" customWidth="1"/>
    <col min="16" max="16" width="17.42578125" customWidth="1"/>
    <col min="30" max="30" width="13.7109375" style="5" bestFit="1" customWidth="1"/>
    <col min="31" max="31" width="4.140625" style="5" customWidth="1"/>
    <col min="32" max="33" width="9.140625" style="5"/>
  </cols>
  <sheetData>
    <row r="1" spans="1:33" ht="15" x14ac:dyDescent="0.25">
      <c r="A1" s="81" t="s">
        <v>10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  <c r="R1" s="3"/>
    </row>
    <row r="2" spans="1:33" s="10" customFormat="1" ht="18" customHeight="1" x14ac:dyDescent="0.2">
      <c r="A2" s="38"/>
      <c r="B2" s="11"/>
      <c r="C2" s="11"/>
      <c r="D2" s="11"/>
      <c r="E2" s="36" t="s">
        <v>5</v>
      </c>
      <c r="F2" s="37" t="str">
        <f>Selic_base!N1</f>
        <v>Select List 
(mês)</v>
      </c>
      <c r="G2" s="11" t="s">
        <v>7</v>
      </c>
      <c r="H2" s="35"/>
      <c r="I2" s="35"/>
      <c r="J2" s="11"/>
      <c r="K2" s="38"/>
      <c r="L2" s="11"/>
      <c r="M2" s="35"/>
      <c r="N2" s="35"/>
      <c r="AD2" s="11"/>
      <c r="AE2" s="11"/>
      <c r="AF2" s="11"/>
      <c r="AG2" s="11"/>
    </row>
    <row r="3" spans="1:33" s="10" customFormat="1" ht="18" customHeight="1" x14ac:dyDescent="0.2">
      <c r="A3" s="38"/>
      <c r="B3" s="11"/>
      <c r="C3" s="11"/>
      <c r="D3" s="11"/>
      <c r="E3" s="36" t="s">
        <v>8</v>
      </c>
      <c r="F3" s="56">
        <f>Selic_base!O2</f>
        <v>45717</v>
      </c>
      <c r="G3" s="39" t="s">
        <v>9</v>
      </c>
      <c r="H3" s="57">
        <f>Selic_base!$P2</f>
        <v>0.99</v>
      </c>
      <c r="I3" s="40"/>
      <c r="J3" s="11"/>
      <c r="K3" s="58" t="s">
        <v>6</v>
      </c>
      <c r="L3" s="11"/>
      <c r="M3" s="11"/>
      <c r="N3" s="11"/>
      <c r="AD3" s="11"/>
      <c r="AE3" s="11"/>
      <c r="AF3" s="11"/>
      <c r="AG3" s="11"/>
    </row>
    <row r="4" spans="1:33" ht="33" customHeight="1" x14ac:dyDescent="0.2">
      <c r="A4" s="59" t="s">
        <v>12</v>
      </c>
      <c r="B4" s="60" t="s">
        <v>26</v>
      </c>
      <c r="C4" s="60" t="s">
        <v>27</v>
      </c>
      <c r="D4" s="61" t="s">
        <v>28</v>
      </c>
      <c r="F4" s="59" t="s">
        <v>12</v>
      </c>
      <c r="G4" s="60" t="s">
        <v>26</v>
      </c>
      <c r="H4" s="60" t="s">
        <v>27</v>
      </c>
      <c r="I4" s="61" t="s">
        <v>28</v>
      </c>
      <c r="K4" s="59" t="s">
        <v>12</v>
      </c>
      <c r="L4" s="60" t="s">
        <v>26</v>
      </c>
      <c r="M4" s="60" t="s">
        <v>27</v>
      </c>
      <c r="N4" s="61" t="s">
        <v>28</v>
      </c>
    </row>
    <row r="5" spans="1:33" ht="6" customHeight="1" x14ac:dyDescent="0.2">
      <c r="AD5" s="6"/>
      <c r="AF5" s="7"/>
      <c r="AG5" s="7"/>
    </row>
    <row r="6" spans="1:33" ht="12.75" hidden="1" customHeight="1" x14ac:dyDescent="0.2">
      <c r="A6" s="1">
        <v>36892</v>
      </c>
      <c r="B6" s="4">
        <f>IF(A6&lt;=$F$2,VLOOKUP(A6,Selic_base!$A$3:$G$760,4,FALSE)/100," ")</f>
        <v>1.2699999999999999E-2</v>
      </c>
      <c r="C6" s="4">
        <f>IF(A6&lt;=$F$2,VLOOKUP(A6,Selic_base!$N$3:$O$760,2,FALSE)/100," ")</f>
        <v>0</v>
      </c>
      <c r="D6" s="4" t="e">
        <f>IF(B6&lt;=$F$2,VLOOKUP(B6,Selic_base!$N$3:$O$760,2,FALSE)/100," ")</f>
        <v>#N/A</v>
      </c>
      <c r="F6" s="1">
        <v>37257</v>
      </c>
      <c r="G6" s="4">
        <f>IF(F6&lt;=$F$2,VLOOKUP(F6,Selic_base!$A$3:$G$760,4,FALSE)/100," ")</f>
        <v>1.5300000000000001E-2</v>
      </c>
      <c r="H6" s="4">
        <f>IF(F6&lt;=$F$2,VLOOKUP(F6,Selic_base!$N$3:$O$760,2,FALSE)/100," ")</f>
        <v>0</v>
      </c>
      <c r="I6" s="4" t="e">
        <f>IF(G6&lt;=$F$2,VLOOKUP(G6,Selic_base!$N$3:$O$760,2,FALSE)/100," ")</f>
        <v>#N/A</v>
      </c>
      <c r="K6" s="1">
        <v>37622</v>
      </c>
      <c r="L6" s="4">
        <f>IF(K6&lt;=$F$2,VLOOKUP(K6,Selic_base!$A$3:$G$760,4,FALSE)/100," ")</f>
        <v>1.9699999999999999E-2</v>
      </c>
      <c r="M6" s="4">
        <f>IF(K6&lt;=$F$2,VLOOKUP(K6,Selic_base!$N$3:$O$760,2,FALSE)/100," ")</f>
        <v>0</v>
      </c>
      <c r="N6" s="4" t="e">
        <f>IF(L6&lt;=$F$2,VLOOKUP(L6,Selic_base!$N$3:$O$760,2,FALSE)/100," ")</f>
        <v>#N/A</v>
      </c>
      <c r="AD6" s="6"/>
      <c r="AF6" s="7"/>
      <c r="AG6" s="7"/>
    </row>
    <row r="7" spans="1:33" ht="12.75" hidden="1" customHeight="1" x14ac:dyDescent="0.2">
      <c r="A7" s="1">
        <v>36923</v>
      </c>
      <c r="B7" s="4">
        <f>IF(A7&lt;=$F$2,VLOOKUP(A7,Selic_base!$A$3:$G$760,4,FALSE)/100," ")</f>
        <v>1.0200000000000001E-2</v>
      </c>
      <c r="C7" s="4">
        <f>IF(A7&lt;=$F$2,VLOOKUP(A7,Selic_base!$N$3:$O$760,2,FALSE)/100," ")</f>
        <v>0</v>
      </c>
      <c r="D7" s="4" t="e">
        <f>IF(B7&lt;=$F$2,VLOOKUP(B7,Selic_base!$N$3:$O$760,2,FALSE)/100," ")</f>
        <v>#N/A</v>
      </c>
      <c r="F7" s="1">
        <v>37288</v>
      </c>
      <c r="G7" s="4">
        <f>IF(F7&lt;=$F$2,VLOOKUP(F7,Selic_base!$A$3:$G$760,4,FALSE)/100," ")</f>
        <v>1.2500000000000001E-2</v>
      </c>
      <c r="H7" s="4">
        <f>IF(F7&lt;=$F$2,VLOOKUP(F7,Selic_base!$N$3:$O$760,2,FALSE)/100," ")</f>
        <v>0</v>
      </c>
      <c r="I7" s="4" t="e">
        <f>IF(G7&lt;=$F$2,VLOOKUP(G7,Selic_base!$N$3:$O$760,2,FALSE)/100," ")</f>
        <v>#N/A</v>
      </c>
      <c r="K7" s="1">
        <v>37653</v>
      </c>
      <c r="L7" s="4">
        <f>IF(K7&lt;=$F$2,VLOOKUP(K7,Selic_base!$A$3:$G$760,4,FALSE)/100," ")</f>
        <v>1.83E-2</v>
      </c>
      <c r="M7" s="4">
        <f>IF(K7&lt;=$F$2,VLOOKUP(K7,Selic_base!$N$3:$O$760,2,FALSE)/100," ")</f>
        <v>0</v>
      </c>
      <c r="N7" s="4" t="e">
        <f>IF(L7&lt;=$F$2,VLOOKUP(L7,Selic_base!$N$3:$O$760,2,FALSE)/100," ")</f>
        <v>#N/A</v>
      </c>
      <c r="AD7" s="6"/>
      <c r="AF7" s="7"/>
      <c r="AG7" s="7"/>
    </row>
    <row r="8" spans="1:33" ht="12.75" hidden="1" customHeight="1" x14ac:dyDescent="0.2">
      <c r="A8" s="1">
        <v>36951</v>
      </c>
      <c r="B8" s="4">
        <f>IF(A8&lt;=$F$2,VLOOKUP(A8,Selic_base!$A$3:$G$760,4,FALSE)/100," ")</f>
        <v>1.26E-2</v>
      </c>
      <c r="C8" s="4">
        <f>IF(A8&lt;=$F$2,VLOOKUP(A8,Selic_base!$N$3:$O$760,2,FALSE)/100," ")</f>
        <v>0</v>
      </c>
      <c r="D8" s="4" t="e">
        <f>IF(B8&lt;=$F$2,VLOOKUP(B8,Selic_base!$N$3:$O$760,2,FALSE)/100," ")</f>
        <v>#N/A</v>
      </c>
      <c r="F8" s="1">
        <v>37316</v>
      </c>
      <c r="G8" s="4">
        <f>IF(F8&lt;=$F$2,VLOOKUP(F8,Selic_base!$A$3:$G$760,4,FALSE)/100," ")</f>
        <v>1.37E-2</v>
      </c>
      <c r="H8" s="4">
        <f>IF(F8&lt;=$F$2,VLOOKUP(F8,Selic_base!$N$3:$O$760,2,FALSE)/100," ")</f>
        <v>0</v>
      </c>
      <c r="I8" s="4" t="e">
        <f>IF(G8&lt;=$F$2,VLOOKUP(G8,Selic_base!$N$3:$O$760,2,FALSE)/100," ")</f>
        <v>#N/A</v>
      </c>
      <c r="K8" s="1">
        <v>37681</v>
      </c>
      <c r="L8" s="4">
        <f>IF(K8&lt;=$F$2,VLOOKUP(K8,Selic_base!$A$3:$G$760,4,FALSE)/100," ")</f>
        <v>1.78E-2</v>
      </c>
      <c r="M8" s="4">
        <f>IF(K8&lt;=$F$2,VLOOKUP(K8,Selic_base!$N$3:$O$760,2,FALSE)/100," ")</f>
        <v>0</v>
      </c>
      <c r="N8" s="4" t="e">
        <f>IF(L8&lt;=$F$2,VLOOKUP(L8,Selic_base!$N$3:$O$760,2,FALSE)/100," ")</f>
        <v>#N/A</v>
      </c>
      <c r="AD8" s="6"/>
      <c r="AF8" s="7"/>
      <c r="AG8" s="7"/>
    </row>
    <row r="9" spans="1:33" ht="12.75" hidden="1" customHeight="1" x14ac:dyDescent="0.2">
      <c r="A9" s="1">
        <v>36982</v>
      </c>
      <c r="B9" s="4">
        <f>IF(A9&lt;=$F$2,VLOOKUP(A9,Selic_base!$A$3:$G$760,4,FALSE)/100," ")</f>
        <v>1.1899999999999999E-2</v>
      </c>
      <c r="C9" s="4">
        <f>IF(A9&lt;=$F$2,VLOOKUP(A9,Selic_base!$N$3:$O$760,2,FALSE)/100," ")</f>
        <v>0</v>
      </c>
      <c r="D9" s="4" t="e">
        <f>IF(B9&lt;=$F$2,VLOOKUP(B9,Selic_base!$N$3:$O$760,2,FALSE)/100," ")</f>
        <v>#N/A</v>
      </c>
      <c r="F9" s="1">
        <v>37347</v>
      </c>
      <c r="G9" s="4">
        <f>IF(F9&lt;=$F$2,VLOOKUP(F9,Selic_base!$A$3:$G$760,4,FALSE)/100," ")</f>
        <v>1.4800000000000001E-2</v>
      </c>
      <c r="H9" s="4">
        <f>IF(F9&lt;=$F$2,VLOOKUP(F9,Selic_base!$N$3:$O$760,2,FALSE)/100," ")</f>
        <v>0</v>
      </c>
      <c r="I9" s="4" t="e">
        <f>IF(G9&lt;=$F$2,VLOOKUP(G9,Selic_base!$N$3:$O$760,2,FALSE)/100," ")</f>
        <v>#N/A</v>
      </c>
      <c r="K9" s="1">
        <v>37712</v>
      </c>
      <c r="L9" s="4">
        <f>IF(K9&lt;=$F$2,VLOOKUP(K9,Selic_base!$A$3:$G$760,4,FALSE)/100," ")</f>
        <v>1.8700000000000001E-2</v>
      </c>
      <c r="M9" s="4">
        <f>IF(K9&lt;=$F$2,VLOOKUP(K9,Selic_base!$N$3:$O$760,2,FALSE)/100," ")</f>
        <v>0</v>
      </c>
      <c r="N9" s="4" t="e">
        <f>IF(L9&lt;=$F$2,VLOOKUP(L9,Selic_base!$N$3:$O$760,2,FALSE)/100," ")</f>
        <v>#N/A</v>
      </c>
      <c r="AD9" s="6"/>
      <c r="AF9" s="7"/>
      <c r="AG9" s="7"/>
    </row>
    <row r="10" spans="1:33" ht="12.75" hidden="1" customHeight="1" x14ac:dyDescent="0.2">
      <c r="A10" s="1">
        <v>37012</v>
      </c>
      <c r="B10" s="4">
        <f>IF(A10&lt;=$F$2,VLOOKUP(A10,Selic_base!$A$3:$G$760,4,FALSE)/100," ")</f>
        <v>1.34E-2</v>
      </c>
      <c r="C10" s="4">
        <f>IF(A10&lt;=$F$2,VLOOKUP(A10,Selic_base!$N$3:$O$760,2,FALSE)/100," ")</f>
        <v>0</v>
      </c>
      <c r="D10" s="4" t="e">
        <f>IF(B10&lt;=$F$2,VLOOKUP(B10,Selic_base!$N$3:$O$760,2,FALSE)/100," ")</f>
        <v>#N/A</v>
      </c>
      <c r="F10" s="1">
        <v>37377</v>
      </c>
      <c r="G10" s="4">
        <f>IF(F10&lt;=$F$2,VLOOKUP(F10,Selic_base!$A$3:$G$760,4,FALSE)/100," ")</f>
        <v>1.41E-2</v>
      </c>
      <c r="H10" s="4">
        <f>IF(F10&lt;=$F$2,VLOOKUP(F10,Selic_base!$N$3:$O$760,2,FALSE)/100," ")</f>
        <v>0</v>
      </c>
      <c r="I10" s="4" t="e">
        <f>IF(G10&lt;=$F$2,VLOOKUP(G10,Selic_base!$N$3:$O$760,2,FALSE)/100," ")</f>
        <v>#N/A</v>
      </c>
      <c r="K10" s="1">
        <v>37742</v>
      </c>
      <c r="L10" s="4">
        <f>IF(K10&lt;=$F$2,VLOOKUP(K10,Selic_base!$A$3:$G$760,4,FALSE)/100," ")</f>
        <v>1.9699999999999999E-2</v>
      </c>
      <c r="M10" s="4">
        <f>IF(K10&lt;=$F$2,VLOOKUP(K10,Selic_base!$N$3:$O$760,2,FALSE)/100," ")</f>
        <v>0</v>
      </c>
      <c r="N10" s="4" t="e">
        <f>IF(L10&lt;=$F$2,VLOOKUP(L10,Selic_base!$N$3:$O$760,2,FALSE)/100," ")</f>
        <v>#N/A</v>
      </c>
      <c r="AD10" s="6"/>
      <c r="AF10" s="7"/>
      <c r="AG10" s="7"/>
    </row>
    <row r="11" spans="1:33" ht="12.75" hidden="1" customHeight="1" x14ac:dyDescent="0.2">
      <c r="A11" s="1">
        <v>37043</v>
      </c>
      <c r="B11" s="4">
        <f>IF(A11&lt;=$F$2,VLOOKUP(A11,Selic_base!$A$3:$G$760,4,FALSE)/100," ")</f>
        <v>1.2699999999999999E-2</v>
      </c>
      <c r="C11" s="4">
        <f>IF(A11&lt;=$F$2,VLOOKUP(A11,Selic_base!$N$3:$O$760,2,FALSE)/100," ")</f>
        <v>0</v>
      </c>
      <c r="D11" s="4" t="e">
        <f>IF(B11&lt;=$F$2,VLOOKUP(B11,Selic_base!$N$3:$O$760,2,FALSE)/100," ")</f>
        <v>#N/A</v>
      </c>
      <c r="F11" s="1">
        <v>37408</v>
      </c>
      <c r="G11" s="4">
        <f>IF(F11&lt;=$F$2,VLOOKUP(F11,Selic_base!$A$3:$G$760,4,FALSE)/100," ")</f>
        <v>1.3300000000000001E-2</v>
      </c>
      <c r="H11" s="4">
        <f>IF(F11&lt;=$F$2,VLOOKUP(F11,Selic_base!$N$3:$O$760,2,FALSE)/100," ")</f>
        <v>0</v>
      </c>
      <c r="I11" s="4" t="e">
        <f>IF(G11&lt;=$F$2,VLOOKUP(G11,Selic_base!$N$3:$O$760,2,FALSE)/100," ")</f>
        <v>#N/A</v>
      </c>
      <c r="K11" s="1">
        <v>37773</v>
      </c>
      <c r="L11" s="4">
        <f>IF(K11&lt;=$F$2,VLOOKUP(K11,Selic_base!$A$3:$G$760,4,FALSE)/100," ")</f>
        <v>1.8600000000000002E-2</v>
      </c>
      <c r="M11" s="4">
        <f>IF(K11&lt;=$F$2,VLOOKUP(K11,Selic_base!$N$3:$O$760,2,FALSE)/100," ")</f>
        <v>0</v>
      </c>
      <c r="N11" s="4" t="e">
        <f>IF(L11&lt;=$F$2,VLOOKUP(L11,Selic_base!$N$3:$O$760,2,FALSE)/100," ")</f>
        <v>#N/A</v>
      </c>
      <c r="AD11" s="6"/>
      <c r="AF11" s="7"/>
      <c r="AG11" s="7"/>
    </row>
    <row r="12" spans="1:33" ht="12.75" hidden="1" customHeight="1" x14ac:dyDescent="0.2">
      <c r="A12" s="1">
        <v>37073</v>
      </c>
      <c r="B12" s="4">
        <f>IF(A12&lt;=$F$2,VLOOKUP(A12,Selic_base!$A$3:$G$760,4,FALSE)/100," ")</f>
        <v>1.4999999999999999E-2</v>
      </c>
      <c r="C12" s="4">
        <f>IF(A12&lt;=$F$2,VLOOKUP(A12,Selic_base!$N$3:$O$760,2,FALSE)/100," ")</f>
        <v>0</v>
      </c>
      <c r="D12" s="4" t="e">
        <f>IF(B12&lt;=$F$2,VLOOKUP(B12,Selic_base!$N$3:$O$760,2,FALSE)/100," ")</f>
        <v>#N/A</v>
      </c>
      <c r="F12" s="1">
        <v>37438</v>
      </c>
      <c r="G12" s="4">
        <f>IF(F12&lt;=$F$2,VLOOKUP(F12,Selic_base!$A$3:$G$760,4,FALSE)/100," ")</f>
        <v>1.54E-2</v>
      </c>
      <c r="H12" s="4">
        <f>IF(F12&lt;=$F$2,VLOOKUP(F12,Selic_base!$N$3:$O$760,2,FALSE)/100," ")</f>
        <v>0</v>
      </c>
      <c r="I12" s="4" t="e">
        <f>IF(G12&lt;=$F$2,VLOOKUP(G12,Selic_base!$N$3:$O$760,2,FALSE)/100," ")</f>
        <v>#N/A</v>
      </c>
      <c r="K12" s="1">
        <v>37803</v>
      </c>
      <c r="L12" s="4">
        <f>IF(K12&lt;=$F$2,VLOOKUP(K12,Selic_base!$A$3:$G$760,4,FALSE)/100," ")</f>
        <v>2.0799999999999999E-2</v>
      </c>
      <c r="M12" s="4">
        <f>IF(K12&lt;=$F$2,VLOOKUP(K12,Selic_base!$N$3:$O$760,2,FALSE)/100," ")</f>
        <v>0</v>
      </c>
      <c r="N12" s="4" t="e">
        <f>IF(L12&lt;=$F$2,VLOOKUP(L12,Selic_base!$N$3:$O$760,2,FALSE)/100," ")</f>
        <v>#N/A</v>
      </c>
      <c r="AD12" s="6"/>
      <c r="AF12" s="7"/>
      <c r="AG12" s="7"/>
    </row>
    <row r="13" spans="1:33" ht="12.75" hidden="1" customHeight="1" x14ac:dyDescent="0.2">
      <c r="A13" s="1">
        <v>37104</v>
      </c>
      <c r="B13" s="4">
        <f>IF(A13&lt;=$F$2,VLOOKUP(A13,Selic_base!$A$3:$G$760,4,FALSE)/100," ")</f>
        <v>1.6E-2</v>
      </c>
      <c r="C13" s="4">
        <f>IF(A13&lt;=$F$2,VLOOKUP(A13,Selic_base!$N$3:$O$760,2,FALSE)/100," ")</f>
        <v>0</v>
      </c>
      <c r="D13" s="4" t="e">
        <f>IF(B13&lt;=$F$2,VLOOKUP(B13,Selic_base!$N$3:$O$760,2,FALSE)/100," ")</f>
        <v>#N/A</v>
      </c>
      <c r="F13" s="1">
        <v>37469</v>
      </c>
      <c r="G13" s="4">
        <f>IF(F13&lt;=$F$2,VLOOKUP(F13,Selic_base!$A$3:$G$760,4,FALSE)/100," ")</f>
        <v>1.44E-2</v>
      </c>
      <c r="H13" s="4">
        <f>IF(F13&lt;=$F$2,VLOOKUP(F13,Selic_base!$N$3:$O$760,2,FALSE)/100," ")</f>
        <v>0</v>
      </c>
      <c r="I13" s="4" t="e">
        <f>IF(G13&lt;=$F$2,VLOOKUP(G13,Selic_base!$N$3:$O$760,2,FALSE)/100," ")</f>
        <v>#N/A</v>
      </c>
      <c r="K13" s="1">
        <v>37834</v>
      </c>
      <c r="L13" s="4">
        <f>IF(K13&lt;=$F$2,VLOOKUP(K13,Selic_base!$A$3:$G$760,4,FALSE)/100," ")</f>
        <v>1.77E-2</v>
      </c>
      <c r="M13" s="4">
        <f>IF(K13&lt;=$F$2,VLOOKUP(K13,Selic_base!$N$3:$O$760,2,FALSE)/100," ")</f>
        <v>0</v>
      </c>
      <c r="N13" s="4" t="e">
        <f>IF(L13&lt;=$F$2,VLOOKUP(L13,Selic_base!$N$3:$O$760,2,FALSE)/100," ")</f>
        <v>#N/A</v>
      </c>
      <c r="AD13" s="6"/>
      <c r="AF13" s="7"/>
      <c r="AG13" s="7"/>
    </row>
    <row r="14" spans="1:33" ht="12.75" hidden="1" customHeight="1" x14ac:dyDescent="0.2">
      <c r="A14" s="1">
        <v>37135</v>
      </c>
      <c r="B14" s="4">
        <f>IF(A14&lt;=$F$2,VLOOKUP(A14,Selic_base!$A$3:$G$760,4,FALSE)/100," ")</f>
        <v>1.32E-2</v>
      </c>
      <c r="C14" s="4">
        <f>IF(A14&lt;=$F$2,VLOOKUP(A14,Selic_base!$N$3:$O$760,2,FALSE)/100," ")</f>
        <v>0</v>
      </c>
      <c r="D14" s="4" t="e">
        <f>IF(B14&lt;=$F$2,VLOOKUP(B14,Selic_base!$N$3:$O$760,2,FALSE)/100," ")</f>
        <v>#N/A</v>
      </c>
      <c r="F14" s="1">
        <v>37500</v>
      </c>
      <c r="G14" s="4">
        <f>IF(F14&lt;=$F$2,VLOOKUP(F14,Selic_base!$A$3:$G$760,4,FALSE)/100," ")</f>
        <v>1.38E-2</v>
      </c>
      <c r="H14" s="4">
        <f>IF(F14&lt;=$F$2,VLOOKUP(F14,Selic_base!$N$3:$O$760,2,FALSE)/100," ")</f>
        <v>0</v>
      </c>
      <c r="I14" s="4" t="e">
        <f>IF(G14&lt;=$F$2,VLOOKUP(G14,Selic_base!$N$3:$O$760,2,FALSE)/100," ")</f>
        <v>#N/A</v>
      </c>
      <c r="K14" s="1">
        <v>37865</v>
      </c>
      <c r="L14" s="4">
        <f>IF(K14&lt;=$F$2,VLOOKUP(K14,Selic_base!$A$3:$G$760,4,FALSE)/100," ")</f>
        <v>1.6799999999999999E-2</v>
      </c>
      <c r="M14" s="4">
        <f>IF(K14&lt;=$F$2,VLOOKUP(K14,Selic_base!$N$3:$O$760,2,FALSE)/100," ")</f>
        <v>0</v>
      </c>
      <c r="N14" s="4" t="e">
        <f>IF(L14&lt;=$F$2,VLOOKUP(L14,Selic_base!$N$3:$O$760,2,FALSE)/100," ")</f>
        <v>#N/A</v>
      </c>
      <c r="AD14" s="6"/>
      <c r="AF14" s="7"/>
      <c r="AG14" s="7"/>
    </row>
    <row r="15" spans="1:33" ht="12.75" hidden="1" customHeight="1" x14ac:dyDescent="0.2">
      <c r="A15" s="1">
        <v>37165</v>
      </c>
      <c r="B15" s="4">
        <f>IF(A15&lt;=$F$2,VLOOKUP(A15,Selic_base!$A$3:$G$760,4,FALSE)/100," ")</f>
        <v>1.5300000000000001E-2</v>
      </c>
      <c r="C15" s="4">
        <f>IF(A15&lt;=$F$2,VLOOKUP(A15,Selic_base!$N$3:$O$760,2,FALSE)/100," ")</f>
        <v>0</v>
      </c>
      <c r="D15" s="4" t="e">
        <f>IF(B15&lt;=$F$2,VLOOKUP(B15,Selic_base!$N$3:$O$760,2,FALSE)/100," ")</f>
        <v>#N/A</v>
      </c>
      <c r="F15" s="1">
        <v>37530</v>
      </c>
      <c r="G15" s="4">
        <f>IF(F15&lt;=$F$2,VLOOKUP(F15,Selic_base!$A$3:$G$760,4,FALSE)/100," ")</f>
        <v>1.6500000000000001E-2</v>
      </c>
      <c r="H15" s="4">
        <f>IF(F15&lt;=$F$2,VLOOKUP(F15,Selic_base!$N$3:$O$760,2,FALSE)/100," ")</f>
        <v>0</v>
      </c>
      <c r="I15" s="4" t="e">
        <f>IF(G15&lt;=$F$2,VLOOKUP(G15,Selic_base!$N$3:$O$760,2,FALSE)/100," ")</f>
        <v>#N/A</v>
      </c>
      <c r="K15" s="1">
        <v>37895</v>
      </c>
      <c r="L15" s="4">
        <f>IF(K15&lt;=$F$2,VLOOKUP(K15,Selic_base!$A$3:$G$760,4,FALSE)/100," ")</f>
        <v>1.6399999999999998E-2</v>
      </c>
      <c r="M15" s="4">
        <f>IF(K15&lt;=$F$2,VLOOKUP(K15,Selic_base!$N$3:$O$760,2,FALSE)/100," ")</f>
        <v>0</v>
      </c>
      <c r="N15" s="4" t="e">
        <f>IF(L15&lt;=$F$2,VLOOKUP(L15,Selic_base!$N$3:$O$760,2,FALSE)/100," ")</f>
        <v>#N/A</v>
      </c>
      <c r="AD15" s="6"/>
      <c r="AF15" s="7"/>
      <c r="AG15" s="7"/>
    </row>
    <row r="16" spans="1:33" ht="12.75" hidden="1" customHeight="1" x14ac:dyDescent="0.2">
      <c r="A16" s="1">
        <v>37196</v>
      </c>
      <c r="B16" s="4">
        <f>IF(A16&lt;=$F$2,VLOOKUP(A16,Selic_base!$A$3:$G$760,4,FALSE)/100," ")</f>
        <v>1.3899999999999999E-2</v>
      </c>
      <c r="C16" s="4">
        <f>IF(A16&lt;=$F$2,VLOOKUP(A16,Selic_base!$N$3:$O$760,2,FALSE)/100," ")</f>
        <v>0</v>
      </c>
      <c r="D16" s="4" t="e">
        <f>IF(B16&lt;=$F$2,VLOOKUP(B16,Selic_base!$N$3:$O$760,2,FALSE)/100," ")</f>
        <v>#N/A</v>
      </c>
      <c r="F16" s="1">
        <v>37561</v>
      </c>
      <c r="G16" s="4">
        <f>IF(F16&lt;=$F$2,VLOOKUP(F16,Selic_base!$A$3:$G$760,4,FALSE)/100," ")</f>
        <v>1.54E-2</v>
      </c>
      <c r="H16" s="4">
        <f>IF(F16&lt;=$F$2,VLOOKUP(F16,Selic_base!$N$3:$O$760,2,FALSE)/100," ")</f>
        <v>0</v>
      </c>
      <c r="I16" s="4" t="e">
        <f>IF(G16&lt;=$F$2,VLOOKUP(G16,Selic_base!$N$3:$O$760,2,FALSE)/100," ")</f>
        <v>#N/A</v>
      </c>
      <c r="K16" s="1">
        <v>37926</v>
      </c>
      <c r="L16" s="4">
        <f>IF(K16&lt;=$F$2,VLOOKUP(K16,Selic_base!$A$3:$G$760,4,FALSE)/100," ")</f>
        <v>1.34E-2</v>
      </c>
      <c r="M16" s="4">
        <f>IF(K16&lt;=$F$2,VLOOKUP(K16,Selic_base!$N$3:$O$760,2,FALSE)/100," ")</f>
        <v>0</v>
      </c>
      <c r="N16" s="4" t="e">
        <f>IF(L16&lt;=$F$2,VLOOKUP(L16,Selic_base!$N$3:$O$760,2,FALSE)/100," ")</f>
        <v>#N/A</v>
      </c>
      <c r="AD16" s="6"/>
      <c r="AF16" s="7"/>
      <c r="AG16" s="7"/>
    </row>
    <row r="17" spans="1:33" ht="12.75" hidden="1" customHeight="1" x14ac:dyDescent="0.2">
      <c r="A17" s="1">
        <v>37226</v>
      </c>
      <c r="B17" s="4">
        <f>IF(A17&lt;=$F$2,VLOOKUP(A17,Selic_base!$A$3:$G$760,4,FALSE)/100," ")</f>
        <v>1.3899999999999999E-2</v>
      </c>
      <c r="C17" s="4">
        <f>IF(A17&lt;=$F$2,VLOOKUP(A17,Selic_base!$N$3:$O$760,2,FALSE)/100," ")</f>
        <v>0</v>
      </c>
      <c r="D17" s="4" t="e">
        <f>IF(B17&lt;=$F$2,VLOOKUP(B17,Selic_base!$N$3:$O$760,2,FALSE)/100," ")</f>
        <v>#N/A</v>
      </c>
      <c r="F17" s="1">
        <v>37591</v>
      </c>
      <c r="G17" s="4">
        <f>IF(F17&lt;=$F$2,VLOOKUP(F17,Selic_base!$A$3:$G$760,4,FALSE)/100," ")</f>
        <v>1.7399999999999999E-2</v>
      </c>
      <c r="H17" s="4">
        <f>IF(F17&lt;=$F$2,VLOOKUP(F17,Selic_base!$N$3:$O$760,2,FALSE)/100," ")</f>
        <v>0</v>
      </c>
      <c r="I17" s="4" t="e">
        <f>IF(G17&lt;=$F$2,VLOOKUP(G17,Selic_base!$N$3:$O$760,2,FALSE)/100," ")</f>
        <v>#N/A</v>
      </c>
      <c r="K17" s="1">
        <v>37956</v>
      </c>
      <c r="L17" s="4">
        <f>IF(K17&lt;=$F$2,VLOOKUP(K17,Selic_base!$A$3:$G$760,4,FALSE)/100," ")</f>
        <v>1.37E-2</v>
      </c>
      <c r="M17" s="4">
        <f>IF(K17&lt;=$F$2,VLOOKUP(K17,Selic_base!$N$3:$O$760,2,FALSE)/100," ")</f>
        <v>0</v>
      </c>
      <c r="N17" s="4" t="e">
        <f>IF(L17&lt;=$F$2,VLOOKUP(L17,Selic_base!$N$3:$O$760,2,FALSE)/100," ")</f>
        <v>#N/A</v>
      </c>
      <c r="AD17" s="6"/>
      <c r="AF17" s="7"/>
      <c r="AG17" s="7"/>
    </row>
    <row r="18" spans="1:33" ht="6" hidden="1" customHeight="1" x14ac:dyDescent="0.2">
      <c r="AD18" s="6"/>
      <c r="AF18" s="7"/>
      <c r="AG18" s="7"/>
    </row>
    <row r="19" spans="1:33" ht="12.75" hidden="1" customHeight="1" x14ac:dyDescent="0.2">
      <c r="A19" s="1">
        <v>37987</v>
      </c>
      <c r="B19" s="4">
        <f>IF(A19&lt;=$F$2,VLOOKUP(A19,Selic_base!$A$3:$G$760,4,FALSE)/100," ")</f>
        <v>1.2699999999999999E-2</v>
      </c>
      <c r="C19" s="4">
        <f>IF(A19&lt;=$F$2,VLOOKUP(A19,Selic_base!$N$3:$O$760,2,FALSE)/100," ")</f>
        <v>0</v>
      </c>
      <c r="D19" s="4" t="e">
        <f>IF(B19&lt;=$F$2,VLOOKUP(B19,Selic_base!$N$3:$O$760,2,FALSE)/100," ")</f>
        <v>#N/A</v>
      </c>
      <c r="F19" s="1">
        <v>38353</v>
      </c>
      <c r="G19" s="4">
        <f>IF(F19&lt;=$F$2,VLOOKUP(F19,Selic_base!$A$3:$G$760,4,FALSE)/100," ")</f>
        <v>1.38E-2</v>
      </c>
      <c r="H19" s="4">
        <f>IF(F19&lt;=$F$2,VLOOKUP(F19,Selic_base!$N$3:$O$760,2,FALSE)/100," ")</f>
        <v>0</v>
      </c>
      <c r="I19" s="4" t="e">
        <f>IF(G19&lt;=$F$2,VLOOKUP(G19,Selic_base!$N$3:$O$760,2,FALSE)/100," ")</f>
        <v>#N/A</v>
      </c>
      <c r="K19" s="1">
        <v>38718</v>
      </c>
      <c r="L19" s="4">
        <f>IF(K19&lt;=$F$2,VLOOKUP(K19,Selic_base!$A$3:$G$760,4,FALSE)/100," ")</f>
        <v>1.43E-2</v>
      </c>
      <c r="M19" s="4">
        <f>IF(K19&lt;=$F$2,VLOOKUP(K19,Selic_base!$N$3:$O$760,2,FALSE)/100," ")</f>
        <v>0</v>
      </c>
      <c r="N19" s="4" t="e">
        <f>IF(L19&lt;=$F$2,VLOOKUP(L19,Selic_base!$N$3:$O$760,2,FALSE)/100," ")</f>
        <v>#N/A</v>
      </c>
      <c r="AD19" s="6"/>
      <c r="AF19" s="7"/>
      <c r="AG19" s="7"/>
    </row>
    <row r="20" spans="1:33" ht="12.75" hidden="1" customHeight="1" x14ac:dyDescent="0.2">
      <c r="A20" s="1">
        <v>38018</v>
      </c>
      <c r="B20" s="4">
        <f>IF(A20&lt;=$F$2,VLOOKUP(A20,Selic_base!$A$3:$G$760,4,FALSE)/100," ")</f>
        <v>1.0800000000000001E-2</v>
      </c>
      <c r="C20" s="4">
        <f>IF(A20&lt;=$F$2,VLOOKUP(A20,Selic_base!$N$3:$O$760,2,FALSE)/100," ")</f>
        <v>0</v>
      </c>
      <c r="D20" s="4" t="e">
        <f>IF(B20&lt;=$F$2,VLOOKUP(B20,Selic_base!$N$3:$O$760,2,FALSE)/100," ")</f>
        <v>#N/A</v>
      </c>
      <c r="F20" s="1">
        <v>38384</v>
      </c>
      <c r="G20" s="4">
        <f>IF(F20&lt;=$F$2,VLOOKUP(F20,Selic_base!$A$3:$G$760,4,FALSE)/100," ")</f>
        <v>1.2199999999999999E-2</v>
      </c>
      <c r="H20" s="4">
        <f>IF(F20&lt;=$F$2,VLOOKUP(F20,Selic_base!$N$3:$O$760,2,FALSE)/100," ")</f>
        <v>0</v>
      </c>
      <c r="I20" s="4" t="e">
        <f>IF(G20&lt;=$F$2,VLOOKUP(G20,Selic_base!$N$3:$O$760,2,FALSE)/100," ")</f>
        <v>#N/A</v>
      </c>
      <c r="K20" s="1">
        <v>38749</v>
      </c>
      <c r="L20" s="4">
        <f>IF(K20&lt;=$F$2,VLOOKUP(K20,Selic_base!$A$3:$G$760,4,FALSE)/100," ")</f>
        <v>1.15E-2</v>
      </c>
      <c r="M20" s="4">
        <f>IF(K20&lt;=$F$2,VLOOKUP(K20,Selic_base!$N$3:$O$760,2,FALSE)/100," ")</f>
        <v>0</v>
      </c>
      <c r="N20" s="4" t="e">
        <f>IF(L20&lt;=$F$2,VLOOKUP(L20,Selic_base!$N$3:$O$760,2,FALSE)/100," ")</f>
        <v>#N/A</v>
      </c>
      <c r="AD20" s="6"/>
      <c r="AF20" s="7"/>
      <c r="AG20" s="7"/>
    </row>
    <row r="21" spans="1:33" ht="12.75" hidden="1" customHeight="1" x14ac:dyDescent="0.2">
      <c r="A21" s="1">
        <v>38047</v>
      </c>
      <c r="B21" s="4">
        <f>IF(A21&lt;=$F$2,VLOOKUP(A21,Selic_base!$A$3:$G$760,4,FALSE)/100," ")</f>
        <v>1.38E-2</v>
      </c>
      <c r="C21" s="4">
        <f>IF(A21&lt;=$F$2,VLOOKUP(A21,Selic_base!$N$3:$O$760,2,FALSE)/100," ")</f>
        <v>0</v>
      </c>
      <c r="D21" s="4" t="e">
        <f>IF(B21&lt;=$F$2,VLOOKUP(B21,Selic_base!$N$3:$O$760,2,FALSE)/100," ")</f>
        <v>#N/A</v>
      </c>
      <c r="F21" s="1">
        <v>38412</v>
      </c>
      <c r="G21" s="4">
        <f>IF(F21&lt;=$F$2,VLOOKUP(F21,Selic_base!$A$3:$G$760,4,FALSE)/100," ")</f>
        <v>1.5300000000000001E-2</v>
      </c>
      <c r="H21" s="4">
        <f>IF(F21&lt;=$F$2,VLOOKUP(F21,Selic_base!$N$3:$O$760,2,FALSE)/100," ")</f>
        <v>0</v>
      </c>
      <c r="I21" s="4" t="e">
        <f>IF(G21&lt;=$F$2,VLOOKUP(G21,Selic_base!$N$3:$O$760,2,FALSE)/100," ")</f>
        <v>#N/A</v>
      </c>
      <c r="K21" s="1">
        <v>38777</v>
      </c>
      <c r="L21" s="4">
        <f>IF(K21&lt;=$F$2,VLOOKUP(K21,Selic_base!$A$3:$G$760,4,FALSE)/100," ")</f>
        <v>1.4199999999999999E-2</v>
      </c>
      <c r="M21" s="4">
        <f>IF(K21&lt;=$F$2,VLOOKUP(K21,Selic_base!$N$3:$O$760,2,FALSE)/100," ")</f>
        <v>0</v>
      </c>
      <c r="N21" s="4" t="e">
        <f>IF(L21&lt;=$F$2,VLOOKUP(L21,Selic_base!$N$3:$O$760,2,FALSE)/100," ")</f>
        <v>#N/A</v>
      </c>
      <c r="AD21" s="6"/>
      <c r="AF21" s="7"/>
      <c r="AG21" s="7"/>
    </row>
    <row r="22" spans="1:33" ht="12.75" hidden="1" customHeight="1" x14ac:dyDescent="0.2">
      <c r="A22" s="1">
        <v>38078</v>
      </c>
      <c r="B22" s="4">
        <f>IF(A22&lt;=$F$2,VLOOKUP(A22,Selic_base!$A$3:$G$760,4,FALSE)/100," ")</f>
        <v>1.18E-2</v>
      </c>
      <c r="C22" s="4">
        <f>IF(A22&lt;=$F$2,VLOOKUP(A22,Selic_base!$N$3:$O$760,2,FALSE)/100," ")</f>
        <v>0</v>
      </c>
      <c r="D22" s="4" t="e">
        <f>IF(B22&lt;=$F$2,VLOOKUP(B22,Selic_base!$N$3:$O$760,2,FALSE)/100," ")</f>
        <v>#N/A</v>
      </c>
      <c r="F22" s="1">
        <v>38443</v>
      </c>
      <c r="G22" s="4">
        <f>IF(F22&lt;=$F$2,VLOOKUP(F22,Selic_base!$A$3:$G$760,4,FALSE)/100," ")</f>
        <v>1.41E-2</v>
      </c>
      <c r="H22" s="4">
        <f>IF(F22&lt;=$F$2,VLOOKUP(F22,Selic_base!$N$3:$O$760,2,FALSE)/100," ")</f>
        <v>0</v>
      </c>
      <c r="I22" s="4" t="e">
        <f>IF(G22&lt;=$F$2,VLOOKUP(G22,Selic_base!$N$3:$O$760,2,FALSE)/100," ")</f>
        <v>#N/A</v>
      </c>
      <c r="K22" s="1">
        <v>38808</v>
      </c>
      <c r="L22" s="4">
        <f>IF(K22&lt;=$F$2,VLOOKUP(K22,Selic_base!$A$3:$G$760,4,FALSE)/100," ")</f>
        <v>1.0800000000000001E-2</v>
      </c>
      <c r="M22" s="4">
        <f>IF(K22&lt;=$F$2,VLOOKUP(K22,Selic_base!$N$3:$O$760,2,FALSE)/100," ")</f>
        <v>0</v>
      </c>
      <c r="N22" s="4" t="e">
        <f>IF(L22&lt;=$F$2,VLOOKUP(L22,Selic_base!$N$3:$O$760,2,FALSE)/100," ")</f>
        <v>#N/A</v>
      </c>
      <c r="AD22" s="6"/>
      <c r="AF22" s="7"/>
      <c r="AG22" s="7"/>
    </row>
    <row r="23" spans="1:33" ht="12.75" hidden="1" customHeight="1" x14ac:dyDescent="0.2">
      <c r="A23" s="1">
        <v>38108</v>
      </c>
      <c r="B23" s="4">
        <f>IF(A23&lt;=$F$2,VLOOKUP(A23,Selic_base!$A$3:$G$760,4,FALSE)/100," ")</f>
        <v>1.23E-2</v>
      </c>
      <c r="C23" s="4">
        <f>IF(A23&lt;=$F$2,VLOOKUP(A23,Selic_base!$N$3:$O$760,2,FALSE)/100," ")</f>
        <v>0</v>
      </c>
      <c r="D23" s="4" t="e">
        <f>IF(B23&lt;=$F$2,VLOOKUP(B23,Selic_base!$N$3:$O$760,2,FALSE)/100," ")</f>
        <v>#N/A</v>
      </c>
      <c r="F23" s="1">
        <v>38473</v>
      </c>
      <c r="G23" s="4">
        <f>IF(F23&lt;=$F$2,VLOOKUP(F23,Selic_base!$A$3:$G$760,4,FALSE)/100," ")</f>
        <v>1.4999999999999999E-2</v>
      </c>
      <c r="H23" s="4">
        <f>IF(F23&lt;=$F$2,VLOOKUP(F23,Selic_base!$N$3:$O$760,2,FALSE)/100," ")</f>
        <v>0</v>
      </c>
      <c r="I23" s="4" t="e">
        <f>IF(G23&lt;=$F$2,VLOOKUP(G23,Selic_base!$N$3:$O$760,2,FALSE)/100," ")</f>
        <v>#N/A</v>
      </c>
      <c r="K23" s="1">
        <v>38838</v>
      </c>
      <c r="L23" s="4">
        <f>IF(K23&lt;=$F$2,VLOOKUP(K23,Selic_base!$A$3:$G$760,4,FALSE)/100," ")</f>
        <v>1.2800000000000001E-2</v>
      </c>
      <c r="M23" s="4">
        <f>IF(K23&lt;=$F$2,VLOOKUP(K23,Selic_base!$N$3:$O$760,2,FALSE)/100," ")</f>
        <v>0</v>
      </c>
      <c r="N23" s="4" t="e">
        <f>IF(L23&lt;=$F$2,VLOOKUP(L23,Selic_base!$N$3:$O$760,2,FALSE)/100," ")</f>
        <v>#N/A</v>
      </c>
      <c r="AD23" s="6"/>
      <c r="AF23" s="7"/>
      <c r="AG23" s="7"/>
    </row>
    <row r="24" spans="1:33" ht="12.75" hidden="1" customHeight="1" x14ac:dyDescent="0.2">
      <c r="A24" s="1">
        <v>38139</v>
      </c>
      <c r="B24" s="4">
        <f>IF(A24&lt;=$F$2,VLOOKUP(A24,Selic_base!$A$3:$G$760,4,FALSE)/100," ")</f>
        <v>1.23E-2</v>
      </c>
      <c r="C24" s="4">
        <f>IF(A24&lt;=$F$2,VLOOKUP(A24,Selic_base!$N$3:$O$760,2,FALSE)/100," ")</f>
        <v>0</v>
      </c>
      <c r="D24" s="4" t="e">
        <f>IF(B24&lt;=$F$2,VLOOKUP(B24,Selic_base!$N$3:$O$760,2,FALSE)/100," ")</f>
        <v>#N/A</v>
      </c>
      <c r="F24" s="1">
        <v>38504</v>
      </c>
      <c r="G24" s="4">
        <f>IF(F24&lt;=$F$2,VLOOKUP(F24,Selic_base!$A$3:$G$760,4,FALSE)/100," ")</f>
        <v>1.5900000000000001E-2</v>
      </c>
      <c r="H24" s="4">
        <f>IF(F24&lt;=$F$2,VLOOKUP(F24,Selic_base!$N$3:$O$760,2,FALSE)/100," ")</f>
        <v>0</v>
      </c>
      <c r="I24" s="4" t="e">
        <f>IF(G24&lt;=$F$2,VLOOKUP(G24,Selic_base!$N$3:$O$760,2,FALSE)/100," ")</f>
        <v>#N/A</v>
      </c>
      <c r="K24" s="1">
        <v>38869</v>
      </c>
      <c r="L24" s="4">
        <f>IF(K24&lt;=$F$2,VLOOKUP(K24,Selic_base!$A$3:$G$760,4,FALSE)/100," ")</f>
        <v>1.18E-2</v>
      </c>
      <c r="M24" s="4">
        <f>IF(K24&lt;=$F$2,VLOOKUP(K24,Selic_base!$N$3:$O$760,2,FALSE)/100," ")</f>
        <v>0</v>
      </c>
      <c r="N24" s="4" t="e">
        <f>IF(L24&lt;=$F$2,VLOOKUP(L24,Selic_base!$N$3:$O$760,2,FALSE)/100," ")</f>
        <v>#N/A</v>
      </c>
      <c r="AD24" s="6"/>
      <c r="AF24" s="7"/>
      <c r="AG24" s="7"/>
    </row>
    <row r="25" spans="1:33" ht="12.75" hidden="1" customHeight="1" x14ac:dyDescent="0.2">
      <c r="A25" s="1">
        <v>38169</v>
      </c>
      <c r="B25" s="4">
        <f>IF(A25&lt;=$F$2,VLOOKUP(A25,Selic_base!$A$3:$G$760,4,FALSE)/100," ")</f>
        <v>1.29E-2</v>
      </c>
      <c r="C25" s="4">
        <f>IF(A25&lt;=$F$2,VLOOKUP(A25,Selic_base!$N$3:$O$760,2,FALSE)/100," ")</f>
        <v>0</v>
      </c>
      <c r="D25" s="4" t="e">
        <f>IF(B25&lt;=$F$2,VLOOKUP(B25,Selic_base!$N$3:$O$760,2,FALSE)/100," ")</f>
        <v>#N/A</v>
      </c>
      <c r="F25" s="1">
        <v>38534</v>
      </c>
      <c r="G25" s="4">
        <f>IF(F25&lt;=$F$2,VLOOKUP(F25,Selic_base!$A$3:$G$760,4,FALSE)/100," ")</f>
        <v>1.5100000000000001E-2</v>
      </c>
      <c r="H25" s="4">
        <f>IF(F25&lt;=$F$2,VLOOKUP(F25,Selic_base!$N$3:$O$760,2,FALSE)/100," ")</f>
        <v>0</v>
      </c>
      <c r="I25" s="4" t="e">
        <f>IF(G25&lt;=$F$2,VLOOKUP(G25,Selic_base!$N$3:$O$760,2,FALSE)/100," ")</f>
        <v>#N/A</v>
      </c>
      <c r="K25" s="1">
        <v>38899</v>
      </c>
      <c r="L25" s="4">
        <f>IF(K25&lt;=$F$2,VLOOKUP(K25,Selic_base!$A$3:$G$760,4,FALSE)/100," ")</f>
        <v>1.1699999999999999E-2</v>
      </c>
      <c r="M25" s="4">
        <f>IF(K25&lt;=$F$2,VLOOKUP(K25,Selic_base!$N$3:$O$760,2,FALSE)/100," ")</f>
        <v>0</v>
      </c>
      <c r="N25" s="4" t="e">
        <f>IF(L25&lt;=$F$2,VLOOKUP(L25,Selic_base!$N$3:$O$760,2,FALSE)/100," ")</f>
        <v>#N/A</v>
      </c>
      <c r="AD25" s="6"/>
      <c r="AF25" s="7"/>
      <c r="AG25" s="7"/>
    </row>
    <row r="26" spans="1:33" ht="12.75" hidden="1" customHeight="1" x14ac:dyDescent="0.2">
      <c r="A26" s="1">
        <v>38200</v>
      </c>
      <c r="B26" s="4">
        <f>IF(A26&lt;=$F$2,VLOOKUP(A26,Selic_base!$A$3:$G$760,4,FALSE)/100," ")</f>
        <v>1.29E-2</v>
      </c>
      <c r="C26" s="4">
        <f>IF(A26&lt;=$F$2,VLOOKUP(A26,Selic_base!$N$3:$O$760,2,FALSE)/100," ")</f>
        <v>0</v>
      </c>
      <c r="D26" s="4" t="e">
        <f>IF(B26&lt;=$F$2,VLOOKUP(B26,Selic_base!$N$3:$O$760,2,FALSE)/100," ")</f>
        <v>#N/A</v>
      </c>
      <c r="F26" s="1">
        <v>38565</v>
      </c>
      <c r="G26" s="4">
        <f>IF(F26&lt;=$F$2,VLOOKUP(F26,Selic_base!$A$3:$G$760,4,FALSE)/100," ")</f>
        <v>1.66E-2</v>
      </c>
      <c r="H26" s="4">
        <f>IF(F26&lt;=$F$2,VLOOKUP(F26,Selic_base!$N$3:$O$760,2,FALSE)/100," ")</f>
        <v>0</v>
      </c>
      <c r="I26" s="4" t="e">
        <f>IF(G26&lt;=$F$2,VLOOKUP(G26,Selic_base!$N$3:$O$760,2,FALSE)/100," ")</f>
        <v>#N/A</v>
      </c>
      <c r="K26" s="1">
        <v>38930</v>
      </c>
      <c r="L26" s="4">
        <f>IF(K26&lt;=$F$2,VLOOKUP(K26,Selic_base!$A$3:$G$760,4,FALSE)/100," ")</f>
        <v>1.26E-2</v>
      </c>
      <c r="M26" s="4">
        <f>IF(K26&lt;=$F$2,VLOOKUP(K26,Selic_base!$N$3:$O$760,2,FALSE)/100," ")</f>
        <v>0</v>
      </c>
      <c r="N26" s="4" t="e">
        <f>IF(L26&lt;=$F$2,VLOOKUP(L26,Selic_base!$N$3:$O$760,2,FALSE)/100," ")</f>
        <v>#N/A</v>
      </c>
      <c r="AD26" s="6"/>
      <c r="AF26" s="7"/>
      <c r="AG26" s="7"/>
    </row>
    <row r="27" spans="1:33" ht="12.75" hidden="1" customHeight="1" x14ac:dyDescent="0.2">
      <c r="A27" s="1">
        <v>38231</v>
      </c>
      <c r="B27" s="4">
        <f>IF(A27&lt;=$F$2,VLOOKUP(A27,Selic_base!$A$3:$G$760,4,FALSE)/100," ")</f>
        <v>1.2500000000000001E-2</v>
      </c>
      <c r="C27" s="4">
        <f>IF(A27&lt;=$F$2,VLOOKUP(A27,Selic_base!$N$3:$O$760,2,FALSE)/100," ")</f>
        <v>0</v>
      </c>
      <c r="D27" s="4" t="e">
        <f>IF(B27&lt;=$F$2,VLOOKUP(B27,Selic_base!$N$3:$O$760,2,FALSE)/100," ")</f>
        <v>#N/A</v>
      </c>
      <c r="F27" s="1">
        <v>38596</v>
      </c>
      <c r="G27" s="4">
        <f>IF(F27&lt;=$F$2,VLOOKUP(F27,Selic_base!$A$3:$G$760,4,FALSE)/100," ")</f>
        <v>1.4999999999999999E-2</v>
      </c>
      <c r="H27" s="4">
        <f>IF(F27&lt;=$F$2,VLOOKUP(F27,Selic_base!$N$3:$O$760,2,FALSE)/100," ")</f>
        <v>0</v>
      </c>
      <c r="I27" s="4" t="e">
        <f>IF(G27&lt;=$F$2,VLOOKUP(G27,Selic_base!$N$3:$O$760,2,FALSE)/100," ")</f>
        <v>#N/A</v>
      </c>
      <c r="K27" s="1">
        <v>38961</v>
      </c>
      <c r="L27" s="4">
        <f>IF(K27&lt;=$F$2,VLOOKUP(K27,Selic_base!$A$3:$G$760,4,FALSE)/100," ")</f>
        <v>1.06E-2</v>
      </c>
      <c r="M27" s="4">
        <f>IF(K27&lt;=$F$2,VLOOKUP(K27,Selic_base!$N$3:$O$760,2,FALSE)/100," ")</f>
        <v>0</v>
      </c>
      <c r="N27" s="4" t="e">
        <f>IF(L27&lt;=$F$2,VLOOKUP(L27,Selic_base!$N$3:$O$760,2,FALSE)/100," ")</f>
        <v>#N/A</v>
      </c>
      <c r="AD27" s="6"/>
      <c r="AF27" s="7"/>
      <c r="AG27" s="7"/>
    </row>
    <row r="28" spans="1:33" ht="12.75" hidden="1" customHeight="1" x14ac:dyDescent="0.2">
      <c r="A28" s="1">
        <v>38261</v>
      </c>
      <c r="B28" s="4">
        <f>IF(A28&lt;=$F$2,VLOOKUP(A28,Selic_base!$A$3:$G$760,4,FALSE)/100," ")</f>
        <v>1.21E-2</v>
      </c>
      <c r="C28" s="4">
        <f>IF(A28&lt;=$F$2,VLOOKUP(A28,Selic_base!$N$3:$O$760,2,FALSE)/100," ")</f>
        <v>0</v>
      </c>
      <c r="D28" s="4" t="e">
        <f>IF(B28&lt;=$F$2,VLOOKUP(B28,Selic_base!$N$3:$O$760,2,FALSE)/100," ")</f>
        <v>#N/A</v>
      </c>
      <c r="F28" s="1">
        <v>38626</v>
      </c>
      <c r="G28" s="4">
        <f>IF(F28&lt;=$F$2,VLOOKUP(F28,Selic_base!$A$3:$G$760,4,FALSE)/100," ")</f>
        <v>1.41E-2</v>
      </c>
      <c r="H28" s="4">
        <f>IF(F28&lt;=$F$2,VLOOKUP(F28,Selic_base!$N$3:$O$760,2,FALSE)/100," ")</f>
        <v>0</v>
      </c>
      <c r="I28" s="4" t="e">
        <f>IF(G28&lt;=$F$2,VLOOKUP(G28,Selic_base!$N$3:$O$760,2,FALSE)/100," ")</f>
        <v>#N/A</v>
      </c>
      <c r="K28" s="1">
        <v>38991</v>
      </c>
      <c r="L28" s="4">
        <f>IF(K28&lt;=$F$2,VLOOKUP(K28,Selic_base!$A$3:$G$760,4,FALSE)/100," ")</f>
        <v>1.09E-2</v>
      </c>
      <c r="M28" s="4">
        <f>IF(K28&lt;=$F$2,VLOOKUP(K28,Selic_base!$N$3:$O$760,2,FALSE)/100," ")</f>
        <v>0</v>
      </c>
      <c r="N28" s="4" t="e">
        <f>IF(L28&lt;=$F$2,VLOOKUP(L28,Selic_base!$N$3:$O$760,2,FALSE)/100," ")</f>
        <v>#N/A</v>
      </c>
      <c r="AD28" s="6"/>
      <c r="AF28" s="7"/>
      <c r="AG28" s="7"/>
    </row>
    <row r="29" spans="1:33" ht="12.75" hidden="1" customHeight="1" x14ac:dyDescent="0.2">
      <c r="A29" s="1">
        <v>38292</v>
      </c>
      <c r="B29" s="4">
        <f>IF(A29&lt;=$F$2,VLOOKUP(A29,Selic_base!$A$3:$G$760,4,FALSE)/100," ")</f>
        <v>1.2500000000000001E-2</v>
      </c>
      <c r="C29" s="4">
        <f>IF(A29&lt;=$F$2,VLOOKUP(A29,Selic_base!$N$3:$O$760,2,FALSE)/100," ")</f>
        <v>0</v>
      </c>
      <c r="D29" s="4" t="e">
        <f>IF(B29&lt;=$F$2,VLOOKUP(B29,Selic_base!$N$3:$O$760,2,FALSE)/100," ")</f>
        <v>#N/A</v>
      </c>
      <c r="F29" s="1">
        <v>38657</v>
      </c>
      <c r="G29" s="4">
        <f>IF(F29&lt;=$F$2,VLOOKUP(F29,Selic_base!$A$3:$G$760,4,FALSE)/100," ")</f>
        <v>1.38E-2</v>
      </c>
      <c r="H29" s="4">
        <f>IF(F29&lt;=$F$2,VLOOKUP(F29,Selic_base!$N$3:$O$760,2,FALSE)/100," ")</f>
        <v>0</v>
      </c>
      <c r="I29" s="4" t="e">
        <f>IF(G29&lt;=$F$2,VLOOKUP(G29,Selic_base!$N$3:$O$760,2,FALSE)/100," ")</f>
        <v>#N/A</v>
      </c>
      <c r="K29" s="1">
        <v>39022</v>
      </c>
      <c r="L29" s="4">
        <f>IF(K29&lt;=$F$2,VLOOKUP(K29,Selic_base!$A$3:$G$760,4,FALSE)/100," ")</f>
        <v>1.0200000000000001E-2</v>
      </c>
      <c r="M29" s="4">
        <f>IF(K29&lt;=$F$2,VLOOKUP(K29,Selic_base!$N$3:$O$760,2,FALSE)/100," ")</f>
        <v>0</v>
      </c>
      <c r="N29" s="4" t="e">
        <f>IF(L29&lt;=$F$2,VLOOKUP(L29,Selic_base!$N$3:$O$760,2,FALSE)/100," ")</f>
        <v>#N/A</v>
      </c>
      <c r="AD29" s="6"/>
      <c r="AF29" s="7"/>
      <c r="AG29" s="7"/>
    </row>
    <row r="30" spans="1:33" ht="12.75" hidden="1" customHeight="1" x14ac:dyDescent="0.2">
      <c r="A30" s="1">
        <v>38322</v>
      </c>
      <c r="B30" s="4">
        <f>IF(A30&lt;=$F$2,VLOOKUP(A30,Selic_base!$A$3:$G$760,4,FALSE)/100," ")</f>
        <v>1.4800000000000001E-2</v>
      </c>
      <c r="C30" s="4">
        <f>IF(A30&lt;=$F$2,VLOOKUP(A30,Selic_base!$N$3:$O$760,2,FALSE)/100," ")</f>
        <v>0</v>
      </c>
      <c r="D30" s="4" t="e">
        <f>IF(B30&lt;=$F$2,VLOOKUP(B30,Selic_base!$N$3:$O$760,2,FALSE)/100," ")</f>
        <v>#N/A</v>
      </c>
      <c r="F30" s="1">
        <v>38687</v>
      </c>
      <c r="G30" s="4">
        <f>IF(F30&lt;=$F$2,VLOOKUP(F30,Selic_base!$A$3:$G$760,4,FALSE)/100," ")</f>
        <v>1.47E-2</v>
      </c>
      <c r="H30" s="4">
        <f>IF(F30&lt;=$F$2,VLOOKUP(F30,Selic_base!$N$3:$O$760,2,FALSE)/100," ")</f>
        <v>0</v>
      </c>
      <c r="I30" s="4" t="e">
        <f>IF(G30&lt;=$F$2,VLOOKUP(G30,Selic_base!$N$3:$O$760,2,FALSE)/100," ")</f>
        <v>#N/A</v>
      </c>
      <c r="K30" s="1">
        <v>39052</v>
      </c>
      <c r="L30" s="4">
        <f>IF(K30&lt;=$F$2,VLOOKUP(K30,Selic_base!$A$3:$G$760,4,FALSE)/100," ")</f>
        <v>9.8999999999999991E-3</v>
      </c>
      <c r="M30" s="4">
        <f>IF(K30&lt;=$F$2,VLOOKUP(K30,Selic_base!$N$3:$O$760,2,FALSE)/100," ")</f>
        <v>0</v>
      </c>
      <c r="N30" s="4" t="e">
        <f>IF(L30&lt;=$F$2,VLOOKUP(L30,Selic_base!$N$3:$O$760,2,FALSE)/100," ")</f>
        <v>#N/A</v>
      </c>
      <c r="AD30" s="6"/>
      <c r="AF30" s="7"/>
      <c r="AG30" s="7"/>
    </row>
    <row r="31" spans="1:33" ht="6" hidden="1" customHeight="1" x14ac:dyDescent="0.2">
      <c r="AD31" s="6"/>
      <c r="AF31" s="7"/>
      <c r="AG31" s="7"/>
    </row>
    <row r="32" spans="1:33" hidden="1" x14ac:dyDescent="0.2">
      <c r="A32" s="62">
        <v>39083</v>
      </c>
      <c r="B32" s="63">
        <f>IF(A32&gt;Selic_base!$N$2,"",VLOOKUP(A32,Selic_base!$A$3:$G$1000,4,FALSE))</f>
        <v>1.08</v>
      </c>
      <c r="C32" s="63">
        <f>IF(A32&gt;Selic_base!$N$2,"",VLOOKUP(A32,Selic_base!$A$3:$G$1000,5,FALSE))</f>
        <v>170.18</v>
      </c>
      <c r="D32" s="63">
        <f>IF(A32&gt;Selic_base!$N$2,"",VLOOKUP(A32,Selic_base!$A$3:$G$1000,6,FALSE))</f>
        <v>1.08</v>
      </c>
      <c r="F32" s="62">
        <v>39448</v>
      </c>
      <c r="G32" s="63">
        <f>IF(F32&gt;Selic_base!$N$2,"",VLOOKUP(F32,Selic_base!$A$3:$G$1000,4,FALSE))</f>
        <v>0.93</v>
      </c>
      <c r="H32" s="63">
        <f>IF(F32&gt;Selic_base!$N$2,"",VLOOKUP(F32,Selic_base!$A$3:$G$1000,5,FALSE))</f>
        <v>159.07999999999996</v>
      </c>
      <c r="I32" s="63">
        <f>IF(F32&gt;Selic_base!$N$2,"",VLOOKUP(F32,Selic_base!$A$3:$G$1000,6,FALSE))</f>
        <v>0.93</v>
      </c>
      <c r="K32" s="62">
        <v>39814</v>
      </c>
      <c r="L32" s="63">
        <f>IF(K32&gt;Selic_base!$N$2,"",VLOOKUP(K32,Selic_base!$A$3:$G$1000,4,FALSE))</f>
        <v>2.0499999999999998</v>
      </c>
      <c r="M32" s="63">
        <f>IF(K32&gt;Selic_base!$N$2,"",VLOOKUP(K32,Selic_base!$A$3:$G$1000,5,FALSE))</f>
        <v>146.1399999999999</v>
      </c>
      <c r="N32" s="63">
        <f>IF(K32&gt;Selic_base!$N$2,"",VLOOKUP(K32,Selic_base!$A$3:$G$1000,6,FALSE))</f>
        <v>2.0499999999999998</v>
      </c>
      <c r="AD32" s="6"/>
      <c r="AF32" s="7"/>
      <c r="AG32" s="7"/>
    </row>
    <row r="33" spans="1:33" hidden="1" x14ac:dyDescent="0.2">
      <c r="A33" s="62">
        <v>39114</v>
      </c>
      <c r="B33" s="63">
        <f>IF(A33&gt;Selic_base!$N$2,"",VLOOKUP(A33,Selic_base!$A$3:$G$1000,4,FALSE))</f>
        <v>0.87</v>
      </c>
      <c r="C33" s="63">
        <f>IF(A33&gt;Selic_base!$N$2,"",VLOOKUP(A33,Selic_base!$A$3:$G$1000,5,FALSE))</f>
        <v>169.31</v>
      </c>
      <c r="D33" s="63">
        <f>IF(A33&gt;Selic_base!$N$2,"",VLOOKUP(A33,Selic_base!$A$3:$G$1000,6,FALSE))</f>
        <v>1.9500000000000002</v>
      </c>
      <c r="F33" s="62">
        <v>39479</v>
      </c>
      <c r="G33" s="63">
        <f>IF(F33&gt;Selic_base!$N$2,"",VLOOKUP(F33,Selic_base!$A$3:$G$1000,4,FALSE))</f>
        <v>0.8</v>
      </c>
      <c r="H33" s="63">
        <f>IF(F33&gt;Selic_base!$N$2,"",VLOOKUP(F33,Selic_base!$A$3:$G$1000,5,FALSE))</f>
        <v>158.27999999999994</v>
      </c>
      <c r="I33" s="63">
        <f>IF(F33&gt;Selic_base!$N$2,"",VLOOKUP(F33,Selic_base!$A$3:$G$1000,6,FALSE))</f>
        <v>1.73</v>
      </c>
      <c r="K33" s="62">
        <v>39845</v>
      </c>
      <c r="L33" s="63">
        <f>IF(K33&gt;Selic_base!$N$2,"",VLOOKUP(K33,Selic_base!$A$3:$G$1000,4,FALSE))</f>
        <v>0.86</v>
      </c>
      <c r="M33" s="63">
        <f>IF(K33&gt;Selic_base!$N$2,"",VLOOKUP(K33,Selic_base!$A$3:$G$1000,5,FALSE))</f>
        <v>145.27999999999989</v>
      </c>
      <c r="N33" s="63">
        <f>IF(K33&gt;Selic_base!$N$2,"",VLOOKUP(K33,Selic_base!$A$3:$G$1000,6,FALSE))</f>
        <v>2.9099999999999997</v>
      </c>
      <c r="AD33" s="6"/>
      <c r="AF33" s="7"/>
      <c r="AG33" s="7"/>
    </row>
    <row r="34" spans="1:33" hidden="1" x14ac:dyDescent="0.2">
      <c r="A34" s="62">
        <v>39142</v>
      </c>
      <c r="B34" s="63">
        <f>IF(A34&gt;Selic_base!$N$2,"",VLOOKUP(A34,Selic_base!$A$3:$G$1000,4,FALSE))</f>
        <v>1.05</v>
      </c>
      <c r="C34" s="63">
        <f>IF(A34&gt;Selic_base!$N$2,"",VLOOKUP(A34,Selic_base!$A$3:$G$1000,5,FALSE))</f>
        <v>168.26</v>
      </c>
      <c r="D34" s="63">
        <f>IF(A34&gt;Selic_base!$N$2,"",VLOOKUP(A34,Selic_base!$A$3:$G$1000,6,FALSE))</f>
        <v>3</v>
      </c>
      <c r="F34" s="62">
        <v>39508</v>
      </c>
      <c r="G34" s="63">
        <f>IF(F34&gt;Selic_base!$N$2,"",VLOOKUP(F34,Selic_base!$A$3:$G$1000,4,FALSE))</f>
        <v>0.84</v>
      </c>
      <c r="H34" s="63">
        <f>IF(F34&gt;Selic_base!$N$2,"",VLOOKUP(F34,Selic_base!$A$3:$G$1000,5,FALSE))</f>
        <v>157.43999999999994</v>
      </c>
      <c r="I34" s="63">
        <f>IF(F34&gt;Selic_base!$N$2,"",VLOOKUP(F34,Selic_base!$A$3:$G$1000,6,FALSE))</f>
        <v>2.57</v>
      </c>
      <c r="K34" s="62">
        <v>39873</v>
      </c>
      <c r="L34" s="63">
        <f>IF(K34&gt;Selic_base!$N$2,"",VLOOKUP(K34,Selic_base!$A$3:$G$1000,4,FALSE))</f>
        <v>0.97</v>
      </c>
      <c r="M34" s="63">
        <f>IF(K34&gt;Selic_base!$N$2,"",VLOOKUP(K34,Selic_base!$A$3:$G$1000,5,FALSE))</f>
        <v>144.30999999999989</v>
      </c>
      <c r="N34" s="63">
        <f>IF(K34&gt;Selic_base!$N$2,"",VLOOKUP(K34,Selic_base!$A$3:$G$1000,6,FALSE))</f>
        <v>3.88</v>
      </c>
      <c r="AD34" s="6"/>
      <c r="AF34" s="7"/>
      <c r="AG34" s="7"/>
    </row>
    <row r="35" spans="1:33" hidden="1" x14ac:dyDescent="0.2">
      <c r="A35" s="62">
        <v>39173</v>
      </c>
      <c r="B35" s="63">
        <f>IF(A35&gt;Selic_base!$N$2,"",VLOOKUP(A35,Selic_base!$A$3:$G$1000,4,FALSE))</f>
        <v>0.94</v>
      </c>
      <c r="C35" s="63">
        <f>IF(A35&gt;Selic_base!$N$2,"",VLOOKUP(A35,Selic_base!$A$3:$G$1000,5,FALSE))</f>
        <v>167.32</v>
      </c>
      <c r="D35" s="63">
        <f>IF(A35&gt;Selic_base!$N$2,"",VLOOKUP(A35,Selic_base!$A$3:$G$1000,6,FALSE))</f>
        <v>3.94</v>
      </c>
      <c r="F35" s="62">
        <v>39539</v>
      </c>
      <c r="G35" s="63">
        <f>IF(F35&gt;Selic_base!$N$2,"",VLOOKUP(F35,Selic_base!$A$3:$G$1000,4,FALSE))</f>
        <v>0.9</v>
      </c>
      <c r="H35" s="63">
        <f>IF(F35&gt;Selic_base!$N$2,"",VLOOKUP(F35,Selic_base!$A$3:$G$1000,5,FALSE))</f>
        <v>156.53999999999994</v>
      </c>
      <c r="I35" s="63">
        <f>IF(F35&gt;Selic_base!$N$2,"",VLOOKUP(F35,Selic_base!$A$3:$G$1000,6,FALSE))</f>
        <v>3.4699999999999998</v>
      </c>
      <c r="K35" s="62">
        <v>39904</v>
      </c>
      <c r="L35" s="63">
        <f>IF(K35&gt;Selic_base!$N$2,"",VLOOKUP(K35,Selic_base!$A$3:$G$1000,4,FALSE))</f>
        <v>0.84</v>
      </c>
      <c r="M35" s="63">
        <f>IF(K35&gt;Selic_base!$N$2,"",VLOOKUP(K35,Selic_base!$A$3:$G$1000,5,FALSE))</f>
        <v>143.46999999999989</v>
      </c>
      <c r="N35" s="63">
        <f>IF(K35&gt;Selic_base!$N$2,"",VLOOKUP(K35,Selic_base!$A$3:$G$1000,6,FALSE))</f>
        <v>4.72</v>
      </c>
      <c r="AD35" s="6"/>
      <c r="AF35" s="7"/>
      <c r="AG35" s="7"/>
    </row>
    <row r="36" spans="1:33" hidden="1" x14ac:dyDescent="0.2">
      <c r="A36" s="62">
        <v>39203</v>
      </c>
      <c r="B36" s="63">
        <f>IF(A36&gt;Selic_base!$N$2,"",VLOOKUP(A36,Selic_base!$A$3:$G$1000,4,FALSE))</f>
        <v>1.03</v>
      </c>
      <c r="C36" s="63">
        <f>IF(A36&gt;Selic_base!$N$2,"",VLOOKUP(A36,Selic_base!$A$3:$G$1000,5,FALSE))</f>
        <v>166.29</v>
      </c>
      <c r="D36" s="63">
        <f>IF(A36&gt;Selic_base!$N$2,"",VLOOKUP(A36,Selic_base!$A$3:$G$1000,6,FALSE))</f>
        <v>4.97</v>
      </c>
      <c r="F36" s="62">
        <v>39569</v>
      </c>
      <c r="G36" s="63">
        <f>IF(F36&gt;Selic_base!$N$2,"",VLOOKUP(F36,Selic_base!$A$3:$G$1000,4,FALSE))</f>
        <v>0.88</v>
      </c>
      <c r="H36" s="63">
        <f>IF(F36&gt;Selic_base!$N$2,"",VLOOKUP(F36,Selic_base!$A$3:$G$1000,5,FALSE))</f>
        <v>155.65999999999994</v>
      </c>
      <c r="I36" s="63">
        <f>IF(F36&gt;Selic_base!$N$2,"",VLOOKUP(F36,Selic_base!$A$3:$G$1000,6,FALSE))</f>
        <v>4.3499999999999996</v>
      </c>
      <c r="K36" s="62">
        <v>39934</v>
      </c>
      <c r="L36" s="63">
        <f>IF(K36&gt;Selic_base!$N$2,"",VLOOKUP(K36,Selic_base!$A$3:$G$1000,4,FALSE))</f>
        <v>0.77</v>
      </c>
      <c r="M36" s="63">
        <f>IF(K36&gt;Selic_base!$N$2,"",VLOOKUP(K36,Selic_base!$A$3:$G$1000,5,FALSE))</f>
        <v>142.69999999999987</v>
      </c>
      <c r="N36" s="63">
        <f>IF(K36&gt;Selic_base!$N$2,"",VLOOKUP(K36,Selic_base!$A$3:$G$1000,6,FALSE))</f>
        <v>5.49</v>
      </c>
      <c r="AD36" s="6"/>
      <c r="AF36" s="7"/>
      <c r="AG36" s="7"/>
    </row>
    <row r="37" spans="1:33" hidden="1" x14ac:dyDescent="0.2">
      <c r="A37" s="62">
        <v>39234</v>
      </c>
      <c r="B37" s="63">
        <f>IF(A37&gt;Selic_base!$N$2,"",VLOOKUP(A37,Selic_base!$A$3:$G$1000,4,FALSE))</f>
        <v>0.91</v>
      </c>
      <c r="C37" s="63">
        <f>IF(A37&gt;Selic_base!$N$2,"",VLOOKUP(A37,Selic_base!$A$3:$G$1000,5,FALSE))</f>
        <v>165.38</v>
      </c>
      <c r="D37" s="63">
        <f>IF(A37&gt;Selic_base!$N$2,"",VLOOKUP(A37,Selic_base!$A$3:$G$1000,6,FALSE))</f>
        <v>5.88</v>
      </c>
      <c r="F37" s="62">
        <v>39600</v>
      </c>
      <c r="G37" s="63">
        <f>IF(F37&gt;Selic_base!$N$2,"",VLOOKUP(F37,Selic_base!$A$3:$G$1000,4,FALSE))</f>
        <v>0.96</v>
      </c>
      <c r="H37" s="63">
        <f>IF(F37&gt;Selic_base!$N$2,"",VLOOKUP(F37,Selic_base!$A$3:$G$1000,5,FALSE))</f>
        <v>154.69999999999993</v>
      </c>
      <c r="I37" s="63">
        <f>IF(F37&gt;Selic_base!$N$2,"",VLOOKUP(F37,Selic_base!$A$3:$G$1000,6,FALSE))</f>
        <v>5.31</v>
      </c>
      <c r="K37" s="62">
        <v>39965</v>
      </c>
      <c r="L37" s="63">
        <f>IF(K37&gt;Selic_base!$N$2,"",VLOOKUP(K37,Selic_base!$A$3:$G$1000,4,FALSE))</f>
        <v>0.76</v>
      </c>
      <c r="M37" s="63">
        <f>IF(K37&gt;Selic_base!$N$2,"",VLOOKUP(K37,Selic_base!$A$3:$G$1000,5,FALSE))</f>
        <v>141.93999999999988</v>
      </c>
      <c r="N37" s="63">
        <f>IF(K37&gt;Selic_base!$N$2,"",VLOOKUP(K37,Selic_base!$A$3:$G$1000,6,FALSE))</f>
        <v>6.25</v>
      </c>
      <c r="AD37" s="6"/>
      <c r="AF37" s="7"/>
      <c r="AG37" s="7"/>
    </row>
    <row r="38" spans="1:33" hidden="1" x14ac:dyDescent="0.2">
      <c r="A38" s="62">
        <v>39264</v>
      </c>
      <c r="B38" s="63">
        <f>IF(A38&gt;Selic_base!$N$2,"",VLOOKUP(A38,Selic_base!$A$3:$G$1000,4,FALSE))</f>
        <v>0.97</v>
      </c>
      <c r="C38" s="63">
        <f>IF(A38&gt;Selic_base!$N$2,"",VLOOKUP(A38,Selic_base!$A$3:$G$1000,5,FALSE))</f>
        <v>164.41</v>
      </c>
      <c r="D38" s="63">
        <f>IF(A38&gt;Selic_base!$N$2,"",VLOOKUP(A38,Selic_base!$A$3:$G$1000,6,FALSE))</f>
        <v>6.85</v>
      </c>
      <c r="F38" s="62">
        <v>39630</v>
      </c>
      <c r="G38" s="63">
        <f>IF(F38&gt;Selic_base!$N$2,"",VLOOKUP(F38,Selic_base!$A$3:$G$1000,4,FALSE))</f>
        <v>1.07</v>
      </c>
      <c r="H38" s="63">
        <f>IF(F38&gt;Selic_base!$N$2,"",VLOOKUP(F38,Selic_base!$A$3:$G$1000,5,FALSE))</f>
        <v>153.62999999999994</v>
      </c>
      <c r="I38" s="63">
        <f>IF(F38&gt;Selic_base!$N$2,"",VLOOKUP(F38,Selic_base!$A$3:$G$1000,6,FALSE))</f>
        <v>6.38</v>
      </c>
      <c r="K38" s="62">
        <v>39995</v>
      </c>
      <c r="L38" s="63">
        <f>IF(K38&gt;Selic_base!$N$2,"",VLOOKUP(K38,Selic_base!$A$3:$G$1000,4,FALSE))</f>
        <v>0.79</v>
      </c>
      <c r="M38" s="63">
        <f>IF(K38&gt;Selic_base!$N$2,"",VLOOKUP(K38,Selic_base!$A$3:$G$1000,5,FALSE))</f>
        <v>141.14999999999989</v>
      </c>
      <c r="N38" s="63">
        <f>IF(K38&gt;Selic_base!$N$2,"",VLOOKUP(K38,Selic_base!$A$3:$G$1000,6,FALSE))</f>
        <v>7.04</v>
      </c>
      <c r="AD38" s="6"/>
      <c r="AF38" s="7"/>
      <c r="AG38" s="7"/>
    </row>
    <row r="39" spans="1:33" hidden="1" x14ac:dyDescent="0.2">
      <c r="A39" s="62">
        <v>39295</v>
      </c>
      <c r="B39" s="63">
        <f>IF(A39&gt;Selic_base!$N$2,"",VLOOKUP(A39,Selic_base!$A$3:$G$1000,4,FALSE))</f>
        <v>0.99</v>
      </c>
      <c r="C39" s="63">
        <f>IF(A39&gt;Selic_base!$N$2,"",VLOOKUP(A39,Selic_base!$A$3:$G$1000,5,FALSE))</f>
        <v>163.41999999999999</v>
      </c>
      <c r="D39" s="63">
        <f>IF(A39&gt;Selic_base!$N$2,"",VLOOKUP(A39,Selic_base!$A$3:$G$1000,6,FALSE))</f>
        <v>7.84</v>
      </c>
      <c r="F39" s="62">
        <v>39661</v>
      </c>
      <c r="G39" s="63">
        <f>IF(F39&gt;Selic_base!$N$2,"",VLOOKUP(F39,Selic_base!$A$3:$G$1000,4,FALSE))</f>
        <v>1.02</v>
      </c>
      <c r="H39" s="63">
        <f>IF(F39&gt;Selic_base!$N$2,"",VLOOKUP(F39,Selic_base!$A$3:$G$1000,5,FALSE))</f>
        <v>152.60999999999993</v>
      </c>
      <c r="I39" s="63">
        <f>IF(F39&gt;Selic_base!$N$2,"",VLOOKUP(F39,Selic_base!$A$3:$G$1000,6,FALSE))</f>
        <v>7.4</v>
      </c>
      <c r="K39" s="62">
        <v>40026</v>
      </c>
      <c r="L39" s="63">
        <f>IF(K39&gt;Selic_base!$N$2,"",VLOOKUP(K39,Selic_base!$A$3:$G$1000,4,FALSE))</f>
        <v>0.69</v>
      </c>
      <c r="M39" s="63">
        <f>IF(K39&gt;Selic_base!$N$2,"",VLOOKUP(K39,Selic_base!$A$3:$G$1000,5,FALSE))</f>
        <v>140.45999999999989</v>
      </c>
      <c r="N39" s="63">
        <f>IF(K39&gt;Selic_base!$N$2,"",VLOOKUP(K39,Selic_base!$A$3:$G$1000,6,FALSE))</f>
        <v>7.73</v>
      </c>
      <c r="AD39" s="6"/>
      <c r="AF39" s="7"/>
      <c r="AG39" s="7"/>
    </row>
    <row r="40" spans="1:33" hidden="1" x14ac:dyDescent="0.2">
      <c r="A40" s="62">
        <v>39326</v>
      </c>
      <c r="B40" s="63">
        <f>IF(A40&gt;Selic_base!$N$2,"",VLOOKUP(A40,Selic_base!$A$3:$G$1000,4,FALSE))</f>
        <v>0.8</v>
      </c>
      <c r="C40" s="63">
        <f>IF(A40&gt;Selic_base!$N$2,"",VLOOKUP(A40,Selic_base!$A$3:$G$1000,5,FALSE))</f>
        <v>162.61999999999998</v>
      </c>
      <c r="D40" s="63">
        <f>IF(A40&gt;Selic_base!$N$2,"",VLOOKUP(A40,Selic_base!$A$3:$G$1000,6,FALSE))</f>
        <v>8.64</v>
      </c>
      <c r="F40" s="62">
        <v>39692</v>
      </c>
      <c r="G40" s="63">
        <f>IF(F40&gt;Selic_base!$N$2,"",VLOOKUP(F40,Selic_base!$A$3:$G$1000,4,FALSE))</f>
        <v>1.1000000000000001</v>
      </c>
      <c r="H40" s="63">
        <f>IF(F40&gt;Selic_base!$N$2,"",VLOOKUP(F40,Selic_base!$A$3:$G$1000,5,FALSE))</f>
        <v>151.50999999999993</v>
      </c>
      <c r="I40" s="63">
        <f>IF(F40&gt;Selic_base!$N$2,"",VLOOKUP(F40,Selic_base!$A$3:$G$1000,6,FALSE))</f>
        <v>8.5</v>
      </c>
      <c r="K40" s="62">
        <v>40057</v>
      </c>
      <c r="L40" s="63">
        <f>IF(K40&gt;Selic_base!$N$2,"",VLOOKUP(K40,Selic_base!$A$3:$G$1000,4,FALSE))</f>
        <v>0.69</v>
      </c>
      <c r="M40" s="63">
        <f>IF(K40&gt;Selic_base!$N$2,"",VLOOKUP(K40,Selic_base!$A$3:$G$1000,5,FALSE))</f>
        <v>139.7699999999999</v>
      </c>
      <c r="N40" s="63">
        <f>IF(K40&gt;Selic_base!$N$2,"",VLOOKUP(K40,Selic_base!$A$3:$G$1000,6,FALSE))</f>
        <v>8.42</v>
      </c>
      <c r="AD40" s="6"/>
      <c r="AF40" s="7"/>
      <c r="AG40" s="7"/>
    </row>
    <row r="41" spans="1:33" hidden="1" x14ac:dyDescent="0.2">
      <c r="A41" s="62">
        <v>39356</v>
      </c>
      <c r="B41" s="63">
        <f>IF(A41&gt;Selic_base!$N$2,"",VLOOKUP(A41,Selic_base!$A$3:$G$1000,4,FALSE))</f>
        <v>0.93</v>
      </c>
      <c r="C41" s="63">
        <f>IF(A41&gt;Selic_base!$N$2,"",VLOOKUP(A41,Selic_base!$A$3:$G$1000,5,FALSE))</f>
        <v>161.68999999999997</v>
      </c>
      <c r="D41" s="63">
        <f>IF(A41&gt;Selic_base!$N$2,"",VLOOKUP(A41,Selic_base!$A$3:$G$1000,6,FALSE))</f>
        <v>9.57</v>
      </c>
      <c r="F41" s="62">
        <v>39722</v>
      </c>
      <c r="G41" s="63">
        <f>IF(F41&gt;Selic_base!$N$2,"",VLOOKUP(F41,Selic_base!$A$3:$G$1000,4,FALSE))</f>
        <v>1.18</v>
      </c>
      <c r="H41" s="63">
        <f>IF(F41&gt;Selic_base!$N$2,"",VLOOKUP(F41,Selic_base!$A$3:$G$1000,5,FALSE))</f>
        <v>150.32999999999993</v>
      </c>
      <c r="I41" s="63">
        <f>IF(F41&gt;Selic_base!$N$2,"",VLOOKUP(F41,Selic_base!$A$3:$G$1000,6,FALSE))</f>
        <v>9.68</v>
      </c>
      <c r="K41" s="62">
        <v>40087</v>
      </c>
      <c r="L41" s="63">
        <f>IF(K41&gt;Selic_base!$N$2,"",VLOOKUP(K41,Selic_base!$A$3:$G$1000,4,FALSE))</f>
        <v>0.69</v>
      </c>
      <c r="M41" s="63">
        <f>IF(K41&gt;Selic_base!$N$2,"",VLOOKUP(K41,Selic_base!$A$3:$G$1000,5,FALSE))</f>
        <v>139.0799999999999</v>
      </c>
      <c r="N41" s="63">
        <f>IF(K41&gt;Selic_base!$N$2,"",VLOOKUP(K41,Selic_base!$A$3:$G$1000,6,FALSE))</f>
        <v>9.11</v>
      </c>
      <c r="AD41" s="6"/>
      <c r="AF41" s="7"/>
      <c r="AG41" s="7"/>
    </row>
    <row r="42" spans="1:33" hidden="1" x14ac:dyDescent="0.2">
      <c r="A42" s="62">
        <v>39387</v>
      </c>
      <c r="B42" s="63">
        <f>IF(A42&gt;Selic_base!$N$2,"",VLOOKUP(A42,Selic_base!$A$3:$G$1000,4,FALSE))</f>
        <v>0.84</v>
      </c>
      <c r="C42" s="63">
        <f>IF(A42&gt;Selic_base!$N$2,"",VLOOKUP(A42,Selic_base!$A$3:$G$1000,5,FALSE))</f>
        <v>160.84999999999997</v>
      </c>
      <c r="D42" s="63">
        <f>IF(A42&gt;Selic_base!$N$2,"",VLOOKUP(A42,Selic_base!$A$3:$G$1000,6,FALSE))</f>
        <v>10.41</v>
      </c>
      <c r="F42" s="62">
        <v>39753</v>
      </c>
      <c r="G42" s="63">
        <f>IF(F42&gt;Selic_base!$N$2,"",VLOOKUP(F42,Selic_base!$A$3:$G$1000,4,FALSE))</f>
        <v>1.02</v>
      </c>
      <c r="H42" s="63">
        <f>IF(F42&gt;Selic_base!$N$2,"",VLOOKUP(F42,Selic_base!$A$3:$G$1000,5,FALSE))</f>
        <v>149.30999999999992</v>
      </c>
      <c r="I42" s="63">
        <f>IF(F42&gt;Selic_base!$N$2,"",VLOOKUP(F42,Selic_base!$A$3:$G$1000,6,FALSE))</f>
        <v>10.7</v>
      </c>
      <c r="K42" s="62">
        <v>40118</v>
      </c>
      <c r="L42" s="63">
        <f>IF(K42&gt;Selic_base!$N$2,"",VLOOKUP(K42,Selic_base!$A$3:$G$1000,4,FALSE))</f>
        <v>0.66</v>
      </c>
      <c r="M42" s="63">
        <f>IF(K42&gt;Selic_base!$N$2,"",VLOOKUP(K42,Selic_base!$A$3:$G$1000,5,FALSE))</f>
        <v>138.4199999999999</v>
      </c>
      <c r="N42" s="63">
        <f>IF(K42&gt;Selic_base!$N$2,"",VLOOKUP(K42,Selic_base!$A$3:$G$1000,6,FALSE))</f>
        <v>9.77</v>
      </c>
      <c r="AD42" s="6"/>
      <c r="AF42" s="7"/>
      <c r="AG42" s="7"/>
    </row>
    <row r="43" spans="1:33" hidden="1" x14ac:dyDescent="0.2">
      <c r="A43" s="62">
        <v>39417</v>
      </c>
      <c r="B43" s="63">
        <f>IF(A43&gt;Selic_base!$N$2,"",VLOOKUP(A43,Selic_base!$A$3:$G$1000,4,FALSE))</f>
        <v>0.84</v>
      </c>
      <c r="C43" s="63">
        <f>IF(A43&gt;Selic_base!$N$2,"",VLOOKUP(A43,Selic_base!$A$3:$G$1000,5,FALSE))</f>
        <v>160.00999999999996</v>
      </c>
      <c r="D43" s="63">
        <f>IF(A43&gt;Selic_base!$N$2,"",VLOOKUP(A43,Selic_base!$A$3:$G$1000,6,FALSE))</f>
        <v>11.25</v>
      </c>
      <c r="F43" s="62">
        <v>39783</v>
      </c>
      <c r="G43" s="63">
        <f>IF(F43&gt;Selic_base!$N$2,"",VLOOKUP(F43,Selic_base!$A$3:$G$1000,4,FALSE))</f>
        <v>1.1200000000000001</v>
      </c>
      <c r="H43" s="63">
        <f>IF(F43&gt;Selic_base!$N$2,"",VLOOKUP(F43,Selic_base!$A$3:$G$1000,5,FALSE))</f>
        <v>148.18999999999991</v>
      </c>
      <c r="I43" s="63">
        <f>IF(F43&gt;Selic_base!$N$2,"",VLOOKUP(F43,Selic_base!$A$3:$G$1000,6,FALSE))</f>
        <v>11.82</v>
      </c>
      <c r="K43" s="62">
        <v>40148</v>
      </c>
      <c r="L43" s="63">
        <f>IF(K43&gt;Selic_base!$N$2,"",VLOOKUP(K43,Selic_base!$A$3:$G$1000,4,FALSE))</f>
        <v>0.73</v>
      </c>
      <c r="M43" s="63">
        <f>IF(K43&gt;Selic_base!$N$2,"",VLOOKUP(K43,Selic_base!$A$3:$G$1000,5,FALSE))</f>
        <v>137.68999999999991</v>
      </c>
      <c r="N43" s="63">
        <f>IF(K43&gt;Selic_base!$N$2,"",VLOOKUP(K43,Selic_base!$A$3:$G$1000,6,FALSE))</f>
        <v>10.5</v>
      </c>
      <c r="AD43" s="6"/>
      <c r="AF43" s="7"/>
      <c r="AG43" s="7"/>
    </row>
    <row r="44" spans="1:33" ht="6" hidden="1" customHeight="1" x14ac:dyDescent="0.2">
      <c r="D44" s="41"/>
      <c r="I44" s="41"/>
      <c r="N44" s="41"/>
      <c r="AD44" s="6"/>
      <c r="AF44" s="7"/>
      <c r="AG44" s="7"/>
    </row>
    <row r="45" spans="1:33" x14ac:dyDescent="0.2">
      <c r="A45" s="62">
        <v>40179</v>
      </c>
      <c r="B45" s="74">
        <f>IF(A45&gt;Selic_base!$N$2,"",VLOOKUP(A45,Selic_base!$A$3:$G$1000,4,FALSE))</f>
        <v>0.66</v>
      </c>
      <c r="C45" s="74">
        <f>IF(A45&gt;Selic_base!$N$2,"",VLOOKUP(A45,Selic_base!$A$3:$G$1000,5,FALSE))</f>
        <v>137.02999999999992</v>
      </c>
      <c r="D45" s="74">
        <f>IF(A45&gt;Selic_base!$N$2,"",VLOOKUP(A45,Selic_base!$A$3:$G$1000,6,FALSE))</f>
        <v>0.66</v>
      </c>
      <c r="E45" s="75"/>
      <c r="F45" s="76">
        <v>40544</v>
      </c>
      <c r="G45" s="74">
        <f>IF(F45&gt;Selic_base!$N$2,"",VLOOKUP(F45,Selic_base!$A$3:$G$1000,4,FALSE))</f>
        <v>0.86</v>
      </c>
      <c r="H45" s="74">
        <f>IF(F45&gt;Selic_base!$N$2,"",VLOOKUP(F45,Selic_base!$A$3:$G$1000,5,FALSE))</f>
        <v>127.45999999999994</v>
      </c>
      <c r="I45" s="74">
        <f>IF(F45&gt;Selic_base!$N$2,"",VLOOKUP(F45,Selic_base!$A$3:$G$1000,6,FALSE))</f>
        <v>0.86</v>
      </c>
      <c r="J45" s="75"/>
      <c r="K45" s="76">
        <v>40909</v>
      </c>
      <c r="L45" s="74">
        <f>IF(K45&gt;Selic_base!$N$2,"",VLOOKUP(K45,Selic_base!$A$3:$G$1000,4,FALSE))</f>
        <v>0.89</v>
      </c>
      <c r="M45" s="74">
        <f>IF(K45&gt;Selic_base!$N$2,"",VLOOKUP(K45,Selic_base!$A$3:$G$1000,5,FALSE))</f>
        <v>116.38999999999996</v>
      </c>
      <c r="N45" s="74">
        <f>IF(K45&gt;Selic_base!$N$2,"",VLOOKUP(K45,Selic_base!$A$3:$G$1000,6,FALSE))</f>
        <v>0.89</v>
      </c>
      <c r="AD45" s="6"/>
      <c r="AF45" s="7"/>
      <c r="AG45" s="7"/>
    </row>
    <row r="46" spans="1:33" x14ac:dyDescent="0.2">
      <c r="A46" s="62">
        <v>40210</v>
      </c>
      <c r="B46" s="74">
        <f>IF(A46&gt;Selic_base!$N$2,"",VLOOKUP(A46,Selic_base!$A$3:$G$1000,4,FALSE))</f>
        <v>0.59</v>
      </c>
      <c r="C46" s="74">
        <f>IF(A46&gt;Selic_base!$N$2,"",VLOOKUP(A46,Selic_base!$A$3:$G$1000,5,FALSE))</f>
        <v>136.43999999999991</v>
      </c>
      <c r="D46" s="74">
        <f>IF(A46&gt;Selic_base!$N$2,"",VLOOKUP(A46,Selic_base!$A$3:$G$1000,6,FALSE))</f>
        <v>1.25</v>
      </c>
      <c r="E46" s="75"/>
      <c r="F46" s="76">
        <v>40575</v>
      </c>
      <c r="G46" s="74">
        <f>IF(F46&gt;Selic_base!$N$2,"",VLOOKUP(F46,Selic_base!$A$3:$G$1000,4,FALSE))</f>
        <v>0.84</v>
      </c>
      <c r="H46" s="74">
        <f>IF(F46&gt;Selic_base!$N$2,"",VLOOKUP(F46,Selic_base!$A$3:$G$1000,5,FALSE))</f>
        <v>126.61999999999993</v>
      </c>
      <c r="I46" s="74">
        <f>IF(F46&gt;Selic_base!$N$2,"",VLOOKUP(F46,Selic_base!$A$3:$G$1000,6,FALSE))</f>
        <v>1.7</v>
      </c>
      <c r="J46" s="75"/>
      <c r="K46" s="76">
        <v>40940</v>
      </c>
      <c r="L46" s="74">
        <f>IF(K46&gt;Selic_base!$N$2,"",VLOOKUP(K46,Selic_base!$A$3:$G$1000,4,FALSE))</f>
        <v>0.75</v>
      </c>
      <c r="M46" s="74">
        <f>IF(K46&gt;Selic_base!$N$2,"",VLOOKUP(K46,Selic_base!$A$3:$G$1000,5,FALSE))</f>
        <v>115.63999999999996</v>
      </c>
      <c r="N46" s="74">
        <f>IF(K46&gt;Selic_base!$N$2,"",VLOOKUP(K46,Selic_base!$A$3:$G$1000,6,FALSE))</f>
        <v>1.6400000000000001</v>
      </c>
      <c r="AD46" s="6"/>
      <c r="AF46" s="7"/>
      <c r="AG46" s="7"/>
    </row>
    <row r="47" spans="1:33" x14ac:dyDescent="0.2">
      <c r="A47" s="62">
        <v>40238</v>
      </c>
      <c r="B47" s="74">
        <f>IF(A47&gt;Selic_base!$N$2,"",VLOOKUP(A47,Selic_base!$A$3:$G$1000,4,FALSE))</f>
        <v>0.76</v>
      </c>
      <c r="C47" s="74">
        <f>IF(A47&gt;Selic_base!$N$2,"",VLOOKUP(A47,Selic_base!$A$3:$G$1000,5,FALSE))</f>
        <v>135.67999999999992</v>
      </c>
      <c r="D47" s="74">
        <f>IF(A47&gt;Selic_base!$N$2,"",VLOOKUP(A47,Selic_base!$A$3:$G$1000,6,FALSE))</f>
        <v>2.0099999999999998</v>
      </c>
      <c r="E47" s="75"/>
      <c r="F47" s="76">
        <v>40603</v>
      </c>
      <c r="G47" s="74">
        <f>IF(F47&gt;Selic_base!$N$2,"",VLOOKUP(F47,Selic_base!$A$3:$G$1000,4,FALSE))</f>
        <v>0.92</v>
      </c>
      <c r="H47" s="74">
        <f>IF(F47&gt;Selic_base!$N$2,"",VLOOKUP(F47,Selic_base!$A$3:$G$1000,5,FALSE))</f>
        <v>125.69999999999993</v>
      </c>
      <c r="I47" s="74">
        <f>IF(F47&gt;Selic_base!$N$2,"",VLOOKUP(F47,Selic_base!$A$3:$G$1000,6,FALSE))</f>
        <v>2.62</v>
      </c>
      <c r="J47" s="75"/>
      <c r="K47" s="76">
        <v>40969</v>
      </c>
      <c r="L47" s="74">
        <f>IF(K47&gt;Selic_base!$N$2,"",VLOOKUP(K47,Selic_base!$A$3:$G$1000,4,FALSE))</f>
        <v>0.82</v>
      </c>
      <c r="M47" s="74">
        <f>IF(K47&gt;Selic_base!$N$2,"",VLOOKUP(K47,Selic_base!$A$3:$G$1000,5,FALSE))</f>
        <v>114.81999999999996</v>
      </c>
      <c r="N47" s="74">
        <f>IF(K47&gt;Selic_base!$N$2,"",VLOOKUP(K47,Selic_base!$A$3:$G$1000,6,FALSE))</f>
        <v>2.46</v>
      </c>
      <c r="AD47" s="6"/>
      <c r="AF47" s="7"/>
      <c r="AG47" s="7"/>
    </row>
    <row r="48" spans="1:33" x14ac:dyDescent="0.2">
      <c r="A48" s="62">
        <v>40269</v>
      </c>
      <c r="B48" s="74">
        <f>IF(A48&gt;Selic_base!$N$2,"",VLOOKUP(A48,Selic_base!$A$3:$G$1000,4,FALSE))</f>
        <v>0.67</v>
      </c>
      <c r="C48" s="74">
        <f>IF(A48&gt;Selic_base!$N$2,"",VLOOKUP(A48,Selic_base!$A$3:$G$1000,5,FALSE))</f>
        <v>135.00999999999993</v>
      </c>
      <c r="D48" s="74">
        <f>IF(A48&gt;Selic_base!$N$2,"",VLOOKUP(A48,Selic_base!$A$3:$G$1000,6,FALSE))</f>
        <v>2.6799999999999997</v>
      </c>
      <c r="E48" s="75"/>
      <c r="F48" s="76">
        <v>40634</v>
      </c>
      <c r="G48" s="74">
        <f>IF(F48&gt;Selic_base!$N$2,"",VLOOKUP(F48,Selic_base!$A$3:$G$1000,4,FALSE))</f>
        <v>0.84</v>
      </c>
      <c r="H48" s="74">
        <f>IF(F48&gt;Selic_base!$N$2,"",VLOOKUP(F48,Selic_base!$A$3:$G$1000,5,FALSE))</f>
        <v>124.85999999999993</v>
      </c>
      <c r="I48" s="74">
        <f>IF(F48&gt;Selic_base!$N$2,"",VLOOKUP(F48,Selic_base!$A$3:$G$1000,6,FALSE))</f>
        <v>3.46</v>
      </c>
      <c r="J48" s="75"/>
      <c r="K48" s="76">
        <v>41000</v>
      </c>
      <c r="L48" s="74">
        <f>IF(K48&gt;Selic_base!$N$2,"",VLOOKUP(K48,Selic_base!$A$3:$G$1000,4,FALSE))</f>
        <v>0.71</v>
      </c>
      <c r="M48" s="74">
        <f>IF(K48&gt;Selic_base!$N$2,"",VLOOKUP(K48,Selic_base!$A$3:$G$1000,5,FALSE))</f>
        <v>114.10999999999997</v>
      </c>
      <c r="N48" s="74">
        <f>IF(K48&gt;Selic_base!$N$2,"",VLOOKUP(K48,Selic_base!$A$3:$G$1000,6,FALSE))</f>
        <v>3.17</v>
      </c>
      <c r="AD48" s="6"/>
      <c r="AF48" s="7"/>
      <c r="AG48" s="7"/>
    </row>
    <row r="49" spans="1:33" x14ac:dyDescent="0.2">
      <c r="A49" s="62">
        <v>40299</v>
      </c>
      <c r="B49" s="74">
        <f>IF(A49&gt;Selic_base!$N$2,"",VLOOKUP(A49,Selic_base!$A$3:$G$1000,4,FALSE))</f>
        <v>0.75</v>
      </c>
      <c r="C49" s="74">
        <f>IF(A49&gt;Selic_base!$N$2,"",VLOOKUP(A49,Selic_base!$A$3:$G$1000,5,FALSE))</f>
        <v>134.25999999999993</v>
      </c>
      <c r="D49" s="74">
        <f>IF(A49&gt;Selic_base!$N$2,"",VLOOKUP(A49,Selic_base!$A$3:$G$1000,6,FALSE))</f>
        <v>3.4299999999999997</v>
      </c>
      <c r="E49" s="75"/>
      <c r="F49" s="76">
        <v>40664</v>
      </c>
      <c r="G49" s="74">
        <f>IF(F49&gt;Selic_base!$N$2,"",VLOOKUP(F49,Selic_base!$A$3:$G$1000,4,FALSE))</f>
        <v>0.99</v>
      </c>
      <c r="H49" s="74">
        <f>IF(F49&gt;Selic_base!$N$2,"",VLOOKUP(F49,Selic_base!$A$3:$G$1000,5,FALSE))</f>
        <v>123.86999999999993</v>
      </c>
      <c r="I49" s="74">
        <f>IF(F49&gt;Selic_base!$N$2,"",VLOOKUP(F49,Selic_base!$A$3:$G$1000,6,FALSE))</f>
        <v>4.45</v>
      </c>
      <c r="J49" s="75"/>
      <c r="K49" s="76">
        <v>41030</v>
      </c>
      <c r="L49" s="74">
        <f>IF(K49&gt;Selic_base!$N$2,"",VLOOKUP(K49,Selic_base!$A$3:$G$1000,4,FALSE))</f>
        <v>0.74</v>
      </c>
      <c r="M49" s="74">
        <f>IF(K49&gt;Selic_base!$N$2,"",VLOOKUP(K49,Selic_base!$A$3:$G$1000,5,FALSE))</f>
        <v>113.36999999999998</v>
      </c>
      <c r="N49" s="74">
        <f>IF(K49&gt;Selic_base!$N$2,"",VLOOKUP(K49,Selic_base!$A$3:$G$1000,6,FALSE))</f>
        <v>3.91</v>
      </c>
      <c r="AD49" s="6"/>
      <c r="AF49" s="7"/>
      <c r="AG49" s="7"/>
    </row>
    <row r="50" spans="1:33" x14ac:dyDescent="0.2">
      <c r="A50" s="62">
        <v>40330</v>
      </c>
      <c r="B50" s="74">
        <f>IF(A50&gt;Selic_base!$N$2,"",VLOOKUP(A50,Selic_base!$A$3:$G$1000,4,FALSE))</f>
        <v>0.79</v>
      </c>
      <c r="C50" s="74">
        <f>IF(A50&gt;Selic_base!$N$2,"",VLOOKUP(A50,Selic_base!$A$3:$G$1000,5,FALSE))</f>
        <v>133.46999999999994</v>
      </c>
      <c r="D50" s="74">
        <f>IF(A50&gt;Selic_base!$N$2,"",VLOOKUP(A50,Selic_base!$A$3:$G$1000,6,FALSE))</f>
        <v>4.22</v>
      </c>
      <c r="E50" s="75"/>
      <c r="F50" s="76">
        <v>40695</v>
      </c>
      <c r="G50" s="74">
        <f>IF(F50&gt;Selic_base!$N$2,"",VLOOKUP(F50,Selic_base!$A$3:$G$1000,4,FALSE))</f>
        <v>0.96</v>
      </c>
      <c r="H50" s="74">
        <f>IF(F50&gt;Selic_base!$N$2,"",VLOOKUP(F50,Selic_base!$A$3:$G$1000,5,FALSE))</f>
        <v>122.90999999999994</v>
      </c>
      <c r="I50" s="74">
        <f>IF(F50&gt;Selic_base!$N$2,"",VLOOKUP(F50,Selic_base!$A$3:$G$1000,6,FALSE))</f>
        <v>5.41</v>
      </c>
      <c r="J50" s="75"/>
      <c r="K50" s="76">
        <v>41061</v>
      </c>
      <c r="L50" s="74">
        <f>IF(K50&gt;Selic_base!$N$2,"",VLOOKUP(K50,Selic_base!$A$3:$G$1000,4,FALSE))</f>
        <v>0.64</v>
      </c>
      <c r="M50" s="74">
        <f>IF(K50&gt;Selic_base!$N$2,"",VLOOKUP(K50,Selic_base!$A$3:$G$1000,5,FALSE))</f>
        <v>112.72999999999998</v>
      </c>
      <c r="N50" s="74">
        <f>IF(K50&gt;Selic_base!$N$2,"",VLOOKUP(K50,Selic_base!$A$3:$G$1000,6,FALSE))</f>
        <v>4.55</v>
      </c>
      <c r="AD50" s="6"/>
      <c r="AF50" s="7"/>
      <c r="AG50" s="7"/>
    </row>
    <row r="51" spans="1:33" x14ac:dyDescent="0.2">
      <c r="A51" s="62">
        <v>40360</v>
      </c>
      <c r="B51" s="74">
        <f>IF(A51&gt;Selic_base!$N$2,"",VLOOKUP(A51,Selic_base!$A$3:$G$1000,4,FALSE))</f>
        <v>0.86</v>
      </c>
      <c r="C51" s="74">
        <f>IF(A51&gt;Selic_base!$N$2,"",VLOOKUP(A51,Selic_base!$A$3:$G$1000,5,FALSE))</f>
        <v>132.60999999999993</v>
      </c>
      <c r="D51" s="74">
        <f>IF(A51&gt;Selic_base!$N$2,"",VLOOKUP(A51,Selic_base!$A$3:$G$1000,6,FALSE))</f>
        <v>5.08</v>
      </c>
      <c r="E51" s="75"/>
      <c r="F51" s="76">
        <v>40725</v>
      </c>
      <c r="G51" s="74">
        <f>IF(F51&gt;Selic_base!$N$2,"",VLOOKUP(F51,Selic_base!$A$3:$G$1000,4,FALSE))</f>
        <v>0.97</v>
      </c>
      <c r="H51" s="74">
        <f>IF(F51&gt;Selic_base!$N$2,"",VLOOKUP(F51,Selic_base!$A$3:$G$1000,5,FALSE))</f>
        <v>121.93999999999994</v>
      </c>
      <c r="I51" s="74">
        <f>IF(F51&gt;Selic_base!$N$2,"",VLOOKUP(F51,Selic_base!$A$3:$G$1000,6,FALSE))</f>
        <v>6.38</v>
      </c>
      <c r="J51" s="75"/>
      <c r="K51" s="76">
        <v>41091</v>
      </c>
      <c r="L51" s="74">
        <f>IF(K51&gt;Selic_base!$N$2,"",VLOOKUP(K51,Selic_base!$A$3:$G$1000,4,FALSE))</f>
        <v>0.68</v>
      </c>
      <c r="M51" s="74">
        <f>IF(K51&gt;Selic_base!$N$2,"",VLOOKUP(K51,Selic_base!$A$3:$G$1000,5,FALSE))</f>
        <v>112.04999999999997</v>
      </c>
      <c r="N51" s="74">
        <f>IF(K51&gt;Selic_base!$N$2,"",VLOOKUP(K51,Selic_base!$A$3:$G$1000,6,FALSE))</f>
        <v>5.2299999999999995</v>
      </c>
      <c r="AD51" s="6"/>
      <c r="AF51" s="7"/>
      <c r="AG51" s="7"/>
    </row>
    <row r="52" spans="1:33" x14ac:dyDescent="0.2">
      <c r="A52" s="62">
        <v>40391</v>
      </c>
      <c r="B52" s="74">
        <f>IF(A52&gt;Selic_base!$N$2,"",VLOOKUP(A52,Selic_base!$A$3:$G$1000,4,FALSE))</f>
        <v>0.89</v>
      </c>
      <c r="C52" s="74">
        <f>IF(A52&gt;Selic_base!$N$2,"",VLOOKUP(A52,Selic_base!$A$3:$G$1000,5,FALSE))</f>
        <v>131.71999999999994</v>
      </c>
      <c r="D52" s="74">
        <f>IF(A52&gt;Selic_base!$N$2,"",VLOOKUP(A52,Selic_base!$A$3:$G$1000,6,FALSE))</f>
        <v>5.97</v>
      </c>
      <c r="E52" s="75"/>
      <c r="F52" s="76">
        <v>40756</v>
      </c>
      <c r="G52" s="74">
        <f>IF(F52&gt;Selic_base!$N$2,"",VLOOKUP(F52,Selic_base!$A$3:$G$1000,4,FALSE))</f>
        <v>1.07</v>
      </c>
      <c r="H52" s="74">
        <f>IF(F52&gt;Selic_base!$N$2,"",VLOOKUP(F52,Selic_base!$A$3:$G$1000,5,FALSE))</f>
        <v>120.86999999999995</v>
      </c>
      <c r="I52" s="74">
        <f>IF(F52&gt;Selic_base!$N$2,"",VLOOKUP(F52,Selic_base!$A$3:$G$1000,6,FALSE))</f>
        <v>7.45</v>
      </c>
      <c r="J52" s="75"/>
      <c r="K52" s="76">
        <v>41122</v>
      </c>
      <c r="L52" s="74">
        <f>IF(K52&gt;Selic_base!$N$2,"",VLOOKUP(K52,Selic_base!$A$3:$G$1000,4,FALSE))</f>
        <v>0.69</v>
      </c>
      <c r="M52" s="74">
        <f>IF(K52&gt;Selic_base!$N$2,"",VLOOKUP(K52,Selic_base!$A$3:$G$1000,5,FALSE))</f>
        <v>111.35999999999997</v>
      </c>
      <c r="N52" s="74">
        <f>IF(K52&gt;Selic_base!$N$2,"",VLOOKUP(K52,Selic_base!$A$3:$G$1000,6,FALSE))</f>
        <v>5.92</v>
      </c>
      <c r="AD52" s="6"/>
      <c r="AF52" s="7"/>
      <c r="AG52" s="7"/>
    </row>
    <row r="53" spans="1:33" x14ac:dyDescent="0.2">
      <c r="A53" s="62">
        <v>40422</v>
      </c>
      <c r="B53" s="74">
        <f>IF(A53&gt;Selic_base!$N$2,"",VLOOKUP(A53,Selic_base!$A$3:$G$1000,4,FALSE))</f>
        <v>0.85</v>
      </c>
      <c r="C53" s="74">
        <f>IF(A53&gt;Selic_base!$N$2,"",VLOOKUP(A53,Selic_base!$A$3:$G$1000,5,FALSE))</f>
        <v>130.86999999999995</v>
      </c>
      <c r="D53" s="74">
        <f>IF(A53&gt;Selic_base!$N$2,"",VLOOKUP(A53,Selic_base!$A$3:$G$1000,6,FALSE))</f>
        <v>6.8199999999999994</v>
      </c>
      <c r="E53" s="75"/>
      <c r="F53" s="76">
        <v>40787</v>
      </c>
      <c r="G53" s="74">
        <f>IF(F53&gt;Selic_base!$N$2,"",VLOOKUP(F53,Selic_base!$A$3:$G$1000,4,FALSE))</f>
        <v>0.94</v>
      </c>
      <c r="H53" s="74">
        <f>IF(F53&gt;Selic_base!$N$2,"",VLOOKUP(F53,Selic_base!$A$3:$G$1000,5,FALSE))</f>
        <v>119.92999999999995</v>
      </c>
      <c r="I53" s="74">
        <f>IF(F53&gt;Selic_base!$N$2,"",VLOOKUP(F53,Selic_base!$A$3:$G$1000,6,FALSE))</f>
        <v>8.39</v>
      </c>
      <c r="J53" s="75"/>
      <c r="K53" s="76">
        <v>41153</v>
      </c>
      <c r="L53" s="74">
        <f>IF(K53&gt;Selic_base!$N$2,"",VLOOKUP(K53,Selic_base!$A$3:$G$1000,4,FALSE))</f>
        <v>0.54</v>
      </c>
      <c r="M53" s="74">
        <f>IF(K53&gt;Selic_base!$N$2,"",VLOOKUP(K53,Selic_base!$A$3:$G$1000,5,FALSE))</f>
        <v>110.81999999999996</v>
      </c>
      <c r="N53" s="74">
        <f>IF(K53&gt;Selic_base!$N$2,"",VLOOKUP(K53,Selic_base!$A$3:$G$1000,6,FALSE))</f>
        <v>6.46</v>
      </c>
      <c r="AD53" s="6"/>
      <c r="AF53" s="7"/>
      <c r="AG53" s="7"/>
    </row>
    <row r="54" spans="1:33" x14ac:dyDescent="0.2">
      <c r="A54" s="62">
        <v>40452</v>
      </c>
      <c r="B54" s="74">
        <f>IF(A54&gt;Selic_base!$N$2,"",VLOOKUP(A54,Selic_base!$A$3:$G$1000,4,FALSE))</f>
        <v>0.81</v>
      </c>
      <c r="C54" s="74">
        <f>IF(A54&gt;Selic_base!$N$2,"",VLOOKUP(A54,Selic_base!$A$3:$G$1000,5,FALSE))</f>
        <v>130.05999999999995</v>
      </c>
      <c r="D54" s="74">
        <f>IF(A54&gt;Selic_base!$N$2,"",VLOOKUP(A54,Selic_base!$A$3:$G$1000,6,FALSE))</f>
        <v>7.629999999999999</v>
      </c>
      <c r="E54" s="75"/>
      <c r="F54" s="76">
        <v>40817</v>
      </c>
      <c r="G54" s="74">
        <f>IF(F54&gt;Selic_base!$N$2,"",VLOOKUP(F54,Selic_base!$A$3:$G$1000,4,FALSE))</f>
        <v>0.88</v>
      </c>
      <c r="H54" s="74">
        <f>IF(F54&gt;Selic_base!$N$2,"",VLOOKUP(F54,Selic_base!$A$3:$G$1000,5,FALSE))</f>
        <v>119.04999999999995</v>
      </c>
      <c r="I54" s="74">
        <f>IF(F54&gt;Selic_base!$N$2,"",VLOOKUP(F54,Selic_base!$A$3:$G$1000,6,FALSE))</f>
        <v>9.2700000000000014</v>
      </c>
      <c r="J54" s="75"/>
      <c r="K54" s="76">
        <v>41183</v>
      </c>
      <c r="L54" s="74">
        <f>IF(K54&gt;Selic_base!$N$2,"",VLOOKUP(K54,Selic_base!$A$3:$G$1000,4,FALSE))</f>
        <v>0.61</v>
      </c>
      <c r="M54" s="74">
        <f>IF(K54&gt;Selic_base!$N$2,"",VLOOKUP(K54,Selic_base!$A$3:$G$1000,5,FALSE))</f>
        <v>110.20999999999997</v>
      </c>
      <c r="N54" s="74">
        <f>IF(K54&gt;Selic_base!$N$2,"",VLOOKUP(K54,Selic_base!$A$3:$G$1000,6,FALSE))</f>
        <v>7.07</v>
      </c>
      <c r="AD54" s="6"/>
      <c r="AF54" s="7"/>
      <c r="AG54" s="7"/>
    </row>
    <row r="55" spans="1:33" x14ac:dyDescent="0.2">
      <c r="A55" s="62">
        <v>40483</v>
      </c>
      <c r="B55" s="74">
        <f>IF(A55&gt;Selic_base!$N$2,"",VLOOKUP(A55,Selic_base!$A$3:$G$1000,4,FALSE))</f>
        <v>0.81</v>
      </c>
      <c r="C55" s="74">
        <f>IF(A55&gt;Selic_base!$N$2,"",VLOOKUP(A55,Selic_base!$A$3:$G$1000,5,FALSE))</f>
        <v>129.24999999999994</v>
      </c>
      <c r="D55" s="74">
        <f>IF(A55&gt;Selic_base!$N$2,"",VLOOKUP(A55,Selic_base!$A$3:$G$1000,6,FALSE))</f>
        <v>8.44</v>
      </c>
      <c r="E55" s="75"/>
      <c r="F55" s="76">
        <v>40848</v>
      </c>
      <c r="G55" s="74">
        <f>IF(F55&gt;Selic_base!$N$2,"",VLOOKUP(F55,Selic_base!$A$3:$G$1000,4,FALSE))</f>
        <v>0.86</v>
      </c>
      <c r="H55" s="74">
        <f>IF(F55&gt;Selic_base!$N$2,"",VLOOKUP(F55,Selic_base!$A$3:$G$1000,5,FALSE))</f>
        <v>118.18999999999996</v>
      </c>
      <c r="I55" s="74">
        <f>IF(F55&gt;Selic_base!$N$2,"",VLOOKUP(F55,Selic_base!$A$3:$G$1000,6,FALSE))</f>
        <v>10.130000000000001</v>
      </c>
      <c r="J55" s="75"/>
      <c r="K55" s="76">
        <v>41214</v>
      </c>
      <c r="L55" s="74">
        <f>IF(K55&gt;Selic_base!$N$2,"",VLOOKUP(K55,Selic_base!$A$3:$G$1000,4,FALSE))</f>
        <v>0.55000000000000004</v>
      </c>
      <c r="M55" s="74">
        <f>IF(K55&gt;Selic_base!$N$2,"",VLOOKUP(K55,Selic_base!$A$3:$G$1000,5,FALSE))</f>
        <v>109.65999999999997</v>
      </c>
      <c r="N55" s="74">
        <f>IF(K55&gt;Selic_base!$N$2,"",VLOOKUP(K55,Selic_base!$A$3:$G$1000,6,FALSE))</f>
        <v>7.62</v>
      </c>
      <c r="AD55" s="6"/>
      <c r="AF55" s="7"/>
      <c r="AG55" s="7"/>
    </row>
    <row r="56" spans="1:33" x14ac:dyDescent="0.2">
      <c r="A56" s="62">
        <v>40513</v>
      </c>
      <c r="B56" s="74">
        <f>IF(A56&gt;Selic_base!$N$2,"",VLOOKUP(A56,Selic_base!$A$3:$G$1000,4,FALSE))</f>
        <v>0.93</v>
      </c>
      <c r="C56" s="74">
        <f>IF(A56&gt;Selic_base!$N$2,"",VLOOKUP(A56,Selic_base!$A$3:$G$1000,5,FALSE))</f>
        <v>128.31999999999994</v>
      </c>
      <c r="D56" s="74">
        <f>IF(A56&gt;Selic_base!$N$2,"",VLOOKUP(A56,Selic_base!$A$3:$G$1000,6,FALSE))</f>
        <v>9.3699999999999992</v>
      </c>
      <c r="E56" s="75"/>
      <c r="F56" s="76">
        <v>40878</v>
      </c>
      <c r="G56" s="74">
        <f>IF(F56&gt;Selic_base!$N$2,"",VLOOKUP(F56,Selic_base!$A$3:$G$1000,4,FALSE))</f>
        <v>0.91</v>
      </c>
      <c r="H56" s="74">
        <f>IF(F56&gt;Selic_base!$N$2,"",VLOOKUP(F56,Selic_base!$A$3:$G$1000,5,FALSE))</f>
        <v>117.27999999999996</v>
      </c>
      <c r="I56" s="74">
        <f>IF(F56&gt;Selic_base!$N$2,"",VLOOKUP(F56,Selic_base!$A$3:$G$1000,6,FALSE))</f>
        <v>11.040000000000001</v>
      </c>
      <c r="J56" s="75"/>
      <c r="K56" s="76">
        <v>41244</v>
      </c>
      <c r="L56" s="74">
        <f>IF(K56&gt;Selic_base!$N$2,"",VLOOKUP(K56,Selic_base!$A$3:$G$1000,4,FALSE))</f>
        <v>0.55000000000000004</v>
      </c>
      <c r="M56" s="74">
        <f>IF(K56&gt;Selic_base!$N$2,"",VLOOKUP(K56,Selic_base!$A$3:$G$1000,5,FALSE))</f>
        <v>109.10999999999997</v>
      </c>
      <c r="N56" s="74">
        <f>IF(K56&gt;Selic_base!$N$2,"",VLOOKUP(K56,Selic_base!$A$3:$G$1000,6,FALSE))</f>
        <v>8.17</v>
      </c>
      <c r="AD56" s="6"/>
      <c r="AF56" s="7"/>
      <c r="AG56" s="7"/>
    </row>
    <row r="57" spans="1:33" ht="6" customHeight="1" x14ac:dyDescent="0.2">
      <c r="B57" s="75"/>
      <c r="C57" s="75"/>
      <c r="D57" s="77"/>
      <c r="E57" s="75"/>
      <c r="F57" s="75"/>
      <c r="G57" s="75"/>
      <c r="H57" s="75"/>
      <c r="I57" s="77"/>
      <c r="J57" s="75"/>
      <c r="K57" s="75"/>
      <c r="L57" s="75"/>
      <c r="M57" s="75"/>
      <c r="N57" s="77"/>
      <c r="AD57" s="6"/>
      <c r="AF57" s="7"/>
      <c r="AG57" s="7"/>
    </row>
    <row r="58" spans="1:33" x14ac:dyDescent="0.2">
      <c r="A58" s="62">
        <v>41275</v>
      </c>
      <c r="B58" s="74">
        <f>IF(A58&gt;Selic_base!$N$2,"",VLOOKUP(A58,Selic_base!$A$3:$G$1000,4,FALSE))</f>
        <v>0.6</v>
      </c>
      <c r="C58" s="74">
        <f>IF(A58&gt;Selic_base!$N$2,"",VLOOKUP(A58,Selic_base!$A$3:$G$1000,5,FALSE))</f>
        <v>108.50999999999998</v>
      </c>
      <c r="D58" s="74">
        <f>IF(A58&gt;Selic_base!$N$2,"",VLOOKUP(A58,Selic_base!$A$3:$G$1000,6,FALSE))</f>
        <v>0.6</v>
      </c>
      <c r="E58" s="75"/>
      <c r="F58" s="76">
        <v>41640</v>
      </c>
      <c r="G58" s="74">
        <f>IF(F58&gt;Selic_base!$N$2,"",VLOOKUP(F58,Selic_base!$A$3:$G$1000,4,FALSE))</f>
        <v>0.85</v>
      </c>
      <c r="H58" s="74">
        <f>IF(F58&gt;Selic_base!$N$2,"",VLOOKUP(F58,Selic_base!$A$3:$G$1000,5,FALSE))</f>
        <v>100.34</v>
      </c>
      <c r="I58" s="74">
        <f>IF(F58&gt;Selic_base!$N$2,"",VLOOKUP(F58,Selic_base!$A$3:$G$1000,6,FALSE))</f>
        <v>0.85</v>
      </c>
      <c r="J58" s="75"/>
      <c r="K58" s="76">
        <v>42005</v>
      </c>
      <c r="L58" s="74">
        <f>IF(K58&gt;Selic_base!$N$2,"",VLOOKUP(K58,Selic_base!$A$3:$G$1000,4,FALSE))</f>
        <v>0.94</v>
      </c>
      <c r="M58" s="74">
        <f>IF(K58&gt;Selic_base!$N$2,"",VLOOKUP(K58,Selic_base!$A$3:$G$1000,5,FALSE))</f>
        <v>89.850000000000009</v>
      </c>
      <c r="N58" s="74">
        <f>IF(K58&gt;Selic_base!$N$2,"",VLOOKUP(K58,Selic_base!$A$3:$G$1000,6,FALSE))</f>
        <v>0.94</v>
      </c>
      <c r="AD58" s="6"/>
      <c r="AF58" s="7"/>
      <c r="AG58" s="7"/>
    </row>
    <row r="59" spans="1:33" x14ac:dyDescent="0.2">
      <c r="A59" s="62">
        <v>41306</v>
      </c>
      <c r="B59" s="74">
        <f>IF(A59&gt;Selic_base!$N$2,"",VLOOKUP(A59,Selic_base!$A$3:$G$1000,4,FALSE))</f>
        <v>0.49</v>
      </c>
      <c r="C59" s="74">
        <f>IF(A59&gt;Selic_base!$N$2,"",VLOOKUP(A59,Selic_base!$A$3:$G$1000,5,FALSE))</f>
        <v>108.01999999999998</v>
      </c>
      <c r="D59" s="74">
        <f>IF(A59&gt;Selic_base!$N$2,"",VLOOKUP(A59,Selic_base!$A$3:$G$1000,6,FALSE))</f>
        <v>1.0899999999999999</v>
      </c>
      <c r="E59" s="75"/>
      <c r="F59" s="76">
        <v>41671</v>
      </c>
      <c r="G59" s="74">
        <f>IF(F59&gt;Selic_base!$N$2,"",VLOOKUP(F59,Selic_base!$A$3:$G$1000,4,FALSE))</f>
        <v>0.79</v>
      </c>
      <c r="H59" s="74">
        <f>IF(F59&gt;Selic_base!$N$2,"",VLOOKUP(F59,Selic_base!$A$3:$G$1000,5,FALSE))</f>
        <v>99.55</v>
      </c>
      <c r="I59" s="74">
        <f>IF(F59&gt;Selic_base!$N$2,"",VLOOKUP(F59,Selic_base!$A$3:$G$1000,6,FALSE))</f>
        <v>1.6400000000000001</v>
      </c>
      <c r="J59" s="75"/>
      <c r="K59" s="76">
        <v>42036</v>
      </c>
      <c r="L59" s="74">
        <f>IF(K59&gt;Selic_base!$N$2,"",VLOOKUP(K59,Selic_base!$A$3:$G$1000,4,FALSE))</f>
        <v>0.82</v>
      </c>
      <c r="M59" s="74">
        <f>IF(K59&gt;Selic_base!$N$2,"",VLOOKUP(K59,Selic_base!$A$3:$G$1000,5,FALSE))</f>
        <v>89.030000000000015</v>
      </c>
      <c r="N59" s="74">
        <f>IF(K59&gt;Selic_base!$N$2,"",VLOOKUP(K59,Selic_base!$A$3:$G$1000,6,FALSE))</f>
        <v>1.7599999999999998</v>
      </c>
      <c r="AD59" s="6"/>
      <c r="AF59" s="7"/>
      <c r="AG59" s="7"/>
    </row>
    <row r="60" spans="1:33" x14ac:dyDescent="0.2">
      <c r="A60" s="62">
        <v>41334</v>
      </c>
      <c r="B60" s="74">
        <f>IF(A60&gt;Selic_base!$N$2,"",VLOOKUP(A60,Selic_base!$A$3:$G$1000,4,FALSE))</f>
        <v>0.55000000000000004</v>
      </c>
      <c r="C60" s="74">
        <f>IF(A60&gt;Selic_base!$N$2,"",VLOOKUP(A60,Selic_base!$A$3:$G$1000,5,FALSE))</f>
        <v>107.46999999999998</v>
      </c>
      <c r="D60" s="74">
        <f>IF(A60&gt;Selic_base!$N$2,"",VLOOKUP(A60,Selic_base!$A$3:$G$1000,6,FALSE))</f>
        <v>1.64</v>
      </c>
      <c r="E60" s="75"/>
      <c r="F60" s="76">
        <v>41699</v>
      </c>
      <c r="G60" s="74">
        <f>IF(F60&gt;Selic_base!$N$2,"",VLOOKUP(F60,Selic_base!$A$3:$G$1000,4,FALSE))</f>
        <v>0.77</v>
      </c>
      <c r="H60" s="74">
        <f>IF(F60&gt;Selic_base!$N$2,"",VLOOKUP(F60,Selic_base!$A$3:$G$1000,5,FALSE))</f>
        <v>98.78</v>
      </c>
      <c r="I60" s="74">
        <f>IF(F60&gt;Selic_base!$N$2,"",VLOOKUP(F60,Selic_base!$A$3:$G$1000,6,FALSE))</f>
        <v>2.41</v>
      </c>
      <c r="J60" s="75"/>
      <c r="K60" s="76">
        <v>42064</v>
      </c>
      <c r="L60" s="74">
        <f>IF(K60&gt;Selic_base!$N$2,"",VLOOKUP(K60,Selic_base!$A$3:$G$1000,4,FALSE))</f>
        <v>1.04</v>
      </c>
      <c r="M60" s="74">
        <f>IF(K60&gt;Selic_base!$N$2,"",VLOOKUP(K60,Selic_base!$A$3:$G$1000,5,FALSE))</f>
        <v>87.990000000000009</v>
      </c>
      <c r="N60" s="74">
        <f>IF(K60&gt;Selic_base!$N$2,"",VLOOKUP(K60,Selic_base!$A$3:$G$1000,6,FALSE))</f>
        <v>2.8</v>
      </c>
      <c r="AD60" s="6"/>
      <c r="AF60" s="7"/>
      <c r="AG60" s="7"/>
    </row>
    <row r="61" spans="1:33" x14ac:dyDescent="0.2">
      <c r="A61" s="62">
        <v>41365</v>
      </c>
      <c r="B61" s="74">
        <f>IF(A61&gt;Selic_base!$N$2,"",VLOOKUP(A61,Selic_base!$A$3:$G$1000,4,FALSE))</f>
        <v>0.61</v>
      </c>
      <c r="C61" s="74">
        <f>IF(A61&gt;Selic_base!$N$2,"",VLOOKUP(A61,Selic_base!$A$3:$G$1000,5,FALSE))</f>
        <v>106.85999999999999</v>
      </c>
      <c r="D61" s="74">
        <f>IF(A61&gt;Selic_base!$N$2,"",VLOOKUP(A61,Selic_base!$A$3:$G$1000,6,FALSE))</f>
        <v>2.25</v>
      </c>
      <c r="E61" s="75"/>
      <c r="F61" s="76">
        <v>41730</v>
      </c>
      <c r="G61" s="74">
        <f>IF(F61&gt;Selic_base!$N$2,"",VLOOKUP(F61,Selic_base!$A$3:$G$1000,4,FALSE))</f>
        <v>0.82</v>
      </c>
      <c r="H61" s="74">
        <f>IF(F61&gt;Selic_base!$N$2,"",VLOOKUP(F61,Selic_base!$A$3:$G$1000,5,FALSE))</f>
        <v>97.960000000000008</v>
      </c>
      <c r="I61" s="74">
        <f>IF(F61&gt;Selic_base!$N$2,"",VLOOKUP(F61,Selic_base!$A$3:$G$1000,6,FALSE))</f>
        <v>3.23</v>
      </c>
      <c r="J61" s="75"/>
      <c r="K61" s="76">
        <v>42095</v>
      </c>
      <c r="L61" s="74">
        <f>IF(K61&gt;Selic_base!$N$2,"",VLOOKUP(K61,Selic_base!$A$3:$G$1000,4,FALSE))</f>
        <v>0.95</v>
      </c>
      <c r="M61" s="74">
        <f>IF(K61&gt;Selic_base!$N$2,"",VLOOKUP(K61,Selic_base!$A$3:$G$1000,5,FALSE))</f>
        <v>87.04</v>
      </c>
      <c r="N61" s="74">
        <f>IF(K61&gt;Selic_base!$N$2,"",VLOOKUP(K61,Selic_base!$A$3:$G$1000,6,FALSE))</f>
        <v>3.75</v>
      </c>
      <c r="AD61" s="6"/>
      <c r="AF61" s="7"/>
      <c r="AG61" s="7"/>
    </row>
    <row r="62" spans="1:33" x14ac:dyDescent="0.2">
      <c r="A62" s="62">
        <v>41395</v>
      </c>
      <c r="B62" s="74">
        <f>IF(A62&gt;Selic_base!$N$2,"",VLOOKUP(A62,Selic_base!$A$3:$G$1000,4,FALSE))</f>
        <v>0.6</v>
      </c>
      <c r="C62" s="74">
        <f>IF(A62&gt;Selic_base!$N$2,"",VLOOKUP(A62,Selic_base!$A$3:$G$1000,5,FALSE))</f>
        <v>106.25999999999999</v>
      </c>
      <c r="D62" s="74">
        <f>IF(A62&gt;Selic_base!$N$2,"",VLOOKUP(A62,Selic_base!$A$3:$G$1000,6,FALSE))</f>
        <v>2.85</v>
      </c>
      <c r="E62" s="75"/>
      <c r="F62" s="76">
        <v>41760</v>
      </c>
      <c r="G62" s="74">
        <f>IF(F62&gt;Selic_base!$N$2,"",VLOOKUP(F62,Selic_base!$A$3:$G$1000,4,FALSE))</f>
        <v>0.87</v>
      </c>
      <c r="H62" s="74">
        <f>IF(F62&gt;Selic_base!$N$2,"",VLOOKUP(F62,Selic_base!$A$3:$G$1000,5,FALSE))</f>
        <v>97.09</v>
      </c>
      <c r="I62" s="74">
        <f>IF(F62&gt;Selic_base!$N$2,"",VLOOKUP(F62,Selic_base!$A$3:$G$1000,6,FALSE))</f>
        <v>4.0999999999999996</v>
      </c>
      <c r="J62" s="75"/>
      <c r="K62" s="76">
        <v>42125</v>
      </c>
      <c r="L62" s="74">
        <f>IF(K62&gt;Selic_base!$N$2,"",VLOOKUP(K62,Selic_base!$A$3:$G$1000,4,FALSE))</f>
        <v>0.99</v>
      </c>
      <c r="M62" s="74">
        <f>IF(K62&gt;Selic_base!$N$2,"",VLOOKUP(K62,Selic_base!$A$3:$G$1000,5,FALSE))</f>
        <v>86.050000000000011</v>
      </c>
      <c r="N62" s="74">
        <f>IF(K62&gt;Selic_base!$N$2,"",VLOOKUP(K62,Selic_base!$A$3:$G$1000,6,FALSE))</f>
        <v>4.74</v>
      </c>
      <c r="Z62" s="6"/>
      <c r="AA62" s="5"/>
      <c r="AB62" s="7"/>
      <c r="AC62" s="7"/>
      <c r="AD62"/>
      <c r="AE62"/>
      <c r="AF62"/>
      <c r="AG62"/>
    </row>
    <row r="63" spans="1:33" x14ac:dyDescent="0.2">
      <c r="A63" s="62">
        <v>41426</v>
      </c>
      <c r="B63" s="74">
        <f>IF(A63&gt;Selic_base!$N$2,"",VLOOKUP(A63,Selic_base!$A$3:$G$1000,4,FALSE))</f>
        <v>0.61</v>
      </c>
      <c r="C63" s="74">
        <f>IF(A63&gt;Selic_base!$N$2,"",VLOOKUP(A63,Selic_base!$A$3:$G$1000,5,FALSE))</f>
        <v>105.64999999999999</v>
      </c>
      <c r="D63" s="74">
        <f>IF(A63&gt;Selic_base!$N$2,"",VLOOKUP(A63,Selic_base!$A$3:$G$1000,6,FALSE))</f>
        <v>3.46</v>
      </c>
      <c r="E63" s="75"/>
      <c r="F63" s="76">
        <v>41791</v>
      </c>
      <c r="G63" s="74">
        <f>IF(F63&gt;Selic_base!$N$2,"",VLOOKUP(F63,Selic_base!$A$3:$G$1000,4,FALSE))</f>
        <v>0.82</v>
      </c>
      <c r="H63" s="74">
        <f>IF(F63&gt;Selic_base!$N$2,"",VLOOKUP(F63,Selic_base!$A$3:$G$1000,5,FALSE))</f>
        <v>96.27000000000001</v>
      </c>
      <c r="I63" s="74">
        <f>IF(F63&gt;Selic_base!$N$2,"",VLOOKUP(F63,Selic_base!$A$3:$G$1000,6,FALSE))</f>
        <v>4.92</v>
      </c>
      <c r="J63" s="75"/>
      <c r="K63" s="76">
        <v>42156</v>
      </c>
      <c r="L63" s="74">
        <f>IF(K63&gt;Selic_base!$N$2,"",VLOOKUP(K63,Selic_base!$A$3:$G$1000,4,FALSE))</f>
        <v>1.07</v>
      </c>
      <c r="M63" s="74">
        <f>IF(K63&gt;Selic_base!$N$2,"",VLOOKUP(K63,Selic_base!$A$3:$G$1000,5,FALSE))</f>
        <v>84.980000000000018</v>
      </c>
      <c r="N63" s="74">
        <f>IF(K63&gt;Selic_base!$N$2,"",VLOOKUP(K63,Selic_base!$A$3:$G$1000,6,FALSE))</f>
        <v>5.8100000000000005</v>
      </c>
      <c r="Z63" s="6"/>
      <c r="AA63" s="5"/>
      <c r="AB63" s="7"/>
      <c r="AC63" s="7"/>
      <c r="AD63"/>
      <c r="AE63"/>
      <c r="AF63"/>
      <c r="AG63"/>
    </row>
    <row r="64" spans="1:33" x14ac:dyDescent="0.2">
      <c r="A64" s="62">
        <v>41456</v>
      </c>
      <c r="B64" s="74">
        <f>IF(A64&gt;Selic_base!$N$2,"",VLOOKUP(A64,Selic_base!$A$3:$G$1000,4,FALSE))</f>
        <v>0.72</v>
      </c>
      <c r="C64" s="74">
        <f>IF(A64&gt;Selic_base!$N$2,"",VLOOKUP(A64,Selic_base!$A$3:$G$1000,5,FALSE))</f>
        <v>104.92999999999999</v>
      </c>
      <c r="D64" s="74">
        <f>IF(A64&gt;Selic_base!$N$2,"",VLOOKUP(A64,Selic_base!$A$3:$G$1000,6,FALSE))</f>
        <v>4.18</v>
      </c>
      <c r="E64" s="75"/>
      <c r="F64" s="76">
        <v>41821</v>
      </c>
      <c r="G64" s="74">
        <f>IF(F64&gt;Selic_base!$N$2,"",VLOOKUP(F64,Selic_base!$A$3:$G$1000,4,FALSE))</f>
        <v>0.95</v>
      </c>
      <c r="H64" s="74">
        <f>IF(F64&gt;Selic_base!$N$2,"",VLOOKUP(F64,Selic_base!$A$3:$G$1000,5,FALSE))</f>
        <v>95.320000000000007</v>
      </c>
      <c r="I64" s="74">
        <f>IF(F64&gt;Selic_base!$N$2,"",VLOOKUP(F64,Selic_base!$A$3:$G$1000,6,FALSE))</f>
        <v>5.87</v>
      </c>
      <c r="J64" s="75"/>
      <c r="K64" s="76">
        <v>42186</v>
      </c>
      <c r="L64" s="74">
        <f>IF(K64&gt;Selic_base!$N$2,"",VLOOKUP(K64,Selic_base!$A$3:$G$1000,4,FALSE))</f>
        <v>1.18</v>
      </c>
      <c r="M64" s="74">
        <f>IF(K64&gt;Selic_base!$N$2,"",VLOOKUP(K64,Selic_base!$A$3:$G$1000,5,FALSE))</f>
        <v>83.800000000000011</v>
      </c>
      <c r="N64" s="74">
        <f>IF(K64&gt;Selic_base!$N$2,"",VLOOKUP(K64,Selic_base!$A$3:$G$1000,6,FALSE))</f>
        <v>6.99</v>
      </c>
      <c r="Z64" s="6"/>
      <c r="AA64" s="5"/>
      <c r="AB64" s="7"/>
      <c r="AC64" s="7"/>
      <c r="AD64"/>
      <c r="AE64"/>
      <c r="AF64"/>
      <c r="AG64"/>
    </row>
    <row r="65" spans="1:33" x14ac:dyDescent="0.2">
      <c r="A65" s="62">
        <v>41487</v>
      </c>
      <c r="B65" s="74">
        <f>IF(A65&gt;Selic_base!$N$2,"",VLOOKUP(A65,Selic_base!$A$3:$G$1000,4,FALSE))</f>
        <v>0.71</v>
      </c>
      <c r="C65" s="74">
        <f>IF(A65&gt;Selic_base!$N$2,"",VLOOKUP(A65,Selic_base!$A$3:$G$1000,5,FALSE))</f>
        <v>104.22</v>
      </c>
      <c r="D65" s="74">
        <f>IF(A65&gt;Selic_base!$N$2,"",VLOOKUP(A65,Selic_base!$A$3:$G$1000,6,FALSE))</f>
        <v>4.8899999999999997</v>
      </c>
      <c r="E65" s="75"/>
      <c r="F65" s="76">
        <v>41852</v>
      </c>
      <c r="G65" s="74">
        <f>IF(F65&gt;Selic_base!$N$2,"",VLOOKUP(F65,Selic_base!$A$3:$G$1000,4,FALSE))</f>
        <v>0.87</v>
      </c>
      <c r="H65" s="74">
        <f>IF(F65&gt;Selic_base!$N$2,"",VLOOKUP(F65,Selic_base!$A$3:$G$1000,5,FALSE))</f>
        <v>94.45</v>
      </c>
      <c r="I65" s="74">
        <f>IF(F65&gt;Selic_base!$N$2,"",VLOOKUP(F65,Selic_base!$A$3:$G$1000,6,FALSE))</f>
        <v>6.74</v>
      </c>
      <c r="J65" s="75"/>
      <c r="K65" s="76">
        <v>42217</v>
      </c>
      <c r="L65" s="74">
        <f>IF(K65&gt;Selic_base!$N$2,"",VLOOKUP(K65,Selic_base!$A$3:$G$1000,4,FALSE))</f>
        <v>1.1100000000000001</v>
      </c>
      <c r="M65" s="74">
        <f>IF(K65&gt;Selic_base!$N$2,"",VLOOKUP(K65,Selic_base!$A$3:$G$1000,5,FALSE))</f>
        <v>82.690000000000012</v>
      </c>
      <c r="N65" s="74">
        <f>IF(K65&gt;Selic_base!$N$2,"",VLOOKUP(K65,Selic_base!$A$3:$G$1000,6,FALSE))</f>
        <v>8.1</v>
      </c>
      <c r="Z65" s="6"/>
      <c r="AA65" s="5"/>
      <c r="AB65" s="7"/>
      <c r="AC65" s="7"/>
      <c r="AD65"/>
      <c r="AE65"/>
      <c r="AF65"/>
      <c r="AG65"/>
    </row>
    <row r="66" spans="1:33" x14ac:dyDescent="0.2">
      <c r="A66" s="62">
        <v>41518</v>
      </c>
      <c r="B66" s="74">
        <f>IF(A66&gt;Selic_base!$N$2,"",VLOOKUP(A66,Selic_base!$A$3:$G$1000,4,FALSE))</f>
        <v>0.71</v>
      </c>
      <c r="C66" s="74">
        <f>IF(A66&gt;Selic_base!$N$2,"",VLOOKUP(A66,Selic_base!$A$3:$G$1000,5,FALSE))</f>
        <v>103.51</v>
      </c>
      <c r="D66" s="74">
        <f>IF(A66&gt;Selic_base!$N$2,"",VLOOKUP(A66,Selic_base!$A$3:$G$1000,6,FALSE))</f>
        <v>5.6</v>
      </c>
      <c r="E66" s="75"/>
      <c r="F66" s="76">
        <v>41883</v>
      </c>
      <c r="G66" s="74">
        <f>IF(F66&gt;Selic_base!$N$2,"",VLOOKUP(F66,Selic_base!$A$3:$G$1000,4,FALSE))</f>
        <v>0.91</v>
      </c>
      <c r="H66" s="74">
        <f>IF(F66&gt;Selic_base!$N$2,"",VLOOKUP(F66,Selic_base!$A$3:$G$1000,5,FALSE))</f>
        <v>93.54</v>
      </c>
      <c r="I66" s="74">
        <f>IF(F66&gt;Selic_base!$N$2,"",VLOOKUP(F66,Selic_base!$A$3:$G$1000,6,FALSE))</f>
        <v>7.65</v>
      </c>
      <c r="J66" s="75"/>
      <c r="K66" s="76">
        <v>42248</v>
      </c>
      <c r="L66" s="74">
        <f>IF(K66&gt;Selic_base!$N$2,"",VLOOKUP(K66,Selic_base!$A$3:$G$1000,4,FALSE))</f>
        <v>1.1100000000000001</v>
      </c>
      <c r="M66" s="74">
        <f>IF(K66&gt;Selic_base!$N$2,"",VLOOKUP(K66,Selic_base!$A$3:$G$1000,5,FALSE))</f>
        <v>81.580000000000013</v>
      </c>
      <c r="N66" s="74">
        <f>IF(K66&gt;Selic_base!$N$2,"",VLOOKUP(K66,Selic_base!$A$3:$G$1000,6,FALSE))</f>
        <v>9.2099999999999991</v>
      </c>
      <c r="Y66" s="5"/>
      <c r="Z66" s="6"/>
      <c r="AA66" s="5"/>
      <c r="AB66" s="7"/>
      <c r="AC66" s="7"/>
      <c r="AD66"/>
      <c r="AE66"/>
      <c r="AF66"/>
      <c r="AG66"/>
    </row>
    <row r="67" spans="1:33" x14ac:dyDescent="0.2">
      <c r="A67" s="62">
        <v>41548</v>
      </c>
      <c r="B67" s="74">
        <f>IF(A67&gt;Selic_base!$N$2,"",VLOOKUP(A67,Selic_base!$A$3:$G$1000,4,FALSE))</f>
        <v>0.81</v>
      </c>
      <c r="C67" s="74">
        <f>IF(A67&gt;Selic_base!$N$2,"",VLOOKUP(A67,Selic_base!$A$3:$G$1000,5,FALSE))</f>
        <v>102.7</v>
      </c>
      <c r="D67" s="74">
        <f>IF(A67&gt;Selic_base!$N$2,"",VLOOKUP(A67,Selic_base!$A$3:$G$1000,6,FALSE))</f>
        <v>6.41</v>
      </c>
      <c r="E67" s="75"/>
      <c r="F67" s="76">
        <v>41913</v>
      </c>
      <c r="G67" s="74">
        <f>IF(F67&gt;Selic_base!$N$2,"",VLOOKUP(F67,Selic_base!$A$3:$G$1000,4,FALSE))</f>
        <v>0.95</v>
      </c>
      <c r="H67" s="74">
        <f>IF(F67&gt;Selic_base!$N$2,"",VLOOKUP(F67,Selic_base!$A$3:$G$1000,5,FALSE))</f>
        <v>92.59</v>
      </c>
      <c r="I67" s="74">
        <f>IF(F67&gt;Selic_base!$N$2,"",VLOOKUP(F67,Selic_base!$A$3:$G$1000,6,FALSE))</f>
        <v>8.6</v>
      </c>
      <c r="J67" s="75"/>
      <c r="K67" s="76">
        <v>42278</v>
      </c>
      <c r="L67" s="74">
        <f>IF(K67&gt;Selic_base!$N$2,"",VLOOKUP(K67,Selic_base!$A$3:$G$1000,4,FALSE))</f>
        <v>1.1100000000000001</v>
      </c>
      <c r="M67" s="74">
        <f>IF(K67&gt;Selic_base!$N$2,"",VLOOKUP(K67,Selic_base!$A$3:$G$1000,5,FALSE))</f>
        <v>80.470000000000013</v>
      </c>
      <c r="N67" s="74">
        <f>IF(K67&gt;Selic_base!$N$2,"",VLOOKUP(K67,Selic_base!$A$3:$G$1000,6,FALSE))</f>
        <v>10.319999999999999</v>
      </c>
      <c r="Y67" s="5"/>
      <c r="Z67" s="6"/>
      <c r="AA67" s="5"/>
      <c r="AB67" s="7"/>
      <c r="AC67" s="7"/>
      <c r="AD67"/>
      <c r="AE67"/>
      <c r="AF67"/>
      <c r="AG67"/>
    </row>
    <row r="68" spans="1:33" x14ac:dyDescent="0.2">
      <c r="A68" s="62">
        <v>41579</v>
      </c>
      <c r="B68" s="74">
        <f>IF(A68&gt;Selic_base!$N$2,"",VLOOKUP(A68,Selic_base!$A$3:$G$1000,4,FALSE))</f>
        <v>0.72</v>
      </c>
      <c r="C68" s="74">
        <f>IF(A68&gt;Selic_base!$N$2,"",VLOOKUP(A68,Selic_base!$A$3:$G$1000,5,FALSE))</f>
        <v>101.98</v>
      </c>
      <c r="D68" s="74">
        <f>IF(A68&gt;Selic_base!$N$2,"",VLOOKUP(A68,Selic_base!$A$3:$G$1000,6,FALSE))</f>
        <v>7.13</v>
      </c>
      <c r="E68" s="75"/>
      <c r="F68" s="76">
        <v>41944</v>
      </c>
      <c r="G68" s="74">
        <f>IF(F68&gt;Selic_base!$N$2,"",VLOOKUP(F68,Selic_base!$A$3:$G$1000,4,FALSE))</f>
        <v>0.84</v>
      </c>
      <c r="H68" s="74">
        <f>IF(F68&gt;Selic_base!$N$2,"",VLOOKUP(F68,Selic_base!$A$3:$G$1000,5,FALSE))</f>
        <v>91.75</v>
      </c>
      <c r="I68" s="74">
        <f>IF(F68&gt;Selic_base!$N$2,"",VLOOKUP(F68,Selic_base!$A$3:$G$1000,6,FALSE))</f>
        <v>9.44</v>
      </c>
      <c r="J68" s="75"/>
      <c r="K68" s="76">
        <v>42309</v>
      </c>
      <c r="L68" s="74">
        <f>IF(K68&gt;Selic_base!$N$2,"",VLOOKUP(K68,Selic_base!$A$3:$G$1000,4,FALSE))</f>
        <v>1.06</v>
      </c>
      <c r="M68" s="74">
        <f>IF(K68&gt;Selic_base!$N$2,"",VLOOKUP(K68,Selic_base!$A$3:$G$1000,5,FALSE))</f>
        <v>79.410000000000011</v>
      </c>
      <c r="N68" s="74">
        <f>IF(K68&gt;Selic_base!$N$2,"",VLOOKUP(K68,Selic_base!$A$3:$G$1000,6,FALSE))</f>
        <v>11.379999999999999</v>
      </c>
      <c r="Y68" s="5"/>
      <c r="Z68" s="6"/>
      <c r="AA68" s="5"/>
      <c r="AB68" s="7"/>
      <c r="AC68" s="7"/>
      <c r="AD68"/>
      <c r="AE68"/>
      <c r="AF68"/>
      <c r="AG68"/>
    </row>
    <row r="69" spans="1:33" x14ac:dyDescent="0.2">
      <c r="A69" s="62">
        <v>41609</v>
      </c>
      <c r="B69" s="74">
        <f>IF(A69&gt;Selic_base!$N$2,"",VLOOKUP(A69,Selic_base!$A$3:$G$1000,4,FALSE))</f>
        <v>0.79</v>
      </c>
      <c r="C69" s="74">
        <f>IF(A69&gt;Selic_base!$N$2,"",VLOOKUP(A69,Selic_base!$A$3:$G$1000,5,FALSE))</f>
        <v>101.19</v>
      </c>
      <c r="D69" s="74">
        <f>IF(A69&gt;Selic_base!$N$2,"",VLOOKUP(A69,Selic_base!$A$3:$G$1000,6,FALSE))</f>
        <v>7.92</v>
      </c>
      <c r="E69" s="78"/>
      <c r="F69" s="76">
        <v>41974</v>
      </c>
      <c r="G69" s="74">
        <f>IF(F69&gt;Selic_base!$N$2,"",VLOOKUP(F69,Selic_base!$A$3:$G$1000,4,FALSE))</f>
        <v>0.96</v>
      </c>
      <c r="H69" s="74">
        <f>IF(F69&gt;Selic_base!$N$2,"",VLOOKUP(F69,Selic_base!$A$3:$G$1000,5,FALSE))</f>
        <v>90.79</v>
      </c>
      <c r="I69" s="74">
        <f>IF(F69&gt;Selic_base!$N$2,"",VLOOKUP(F69,Selic_base!$A$3:$G$1000,6,FALSE))</f>
        <v>10.399999999999999</v>
      </c>
      <c r="J69" s="78"/>
      <c r="K69" s="76">
        <v>42339</v>
      </c>
      <c r="L69" s="74">
        <f>IF(K69&gt;Selic_base!$N$2,"",VLOOKUP(K69,Selic_base!$A$3:$G$1000,4,FALSE))</f>
        <v>1.1599999999999999</v>
      </c>
      <c r="M69" s="74">
        <f>IF(K69&gt;Selic_base!$N$2,"",VLOOKUP(K69,Selic_base!$A$3:$G$1000,5,FALSE))</f>
        <v>78.250000000000014</v>
      </c>
      <c r="N69" s="74">
        <f>IF(K69&gt;Selic_base!$N$2,"",VLOOKUP(K69,Selic_base!$A$3:$G$1000,6,FALSE))</f>
        <v>12.54</v>
      </c>
      <c r="Y69" s="5"/>
      <c r="Z69" s="6"/>
      <c r="AA69" s="5"/>
      <c r="AB69" s="7"/>
      <c r="AC69" s="7"/>
      <c r="AD69"/>
      <c r="AE69"/>
      <c r="AF69"/>
      <c r="AG69"/>
    </row>
    <row r="70" spans="1:33" ht="6" customHeight="1" x14ac:dyDescent="0.2">
      <c r="B70" s="75"/>
      <c r="C70" s="75"/>
      <c r="D70" s="77"/>
      <c r="E70" s="75"/>
      <c r="F70" s="75"/>
      <c r="G70" s="75"/>
      <c r="H70" s="75"/>
      <c r="I70" s="77"/>
      <c r="J70" s="75"/>
      <c r="K70" s="75"/>
      <c r="L70" s="75"/>
      <c r="M70" s="75"/>
      <c r="N70" s="77"/>
      <c r="Z70" s="6"/>
      <c r="AA70" s="5"/>
      <c r="AB70" s="7"/>
      <c r="AC70" s="7"/>
      <c r="AD70"/>
      <c r="AE70"/>
      <c r="AF70"/>
      <c r="AG70"/>
    </row>
    <row r="71" spans="1:33" x14ac:dyDescent="0.2">
      <c r="A71" s="62">
        <v>42370</v>
      </c>
      <c r="B71" s="74">
        <f>IF(A71&gt;Selic_base!$N$2,"",VLOOKUP(A71,Selic_base!$A$3:$G$1000,4,FALSE))</f>
        <v>1.06</v>
      </c>
      <c r="C71" s="74">
        <f>IF(A71&gt;Selic_base!$N$2,"",VLOOKUP(A71,Selic_base!$A$3:$G$1000,5,FALSE))</f>
        <v>77.190000000000012</v>
      </c>
      <c r="D71" s="74">
        <f>IF(A71&gt;Selic_base!$N$2,"",VLOOKUP(A71,Selic_base!$A$3:$G$1000,6,FALSE))</f>
        <v>1.06</v>
      </c>
      <c r="E71" s="75"/>
      <c r="F71" s="76">
        <v>42736</v>
      </c>
      <c r="G71" s="74">
        <f>IF(F71&gt;Selic_base!$N$2,"",VLOOKUP(F71,Selic_base!$A$3:$G$1000,4,FALSE))</f>
        <v>1.0900000000000001</v>
      </c>
      <c r="H71" s="74">
        <f>IF(F71&gt;Selic_base!$N$2,"",VLOOKUP(F71,Selic_base!$A$3:$G$1000,5,FALSE))</f>
        <v>63.960000000000015</v>
      </c>
      <c r="I71" s="74">
        <f>IF(F71&gt;Selic_base!$N$2,"",VLOOKUP(F71,Selic_base!$A$3:$G$1000,6,FALSE))</f>
        <v>1.0900000000000001</v>
      </c>
      <c r="J71" s="75"/>
      <c r="K71" s="76">
        <v>43101</v>
      </c>
      <c r="L71" s="74">
        <f>IF(K71&gt;Selic_base!$N$2,"",VLOOKUP(K71,Selic_base!$A$3:$G$1000,4,FALSE))</f>
        <v>0.57999999999999996</v>
      </c>
      <c r="M71" s="74">
        <f>IF(K71&gt;Selic_base!$N$2,"",VLOOKUP(K71,Selic_base!$A$3:$G$1000,5,FALSE))</f>
        <v>54.940000000000026</v>
      </c>
      <c r="N71" s="74">
        <f>IF(K71&gt;Selic_base!$N$2,"",VLOOKUP(K71,Selic_base!$A$3:$G$1000,6,FALSE))</f>
        <v>0.57999999999999996</v>
      </c>
      <c r="Y71" s="5"/>
      <c r="Z71" s="6"/>
      <c r="AA71" s="5"/>
      <c r="AB71" s="7"/>
      <c r="AC71" s="7"/>
      <c r="AD71"/>
      <c r="AE71"/>
      <c r="AF71"/>
      <c r="AG71"/>
    </row>
    <row r="72" spans="1:33" x14ac:dyDescent="0.2">
      <c r="A72" s="62">
        <v>42401</v>
      </c>
      <c r="B72" s="74">
        <f>IF(A72&gt;Selic_base!$N$2,"",VLOOKUP(A72,Selic_base!$A$3:$G$1000,4,FALSE))</f>
        <v>1</v>
      </c>
      <c r="C72" s="74">
        <f>IF(A72&gt;Selic_base!$N$2,"",VLOOKUP(A72,Selic_base!$A$3:$G$1000,5,FALSE))</f>
        <v>76.190000000000012</v>
      </c>
      <c r="D72" s="74">
        <f>IF(A72&gt;Selic_base!$N$2,"",VLOOKUP(A72,Selic_base!$A$3:$G$1000,6,FALSE))</f>
        <v>2.06</v>
      </c>
      <c r="E72" s="75"/>
      <c r="F72" s="76">
        <v>42767</v>
      </c>
      <c r="G72" s="74">
        <f>IF(F72&gt;Selic_base!$N$2,"",VLOOKUP(F72,Selic_base!$A$3:$G$1000,4,FALSE))</f>
        <v>0.87</v>
      </c>
      <c r="H72" s="74">
        <f>IF(F72&gt;Selic_base!$N$2,"",VLOOKUP(F72,Selic_base!$A$3:$G$1000,5,FALSE))</f>
        <v>63.090000000000018</v>
      </c>
      <c r="I72" s="74">
        <f>IF(F72&gt;Selic_base!$N$2,"",VLOOKUP(F72,Selic_base!$A$3:$G$1000,6,FALSE))</f>
        <v>1.96</v>
      </c>
      <c r="J72" s="75"/>
      <c r="K72" s="76">
        <v>43132</v>
      </c>
      <c r="L72" s="74">
        <f>IF(K72&gt;Selic_base!$N$2,"",VLOOKUP(K72,Selic_base!$A$3:$G$1000,4,FALSE))</f>
        <v>0.47</v>
      </c>
      <c r="M72" s="74">
        <f>IF(K72&gt;Selic_base!$N$2,"",VLOOKUP(K72,Selic_base!$A$3:$G$1000,5,FALSE))</f>
        <v>54.470000000000027</v>
      </c>
      <c r="N72" s="74">
        <f>IF(K72&gt;Selic_base!$N$2,"",VLOOKUP(K72,Selic_base!$A$3:$G$1000,6,FALSE))</f>
        <v>1.0499999999999998</v>
      </c>
      <c r="Y72" s="5"/>
      <c r="Z72" s="6"/>
      <c r="AA72" s="5"/>
      <c r="AB72" s="7"/>
      <c r="AC72" s="7"/>
      <c r="AD72"/>
      <c r="AE72"/>
      <c r="AF72"/>
      <c r="AG72"/>
    </row>
    <row r="73" spans="1:33" x14ac:dyDescent="0.2">
      <c r="A73" s="62">
        <v>42430</v>
      </c>
      <c r="B73" s="74">
        <f>IF(A73&gt;Selic_base!$N$2,"",VLOOKUP(A73,Selic_base!$A$3:$G$1000,4,FALSE))</f>
        <v>1.1599999999999999</v>
      </c>
      <c r="C73" s="74">
        <f>IF(A73&gt;Selic_base!$N$2,"",VLOOKUP(A73,Selic_base!$A$3:$G$1000,5,FALSE))</f>
        <v>75.030000000000015</v>
      </c>
      <c r="D73" s="74">
        <f>IF(A73&gt;Selic_base!$N$2,"",VLOOKUP(A73,Selic_base!$A$3:$G$1000,6,FALSE))</f>
        <v>3.2199999999999998</v>
      </c>
      <c r="E73" s="75"/>
      <c r="F73" s="76">
        <v>42795</v>
      </c>
      <c r="G73" s="74">
        <f>IF(F73&gt;Selic_base!$N$2,"",VLOOKUP(F73,Selic_base!$A$3:$G$1000,4,FALSE))</f>
        <v>1.05</v>
      </c>
      <c r="H73" s="74">
        <f>IF(F73&gt;Selic_base!$N$2,"",VLOOKUP(F73,Selic_base!$A$3:$G$1000,5,FALSE))</f>
        <v>62.04000000000002</v>
      </c>
      <c r="I73" s="74">
        <f>IF(F73&gt;Selic_base!$N$2,"",VLOOKUP(F73,Selic_base!$A$3:$G$1000,6,FALSE))</f>
        <v>3.01</v>
      </c>
      <c r="J73" s="75"/>
      <c r="K73" s="76">
        <v>43160</v>
      </c>
      <c r="L73" s="74">
        <f>IF(K73&gt;Selic_base!$N$2,"",VLOOKUP(K73,Selic_base!$A$3:$G$1000,4,FALSE))</f>
        <v>0.53</v>
      </c>
      <c r="M73" s="74">
        <f>IF(K73&gt;Selic_base!$N$2,"",VLOOKUP(K73,Selic_base!$A$3:$G$1000,5,FALSE))</f>
        <v>53.940000000000026</v>
      </c>
      <c r="N73" s="74">
        <f>IF(K73&gt;Selic_base!$N$2,"",VLOOKUP(K73,Selic_base!$A$3:$G$1000,6,FALSE))</f>
        <v>1.5799999999999998</v>
      </c>
      <c r="AC73" s="5"/>
      <c r="AD73" s="6"/>
      <c r="AF73" s="7"/>
      <c r="AG73" s="7"/>
    </row>
    <row r="74" spans="1:33" x14ac:dyDescent="0.2">
      <c r="A74" s="62">
        <v>42461</v>
      </c>
      <c r="B74" s="74">
        <f>IF(A74&gt;Selic_base!$N$2,"",VLOOKUP(A74,Selic_base!$A$3:$G$1000,4,FALSE))</f>
        <v>1.06</v>
      </c>
      <c r="C74" s="74">
        <f>IF(A74&gt;Selic_base!$N$2,"",VLOOKUP(A74,Selic_base!$A$3:$G$1000,5,FALSE))</f>
        <v>73.970000000000013</v>
      </c>
      <c r="D74" s="74">
        <f>IF(A74&gt;Selic_base!$N$2,"",VLOOKUP(A74,Selic_base!$A$3:$G$1000,6,FALSE))</f>
        <v>4.2799999999999994</v>
      </c>
      <c r="E74" s="75"/>
      <c r="F74" s="76">
        <v>42826</v>
      </c>
      <c r="G74" s="74">
        <f>IF(F74&gt;Selic_base!$N$2,"",VLOOKUP(F74,Selic_base!$A$3:$G$1000,4,FALSE))</f>
        <v>0.79</v>
      </c>
      <c r="H74" s="74">
        <f>IF(F74&gt;Selic_base!$N$2,"",VLOOKUP(F74,Selic_base!$A$3:$G$1000,5,FALSE))</f>
        <v>61.250000000000021</v>
      </c>
      <c r="I74" s="74">
        <f>IF(F74&gt;Selic_base!$N$2,"",VLOOKUP(F74,Selic_base!$A$3:$G$1000,6,FALSE))</f>
        <v>3.8</v>
      </c>
      <c r="J74" s="75"/>
      <c r="K74" s="76">
        <v>43191</v>
      </c>
      <c r="L74" s="74">
        <f>IF(K74&gt;Selic_base!$N$2,"",VLOOKUP(K74,Selic_base!$A$3:$G$1000,4,FALSE))</f>
        <v>0.52</v>
      </c>
      <c r="M74" s="74">
        <f>IF(K74&gt;Selic_base!$N$2,"",VLOOKUP(K74,Selic_base!$A$3:$G$1000,5,FALSE))</f>
        <v>53.420000000000023</v>
      </c>
      <c r="N74" s="74">
        <f>IF(K74&gt;Selic_base!$N$2,"",VLOOKUP(K74,Selic_base!$A$3:$G$1000,6,FALSE))</f>
        <v>2.0999999999999996</v>
      </c>
      <c r="AC74" s="5"/>
      <c r="AD74" s="6"/>
      <c r="AF74" s="7"/>
      <c r="AG74" s="7"/>
    </row>
    <row r="75" spans="1:33" x14ac:dyDescent="0.2">
      <c r="A75" s="62">
        <v>42491</v>
      </c>
      <c r="B75" s="74">
        <f>IF(A75&gt;Selic_base!$N$2,"",VLOOKUP(A75,Selic_base!$A$3:$G$1000,4,FALSE))</f>
        <v>1.1100000000000001</v>
      </c>
      <c r="C75" s="74">
        <f>IF(A75&gt;Selic_base!$N$2,"",VLOOKUP(A75,Selic_base!$A$3:$G$1000,5,FALSE))</f>
        <v>72.860000000000014</v>
      </c>
      <c r="D75" s="74">
        <f>IF(A75&gt;Selic_base!$N$2,"",VLOOKUP(A75,Selic_base!$A$3:$G$1000,6,FALSE))</f>
        <v>5.39</v>
      </c>
      <c r="E75" s="75"/>
      <c r="F75" s="76">
        <v>42856</v>
      </c>
      <c r="G75" s="74">
        <f>IF(F75&gt;Selic_base!$N$2,"",VLOOKUP(F75,Selic_base!$A$3:$G$1000,4,FALSE))</f>
        <v>0.93</v>
      </c>
      <c r="H75" s="74">
        <f>IF(F75&gt;Selic_base!$N$2,"",VLOOKUP(F75,Selic_base!$A$3:$G$1000,5,FALSE))</f>
        <v>60.320000000000022</v>
      </c>
      <c r="I75" s="74">
        <f>IF(F75&gt;Selic_base!$N$2,"",VLOOKUP(F75,Selic_base!$A$3:$G$1000,6,FALSE))</f>
        <v>4.7299999999999995</v>
      </c>
      <c r="J75" s="75"/>
      <c r="K75" s="76">
        <v>43221</v>
      </c>
      <c r="L75" s="74">
        <f>IF(K75&gt;Selic_base!$N$2,"",VLOOKUP(K75,Selic_base!$A$3:$G$1000,4,FALSE))</f>
        <v>0.52</v>
      </c>
      <c r="M75" s="74">
        <f>IF(K75&gt;Selic_base!$N$2,"",VLOOKUP(K75,Selic_base!$A$3:$G$1000,5,FALSE))</f>
        <v>52.90000000000002</v>
      </c>
      <c r="N75" s="74">
        <f>IF(K75&gt;Selic_base!$N$2,"",VLOOKUP(K75,Selic_base!$A$3:$G$1000,6,FALSE))</f>
        <v>2.6199999999999997</v>
      </c>
      <c r="AC75" s="5"/>
      <c r="AD75" s="6"/>
      <c r="AF75" s="7"/>
      <c r="AG75" s="7"/>
    </row>
    <row r="76" spans="1:33" x14ac:dyDescent="0.2">
      <c r="A76" s="62">
        <v>42522</v>
      </c>
      <c r="B76" s="74">
        <f>IF(A76&gt;Selic_base!$N$2,"",VLOOKUP(A76,Selic_base!$A$3:$G$1000,4,FALSE))</f>
        <v>1.1599999999999999</v>
      </c>
      <c r="C76" s="74">
        <f>IF(A76&gt;Selic_base!$N$2,"",VLOOKUP(A76,Selic_base!$A$3:$G$1000,5,FALSE))</f>
        <v>71.700000000000017</v>
      </c>
      <c r="D76" s="74">
        <f>IF(A76&gt;Selic_base!$N$2,"",VLOOKUP(A76,Selic_base!$A$3:$G$1000,6,FALSE))</f>
        <v>6.55</v>
      </c>
      <c r="E76" s="75"/>
      <c r="F76" s="76">
        <v>42887</v>
      </c>
      <c r="G76" s="74">
        <f>IF(F76&gt;Selic_base!$N$2,"",VLOOKUP(F76,Selic_base!$A$3:$G$1000,4,FALSE))</f>
        <v>0.81</v>
      </c>
      <c r="H76" s="74">
        <f>IF(F76&gt;Selic_base!$N$2,"",VLOOKUP(F76,Selic_base!$A$3:$G$1000,5,FALSE))</f>
        <v>59.510000000000019</v>
      </c>
      <c r="I76" s="74">
        <f>IF(F76&gt;Selic_base!$N$2,"",VLOOKUP(F76,Selic_base!$A$3:$G$1000,6,FALSE))</f>
        <v>5.5399999999999991</v>
      </c>
      <c r="J76" s="75"/>
      <c r="K76" s="76">
        <v>43252</v>
      </c>
      <c r="L76" s="74">
        <f>IF(K76&gt;Selic_base!$N$2,"",VLOOKUP(K76,Selic_base!$A$3:$G$1000,4,FALSE))</f>
        <v>0.52</v>
      </c>
      <c r="M76" s="74">
        <f>IF(K76&gt;Selic_base!$N$2,"",VLOOKUP(K76,Selic_base!$A$3:$G$1000,5,FALSE))</f>
        <v>52.380000000000017</v>
      </c>
      <c r="N76" s="74">
        <f>IF(K76&gt;Selic_base!$N$2,"",VLOOKUP(K76,Selic_base!$A$3:$G$1000,6,FALSE))</f>
        <v>3.1399999999999997</v>
      </c>
      <c r="AC76" s="5"/>
      <c r="AD76" s="6"/>
      <c r="AF76" s="7"/>
      <c r="AG76" s="7"/>
    </row>
    <row r="77" spans="1:33" x14ac:dyDescent="0.2">
      <c r="A77" s="62">
        <v>42552</v>
      </c>
      <c r="B77" s="74">
        <f>IF(A77&gt;Selic_base!$N$2,"",VLOOKUP(A77,Selic_base!$A$3:$G$1000,4,FALSE))</f>
        <v>1.1100000000000001</v>
      </c>
      <c r="C77" s="74">
        <f>IF(A77&gt;Selic_base!$N$2,"",VLOOKUP(A77,Selic_base!$A$3:$G$1000,5,FALSE))</f>
        <v>70.590000000000018</v>
      </c>
      <c r="D77" s="74">
        <f>IF(A77&gt;Selic_base!$N$2,"",VLOOKUP(A77,Selic_base!$A$3:$G$1000,6,FALSE))</f>
        <v>7.66</v>
      </c>
      <c r="E77" s="75"/>
      <c r="F77" s="76">
        <v>42917</v>
      </c>
      <c r="G77" s="74">
        <f>IF(F77&gt;Selic_base!$N$2,"",VLOOKUP(F77,Selic_base!$A$3:$G$1000,4,FALSE))</f>
        <v>0.8</v>
      </c>
      <c r="H77" s="74">
        <f>IF(F77&gt;Selic_base!$N$2,"",VLOOKUP(F77,Selic_base!$A$3:$G$1000,5,FALSE))</f>
        <v>58.710000000000022</v>
      </c>
      <c r="I77" s="74">
        <f>IF(F77&gt;Selic_base!$N$2,"",VLOOKUP(F77,Selic_base!$A$3:$G$1000,6,FALSE))</f>
        <v>6.339999999999999</v>
      </c>
      <c r="J77" s="75"/>
      <c r="K77" s="76">
        <v>43282</v>
      </c>
      <c r="L77" s="74">
        <f>IF(K77&gt;Selic_base!$N$2,"",VLOOKUP(K77,Selic_base!$A$3:$G$1000,4,FALSE))</f>
        <v>0.54</v>
      </c>
      <c r="M77" s="74">
        <f>IF(K77&gt;Selic_base!$N$2,"",VLOOKUP(K77,Selic_base!$A$3:$G$1000,5,FALSE))</f>
        <v>51.840000000000018</v>
      </c>
      <c r="N77" s="74">
        <f>IF(K77&gt;Selic_base!$N$2,"",VLOOKUP(K77,Selic_base!$A$3:$G$1000,6,FALSE))</f>
        <v>3.6799999999999997</v>
      </c>
      <c r="AC77" s="5"/>
      <c r="AD77" s="6"/>
      <c r="AF77" s="7"/>
      <c r="AG77" s="7"/>
    </row>
    <row r="78" spans="1:33" x14ac:dyDescent="0.2">
      <c r="A78" s="62">
        <v>42583</v>
      </c>
      <c r="B78" s="74">
        <f>IF(A78&gt;Selic_base!$N$2,"",VLOOKUP(A78,Selic_base!$A$3:$G$1000,4,FALSE))</f>
        <v>1.22</v>
      </c>
      <c r="C78" s="74">
        <f>IF(A78&gt;Selic_base!$N$2,"",VLOOKUP(A78,Selic_base!$A$3:$G$1000,5,FALSE))</f>
        <v>69.370000000000019</v>
      </c>
      <c r="D78" s="74">
        <f>IF(A78&gt;Selic_base!$N$2,"",VLOOKUP(A78,Selic_base!$A$3:$G$1000,6,FALSE))</f>
        <v>8.8800000000000008</v>
      </c>
      <c r="E78" s="75"/>
      <c r="F78" s="76">
        <v>42948</v>
      </c>
      <c r="G78" s="74">
        <f>IF(F78&gt;Selic_base!$N$2,"",VLOOKUP(F78,Selic_base!$A$3:$G$1000,4,FALSE))</f>
        <v>0.8</v>
      </c>
      <c r="H78" s="74">
        <f>IF(F78&gt;Selic_base!$N$2,"",VLOOKUP(F78,Selic_base!$A$3:$G$1000,5,FALSE))</f>
        <v>57.910000000000025</v>
      </c>
      <c r="I78" s="74">
        <f>IF(F78&gt;Selic_base!$N$2,"",VLOOKUP(F78,Selic_base!$A$3:$G$1000,6,FALSE))</f>
        <v>7.1399999999999988</v>
      </c>
      <c r="J78" s="75"/>
      <c r="K78" s="76">
        <v>43313</v>
      </c>
      <c r="L78" s="74">
        <f>IF(K78&gt;Selic_base!$N$2,"",VLOOKUP(K78,Selic_base!$A$3:$G$1000,4,FALSE))</f>
        <v>0.56999999999999995</v>
      </c>
      <c r="M78" s="74">
        <f>IF(K78&gt;Selic_base!$N$2,"",VLOOKUP(K78,Selic_base!$A$3:$G$1000,5,FALSE))</f>
        <v>51.270000000000017</v>
      </c>
      <c r="N78" s="74">
        <f>IF(K78&gt;Selic_base!$N$2,"",VLOOKUP(K78,Selic_base!$A$3:$G$1000,6,FALSE))</f>
        <v>4.25</v>
      </c>
      <c r="AC78" s="5"/>
      <c r="AD78" s="6"/>
      <c r="AF78" s="7"/>
      <c r="AG78" s="7"/>
    </row>
    <row r="79" spans="1:33" x14ac:dyDescent="0.2">
      <c r="A79" s="62">
        <v>42614</v>
      </c>
      <c r="B79" s="74">
        <f>IF(A79&gt;Selic_base!$N$2,"",VLOOKUP(A79,Selic_base!$A$3:$G$1000,4,FALSE))</f>
        <v>1.1100000000000001</v>
      </c>
      <c r="C79" s="74">
        <f>IF(A79&gt;Selic_base!$N$2,"",VLOOKUP(A79,Selic_base!$A$3:$G$1000,5,FALSE))</f>
        <v>68.260000000000019</v>
      </c>
      <c r="D79" s="74">
        <f>IF(A79&gt;Selic_base!$N$2,"",VLOOKUP(A79,Selic_base!$A$3:$G$1000,6,FALSE))</f>
        <v>9.99</v>
      </c>
      <c r="E79" s="75"/>
      <c r="F79" s="76">
        <v>42979</v>
      </c>
      <c r="G79" s="74">
        <f>IF(F79&gt;Selic_base!$N$2,"",VLOOKUP(F79,Selic_base!$A$3:$G$1000,4,FALSE))</f>
        <v>0.64</v>
      </c>
      <c r="H79" s="74">
        <f>IF(F79&gt;Selic_base!$N$2,"",VLOOKUP(F79,Selic_base!$A$3:$G$1000,5,FALSE))</f>
        <v>57.270000000000024</v>
      </c>
      <c r="I79" s="74">
        <f>IF(F79&gt;Selic_base!$N$2,"",VLOOKUP(F79,Selic_base!$A$3:$G$1000,6,FALSE))</f>
        <v>7.7799999999999985</v>
      </c>
      <c r="J79" s="75"/>
      <c r="K79" s="76">
        <v>43344</v>
      </c>
      <c r="L79" s="74">
        <f>IF(K79&gt;Selic_base!$N$2,"",VLOOKUP(K79,Selic_base!$A$3:$G$1000,4,FALSE))</f>
        <v>0.47</v>
      </c>
      <c r="M79" s="74">
        <f>IF(K79&gt;Selic_base!$N$2,"",VLOOKUP(K79,Selic_base!$A$3:$G$1000,5,FALSE))</f>
        <v>50.800000000000018</v>
      </c>
      <c r="N79" s="74">
        <f>IF(K79&gt;Selic_base!$N$2,"",VLOOKUP(K79,Selic_base!$A$3:$G$1000,6,FALSE))</f>
        <v>4.72</v>
      </c>
      <c r="AC79" s="5"/>
      <c r="AD79" s="6"/>
      <c r="AF79" s="7"/>
      <c r="AG79" s="7"/>
    </row>
    <row r="80" spans="1:33" x14ac:dyDescent="0.2">
      <c r="A80" s="62">
        <v>42644</v>
      </c>
      <c r="B80" s="74">
        <f>IF(A80&gt;Selic_base!$N$2,"",VLOOKUP(A80,Selic_base!$A$3:$G$1000,4,FALSE))</f>
        <v>1.05</v>
      </c>
      <c r="C80" s="74">
        <f>IF(A80&gt;Selic_base!$N$2,"",VLOOKUP(A80,Selic_base!$A$3:$G$1000,5,FALSE))</f>
        <v>67.210000000000022</v>
      </c>
      <c r="D80" s="74">
        <f>IF(A80&gt;Selic_base!$N$2,"",VLOOKUP(A80,Selic_base!$A$3:$G$1000,6,FALSE))</f>
        <v>11.040000000000001</v>
      </c>
      <c r="E80" s="75"/>
      <c r="F80" s="76">
        <v>43009</v>
      </c>
      <c r="G80" s="74">
        <f>IF(F80&gt;Selic_base!$N$2,"",VLOOKUP(F80,Selic_base!$A$3:$G$1000,4,FALSE))</f>
        <v>0.64</v>
      </c>
      <c r="H80" s="74">
        <f>IF(F80&gt;Selic_base!$N$2,"",VLOOKUP(F80,Selic_base!$A$3:$G$1000,5,FALSE))</f>
        <v>56.630000000000024</v>
      </c>
      <c r="I80" s="74">
        <f>IF(F80&gt;Selic_base!$N$2,"",VLOOKUP(F80,Selic_base!$A$3:$G$1000,6,FALSE))</f>
        <v>8.4199999999999982</v>
      </c>
      <c r="J80" s="75"/>
      <c r="K80" s="76">
        <v>43374</v>
      </c>
      <c r="L80" s="74">
        <f>IF(K80&gt;Selic_base!$N$2,"",VLOOKUP(K80,Selic_base!$A$3:$G$1000,4,FALSE))</f>
        <v>0.54</v>
      </c>
      <c r="M80" s="74">
        <f>IF(K80&gt;Selic_base!$N$2,"",VLOOKUP(K80,Selic_base!$A$3:$G$1000,5,FALSE))</f>
        <v>50.260000000000019</v>
      </c>
      <c r="N80" s="74">
        <f>IF(K80&gt;Selic_base!$N$2,"",VLOOKUP(K80,Selic_base!$A$3:$G$1000,6,FALSE))</f>
        <v>5.26</v>
      </c>
      <c r="AC80" s="5"/>
      <c r="AD80" s="6"/>
      <c r="AF80" s="7"/>
      <c r="AG80" s="7"/>
    </row>
    <row r="81" spans="1:33" x14ac:dyDescent="0.2">
      <c r="A81" s="62">
        <v>42675</v>
      </c>
      <c r="B81" s="74">
        <f>IF(A81&gt;Selic_base!$N$2,"",VLOOKUP(A81,Selic_base!$A$3:$G$1000,4,FALSE))</f>
        <v>1.04</v>
      </c>
      <c r="C81" s="74">
        <f>IF(A81&gt;Selic_base!$N$2,"",VLOOKUP(A81,Selic_base!$A$3:$G$1000,5,FALSE))</f>
        <v>66.170000000000016</v>
      </c>
      <c r="D81" s="74">
        <f>IF(A81&gt;Selic_base!$N$2,"",VLOOKUP(A81,Selic_base!$A$3:$G$1000,6,FALSE))</f>
        <v>12.080000000000002</v>
      </c>
      <c r="E81" s="75"/>
      <c r="F81" s="76">
        <v>43040</v>
      </c>
      <c r="G81" s="74">
        <f>IF(F81&gt;Selic_base!$N$2,"",VLOOKUP(F81,Selic_base!$A$3:$G$1000,4,FALSE))</f>
        <v>0.56999999999999995</v>
      </c>
      <c r="H81" s="74">
        <f>IF(F81&gt;Selic_base!$N$2,"",VLOOKUP(F81,Selic_base!$A$3:$G$1000,5,FALSE))</f>
        <v>56.060000000000024</v>
      </c>
      <c r="I81" s="74">
        <f>IF(F81&gt;Selic_base!$N$2,"",VLOOKUP(F81,Selic_base!$A$3:$G$1000,6,FALSE))</f>
        <v>8.9899999999999984</v>
      </c>
      <c r="J81" s="75"/>
      <c r="K81" s="76">
        <v>43405</v>
      </c>
      <c r="L81" s="74">
        <f>IF(K81&gt;Selic_base!$N$2,"",VLOOKUP(K81,Selic_base!$A$3:$G$1000,4,FALSE))</f>
        <v>0.49</v>
      </c>
      <c r="M81" s="74">
        <f>IF(K81&gt;Selic_base!$N$2,"",VLOOKUP(K81,Selic_base!$A$3:$G$1000,5,FALSE))</f>
        <v>49.770000000000017</v>
      </c>
      <c r="N81" s="74">
        <f>IF(K81&gt;Selic_base!$N$2,"",VLOOKUP(K81,Selic_base!$A$3:$G$1000,6,FALSE))</f>
        <v>5.75</v>
      </c>
      <c r="AC81" s="5"/>
      <c r="AD81" s="6"/>
      <c r="AF81" s="7"/>
      <c r="AG81" s="7"/>
    </row>
    <row r="82" spans="1:33" x14ac:dyDescent="0.2">
      <c r="A82" s="62">
        <v>42705</v>
      </c>
      <c r="B82" s="74">
        <f>IF(A82&gt;Selic_base!$N$2,"",VLOOKUP(A82,Selic_base!$A$3:$G$1000,4,FALSE))</f>
        <v>1.1200000000000001</v>
      </c>
      <c r="C82" s="74">
        <f>IF(A82&gt;Selic_base!$N$2,"",VLOOKUP(A82,Selic_base!$A$3:$G$1000,5,FALSE))</f>
        <v>65.050000000000011</v>
      </c>
      <c r="D82" s="74">
        <f>IF(A82&gt;Selic_base!$N$2,"",VLOOKUP(A82,Selic_base!$A$3:$G$1000,6,FALSE))</f>
        <v>13.200000000000003</v>
      </c>
      <c r="E82" s="75"/>
      <c r="F82" s="76">
        <v>43070</v>
      </c>
      <c r="G82" s="74">
        <f>IF(F82&gt;Selic_base!$N$2,"",VLOOKUP(F82,Selic_base!$A$3:$G$1000,4,FALSE))</f>
        <v>0.54</v>
      </c>
      <c r="H82" s="74">
        <f>IF(F82&gt;Selic_base!$N$2,"",VLOOKUP(F82,Selic_base!$A$3:$G$1000,5,FALSE))</f>
        <v>55.520000000000024</v>
      </c>
      <c r="I82" s="74">
        <f>IF(F82&gt;Selic_base!$N$2,"",VLOOKUP(F82,Selic_base!$A$3:$G$1000,6,FALSE))</f>
        <v>9.5299999999999976</v>
      </c>
      <c r="J82" s="75"/>
      <c r="K82" s="76">
        <v>43435</v>
      </c>
      <c r="L82" s="74">
        <f>IF(K82&gt;Selic_base!$N$2,"",VLOOKUP(K82,Selic_base!$A$3:$G$1000,4,FALSE))</f>
        <v>0.49</v>
      </c>
      <c r="M82" s="74">
        <f>IF(K82&gt;Selic_base!$N$2,"",VLOOKUP(K82,Selic_base!$A$3:$G$1000,5,FALSE))</f>
        <v>49.280000000000015</v>
      </c>
      <c r="N82" s="74">
        <f>IF(K82&gt;Selic_base!$N$2,"",VLOOKUP(K82,Selic_base!$A$3:$G$1000,6,FALSE))</f>
        <v>6.24</v>
      </c>
      <c r="AC82" s="5"/>
      <c r="AD82" s="6"/>
      <c r="AF82" s="7"/>
      <c r="AG82" s="7"/>
    </row>
    <row r="83" spans="1:33" ht="6" customHeight="1" x14ac:dyDescent="0.2">
      <c r="B83" s="75"/>
      <c r="C83" s="75"/>
      <c r="D83" s="77"/>
      <c r="E83" s="75"/>
      <c r="F83" s="75"/>
      <c r="G83" s="75"/>
      <c r="H83" s="75"/>
      <c r="I83" s="77"/>
      <c r="J83" s="75"/>
      <c r="K83" s="75"/>
      <c r="L83" s="75"/>
      <c r="M83" s="75"/>
      <c r="N83" s="77"/>
      <c r="AD83" s="6"/>
      <c r="AF83" s="7"/>
      <c r="AG83" s="7"/>
    </row>
    <row r="84" spans="1:33" x14ac:dyDescent="0.2">
      <c r="A84" s="62">
        <v>43466</v>
      </c>
      <c r="B84" s="74">
        <f>IF(A84&gt;Selic_base!$N$2,"",VLOOKUP(A84,Selic_base!$A$3:$G$1000,4,FALSE))</f>
        <v>0.54</v>
      </c>
      <c r="C84" s="74">
        <f>IF(A84&gt;Selic_base!$N$2,"",VLOOKUP(A84,Selic_base!$A$3:$G$1000,5,FALSE))</f>
        <v>48.740000000000016</v>
      </c>
      <c r="D84" s="74">
        <f>IF(A84&gt;Selic_base!$N$2,"",VLOOKUP(A84,Selic_base!$A$3:$G$1000,6,FALSE))</f>
        <v>0.54</v>
      </c>
      <c r="E84" s="75"/>
      <c r="F84" s="76">
        <v>43831</v>
      </c>
      <c r="G84" s="74">
        <f>IF(F84&gt;Selic_base!$N$2,"",VLOOKUP(F84,Selic_base!$A$3:$G$1000,4,FALSE))</f>
        <v>0.38</v>
      </c>
      <c r="H84" s="74">
        <f>IF(F84&gt;Selic_base!$N$2,"",VLOOKUP(F84,Selic_base!$A$3:$G$1000,5,FALSE))</f>
        <v>43.110000000000014</v>
      </c>
      <c r="I84" s="74">
        <f>IF(F84&gt;Selic_base!$N$2,"",VLOOKUP(F84,Selic_base!$A$3:$G$1000,6,FALSE))</f>
        <v>0.38</v>
      </c>
      <c r="J84" s="75"/>
      <c r="K84" s="76">
        <v>44197</v>
      </c>
      <c r="L84" s="74">
        <f>IF(K84&gt;Selic_base!$N$2,"",VLOOKUP(K84,Selic_base!$A$3:$G$1000,4,FALSE))</f>
        <v>0.15</v>
      </c>
      <c r="M84" s="74">
        <f>IF(K84&gt;Selic_base!$N$2,"",VLOOKUP(K84,Selic_base!$A$3:$G$1000,5,FALSE))</f>
        <v>40.620000000000026</v>
      </c>
      <c r="N84" s="74">
        <f>IF(K84&gt;Selic_base!$N$2,"",VLOOKUP(K84,Selic_base!$A$3:$G$1000,6,FALSE))</f>
        <v>0.15</v>
      </c>
      <c r="AC84" s="5"/>
      <c r="AD84" s="6"/>
      <c r="AF84" s="7"/>
      <c r="AG84" s="7"/>
    </row>
    <row r="85" spans="1:33" x14ac:dyDescent="0.2">
      <c r="A85" s="62">
        <v>43497</v>
      </c>
      <c r="B85" s="74">
        <f>IF(A85&gt;Selic_base!$N$2,"",VLOOKUP(A85,Selic_base!$A$3:$G$1000,4,FALSE))</f>
        <v>0.49</v>
      </c>
      <c r="C85" s="74">
        <f>IF(A85&gt;Selic_base!$N$2,"",VLOOKUP(A85,Selic_base!$A$3:$G$1000,5,FALSE))</f>
        <v>48.250000000000014</v>
      </c>
      <c r="D85" s="74">
        <f>IF(A85&gt;Selic_base!$N$2,"",VLOOKUP(A85,Selic_base!$A$3:$G$1000,6,FALSE))</f>
        <v>1.03</v>
      </c>
      <c r="E85" s="75"/>
      <c r="F85" s="76">
        <v>43862</v>
      </c>
      <c r="G85" s="74">
        <f>IF(F85&gt;Selic_base!$N$2,"",VLOOKUP(F85,Selic_base!$A$3:$G$1000,4,FALSE))</f>
        <v>0.28999999999999998</v>
      </c>
      <c r="H85" s="74">
        <f>IF(F85&gt;Selic_base!$N$2,"",VLOOKUP(F85,Selic_base!$A$3:$G$1000,5,FALSE))</f>
        <v>42.820000000000014</v>
      </c>
      <c r="I85" s="74">
        <f>IF(F85&gt;Selic_base!$N$2,"",VLOOKUP(F85,Selic_base!$A$3:$G$1000,6,FALSE))</f>
        <v>0.66999999999999993</v>
      </c>
      <c r="J85" s="75"/>
      <c r="K85" s="76">
        <v>44228</v>
      </c>
      <c r="L85" s="74">
        <f>IF(K85&gt;Selic_base!$N$2,"",VLOOKUP(K85,Selic_base!$A$3:$G$1000,4,FALSE))</f>
        <v>0.13</v>
      </c>
      <c r="M85" s="74">
        <f>IF(K85&gt;Selic_base!$N$2,"",VLOOKUP(K85,Selic_base!$A$3:$G$1000,5,FALSE))</f>
        <v>40.490000000000023</v>
      </c>
      <c r="N85" s="74">
        <f>IF(K85&gt;Selic_base!$N$2,"",VLOOKUP(K85,Selic_base!$A$3:$G$1000,6,FALSE))</f>
        <v>0.28000000000000003</v>
      </c>
      <c r="AC85" s="5"/>
      <c r="AD85" s="6"/>
      <c r="AF85" s="7"/>
      <c r="AG85" s="7"/>
    </row>
    <row r="86" spans="1:33" x14ac:dyDescent="0.2">
      <c r="A86" s="62">
        <v>43525</v>
      </c>
      <c r="B86" s="74">
        <f>IF(A86&gt;Selic_base!$N$2,"",VLOOKUP(A86,Selic_base!$A$3:$G$1000,4,FALSE))</f>
        <v>0.47</v>
      </c>
      <c r="C86" s="74">
        <f>IF(A86&gt;Selic_base!$N$2,"",VLOOKUP(A86,Selic_base!$A$3:$G$1000,5,FALSE))</f>
        <v>47.780000000000015</v>
      </c>
      <c r="D86" s="74">
        <f>IF(A86&gt;Selic_base!$N$2,"",VLOOKUP(A86,Selic_base!$A$3:$G$1000,6,FALSE))</f>
        <v>1.5</v>
      </c>
      <c r="E86" s="75"/>
      <c r="F86" s="76">
        <v>43891</v>
      </c>
      <c r="G86" s="74">
        <f>IF(F86&gt;Selic_base!$N$2,"",VLOOKUP(F86,Selic_base!$A$3:$G$1000,4,FALSE))</f>
        <v>0.34</v>
      </c>
      <c r="H86" s="74">
        <f>IF(F86&gt;Selic_base!$N$2,"",VLOOKUP(F86,Selic_base!$A$3:$G$1000,5,FALSE))</f>
        <v>42.480000000000011</v>
      </c>
      <c r="I86" s="74">
        <f>IF(F86&gt;Selic_base!$N$2,"",VLOOKUP(F86,Selic_base!$A$3:$G$1000,6,FALSE))</f>
        <v>1.01</v>
      </c>
      <c r="J86" s="75"/>
      <c r="K86" s="76">
        <v>44256</v>
      </c>
      <c r="L86" s="74">
        <f>IF(K86&gt;Selic_base!$N$2,"",VLOOKUP(K86,Selic_base!$A$3:$G$1000,4,FALSE))</f>
        <v>0.2</v>
      </c>
      <c r="M86" s="74">
        <f>IF(K86&gt;Selic_base!$N$2,"",VLOOKUP(K86,Selic_base!$A$3:$G$1000,5,FALSE))</f>
        <v>40.29000000000002</v>
      </c>
      <c r="N86" s="74">
        <f>IF(K86&gt;Selic_base!$N$2,"",VLOOKUP(K86,Selic_base!$A$3:$G$1000,6,FALSE))</f>
        <v>0.48000000000000004</v>
      </c>
      <c r="AC86" s="5"/>
      <c r="AD86" s="6"/>
      <c r="AF86" s="7"/>
      <c r="AG86" s="7"/>
    </row>
    <row r="87" spans="1:33" x14ac:dyDescent="0.2">
      <c r="A87" s="62">
        <v>43556</v>
      </c>
      <c r="B87" s="74">
        <f>IF(A87&gt;Selic_base!$N$2,"",VLOOKUP(A87,Selic_base!$A$3:$G$1000,4,FALSE))</f>
        <v>0.52</v>
      </c>
      <c r="C87" s="74">
        <f>IF(A87&gt;Selic_base!$N$2,"",VLOOKUP(A87,Selic_base!$A$3:$G$1000,5,FALSE))</f>
        <v>47.260000000000012</v>
      </c>
      <c r="D87" s="74">
        <f>IF(A87&gt;Selic_base!$N$2,"",VLOOKUP(A87,Selic_base!$A$3:$G$1000,6,FALSE))</f>
        <v>2.02</v>
      </c>
      <c r="E87" s="75"/>
      <c r="F87" s="76">
        <v>43922</v>
      </c>
      <c r="G87" s="74">
        <f>IF(F87&gt;Selic_base!$N$2,"",VLOOKUP(F87,Selic_base!$A$3:$G$1000,4,FALSE))</f>
        <v>0.28000000000000003</v>
      </c>
      <c r="H87" s="74">
        <f>IF(F87&gt;Selic_base!$N$2,"",VLOOKUP(F87,Selic_base!$A$3:$G$1000,5,FALSE))</f>
        <v>42.20000000000001</v>
      </c>
      <c r="I87" s="74">
        <f>IF(F87&gt;Selic_base!$N$2,"",VLOOKUP(F87,Selic_base!$A$3:$G$1000,6,FALSE))</f>
        <v>1.29</v>
      </c>
      <c r="J87" s="75"/>
      <c r="K87" s="76">
        <v>44287</v>
      </c>
      <c r="L87" s="74">
        <f>IF(K87&gt;Selic_base!$N$2,"",VLOOKUP(K87,Selic_base!$A$3:$G$1000,4,FALSE))</f>
        <v>0.21</v>
      </c>
      <c r="M87" s="74">
        <f>IF(K87&gt;Selic_base!$N$2,"",VLOOKUP(K87,Selic_base!$A$3:$G$1000,5,FALSE))</f>
        <v>40.08000000000002</v>
      </c>
      <c r="N87" s="74">
        <f>IF(K87&gt;Selic_base!$N$2,"",VLOOKUP(K87,Selic_base!$A$3:$G$1000,6,FALSE))</f>
        <v>0.69000000000000006</v>
      </c>
      <c r="AC87" s="5"/>
      <c r="AD87" s="6"/>
      <c r="AF87" s="7"/>
      <c r="AG87" s="7"/>
    </row>
    <row r="88" spans="1:33" x14ac:dyDescent="0.2">
      <c r="A88" s="62">
        <v>43586</v>
      </c>
      <c r="B88" s="74">
        <f>IF(A88&gt;Selic_base!$N$2,"",VLOOKUP(A88,Selic_base!$A$3:$G$1000,4,FALSE))</f>
        <v>0.54</v>
      </c>
      <c r="C88" s="74">
        <f>IF(A88&gt;Selic_base!$N$2,"",VLOOKUP(A88,Selic_base!$A$3:$G$1000,5,FALSE))</f>
        <v>46.720000000000013</v>
      </c>
      <c r="D88" s="74">
        <f>IF(A88&gt;Selic_base!$N$2,"",VLOOKUP(A88,Selic_base!$A$3:$G$1000,6,FALSE))</f>
        <v>2.56</v>
      </c>
      <c r="E88" s="75"/>
      <c r="F88" s="76">
        <v>43952</v>
      </c>
      <c r="G88" s="74">
        <f>IF(F88&gt;Selic_base!$N$2,"",VLOOKUP(F88,Selic_base!$A$3:$G$1000,4,FALSE))</f>
        <v>0.24</v>
      </c>
      <c r="H88" s="74">
        <f>IF(F88&gt;Selic_base!$N$2,"",VLOOKUP(F88,Selic_base!$A$3:$G$1000,5,FALSE))</f>
        <v>41.960000000000008</v>
      </c>
      <c r="I88" s="74">
        <f>IF(F88&gt;Selic_base!$N$2,"",VLOOKUP(F88,Selic_base!$A$3:$G$1000,6,FALSE))</f>
        <v>1.53</v>
      </c>
      <c r="J88" s="75"/>
      <c r="K88" s="76">
        <v>44317</v>
      </c>
      <c r="L88" s="74">
        <f>IF(K88&gt;Selic_base!$N$2,"",VLOOKUP(K88,Selic_base!$A$3:$G$1000,4,FALSE))</f>
        <v>0.27</v>
      </c>
      <c r="M88" s="74">
        <f>IF(K88&gt;Selic_base!$N$2,"",VLOOKUP(K88,Selic_base!$A$3:$G$1000,5,FALSE))</f>
        <v>39.810000000000016</v>
      </c>
      <c r="N88" s="74">
        <f>IF(K88&gt;Selic_base!$N$2,"",VLOOKUP(K88,Selic_base!$A$3:$G$1000,6,FALSE))</f>
        <v>0.96000000000000008</v>
      </c>
      <c r="AC88" s="5"/>
      <c r="AD88" s="6"/>
      <c r="AF88" s="7"/>
      <c r="AG88" s="7"/>
    </row>
    <row r="89" spans="1:33" x14ac:dyDescent="0.2">
      <c r="A89" s="62">
        <v>43617</v>
      </c>
      <c r="B89" s="74">
        <f>IF(A89&gt;Selic_base!$N$2,"",VLOOKUP(A89,Selic_base!$A$3:$G$1000,4,FALSE))</f>
        <v>0.47</v>
      </c>
      <c r="C89" s="74">
        <f>IF(A89&gt;Selic_base!$N$2,"",VLOOKUP(A89,Selic_base!$A$3:$G$1000,5,FALSE))</f>
        <v>46.250000000000014</v>
      </c>
      <c r="D89" s="74">
        <f>IF(A89&gt;Selic_base!$N$2,"",VLOOKUP(A89,Selic_base!$A$3:$G$1000,6,FALSE))</f>
        <v>3.0300000000000002</v>
      </c>
      <c r="E89" s="75"/>
      <c r="F89" s="76">
        <v>43983</v>
      </c>
      <c r="G89" s="74">
        <f>IF(F89&gt;Selic_base!$N$2,"",VLOOKUP(F89,Selic_base!$A$3:$G$1000,4,FALSE))</f>
        <v>0.21</v>
      </c>
      <c r="H89" s="74">
        <f>IF(F89&gt;Selic_base!$N$2,"",VLOOKUP(F89,Selic_base!$A$3:$G$1000,5,FALSE))</f>
        <v>41.750000000000007</v>
      </c>
      <c r="I89" s="74">
        <f>IF(F89&gt;Selic_base!$N$2,"",VLOOKUP(F89,Selic_base!$A$3:$G$1000,6,FALSE))</f>
        <v>1.74</v>
      </c>
      <c r="J89" s="75"/>
      <c r="K89" s="76">
        <v>44348</v>
      </c>
      <c r="L89" s="74">
        <f>IF(K89&gt;Selic_base!$N$2,"",VLOOKUP(K89,Selic_base!$A$3:$G$1000,4,FALSE))</f>
        <v>0.31</v>
      </c>
      <c r="M89" s="74">
        <f>IF(K89&gt;Selic_base!$N$2,"",VLOOKUP(K89,Selic_base!$A$3:$G$1000,5,FALSE))</f>
        <v>39.500000000000014</v>
      </c>
      <c r="N89" s="74">
        <f>IF(K89&gt;Selic_base!$N$2,"",VLOOKUP(K89,Selic_base!$A$3:$G$1000,6,FALSE))</f>
        <v>1.27</v>
      </c>
      <c r="AC89" s="5"/>
      <c r="AD89" s="6"/>
      <c r="AF89" s="7"/>
      <c r="AG89" s="7"/>
    </row>
    <row r="90" spans="1:33" x14ac:dyDescent="0.2">
      <c r="A90" s="62">
        <v>43647</v>
      </c>
      <c r="B90" s="74">
        <f>IF(A90&gt;Selic_base!$N$2,"",VLOOKUP(A90,Selic_base!$A$3:$G$1000,4,FALSE))</f>
        <v>0.56999999999999995</v>
      </c>
      <c r="C90" s="74">
        <f>IF(A90&gt;Selic_base!$N$2,"",VLOOKUP(A90,Selic_base!$A$3:$G$1000,5,FALSE))</f>
        <v>45.680000000000014</v>
      </c>
      <c r="D90" s="74">
        <f>IF(A90&gt;Selic_base!$N$2,"",VLOOKUP(A90,Selic_base!$A$3:$G$1000,6,FALSE))</f>
        <v>3.6</v>
      </c>
      <c r="E90" s="75"/>
      <c r="F90" s="76">
        <v>44013</v>
      </c>
      <c r="G90" s="74">
        <f>IF(F90&gt;Selic_base!$N$2,"",VLOOKUP(F90,Selic_base!$A$3:$G$1000,4,FALSE))</f>
        <v>0.19</v>
      </c>
      <c r="H90" s="74">
        <f>IF(F90&gt;Selic_base!$N$2,"",VLOOKUP(F90,Selic_base!$A$3:$G$1000,5,FALSE))</f>
        <v>41.560000000000009</v>
      </c>
      <c r="I90" s="74">
        <f>IF(F90&gt;Selic_base!$N$2,"",VLOOKUP(F90,Selic_base!$A$3:$G$1000,6,FALSE))</f>
        <v>1.93</v>
      </c>
      <c r="J90" s="75"/>
      <c r="K90" s="76">
        <v>44378</v>
      </c>
      <c r="L90" s="74">
        <f>IF(K90&gt;Selic_base!$N$2,"",VLOOKUP(K90,Selic_base!$A$3:$G$1000,4,FALSE))</f>
        <v>0.36</v>
      </c>
      <c r="M90" s="74">
        <f>IF(K90&gt;Selic_base!$N$2,"",VLOOKUP(K90,Selic_base!$A$3:$G$1000,5,FALSE))</f>
        <v>39.140000000000015</v>
      </c>
      <c r="N90" s="74">
        <f>IF(K90&gt;Selic_base!$N$2,"",VLOOKUP(K90,Selic_base!$A$3:$G$1000,6,FALSE))</f>
        <v>1.63</v>
      </c>
      <c r="AC90" s="5"/>
      <c r="AD90" s="6"/>
      <c r="AF90" s="7"/>
      <c r="AG90" s="7"/>
    </row>
    <row r="91" spans="1:33" x14ac:dyDescent="0.2">
      <c r="A91" s="62">
        <v>43678</v>
      </c>
      <c r="B91" s="74">
        <f>IF(A91&gt;Selic_base!$N$2,"",VLOOKUP(A91,Selic_base!$A$3:$G$1000,4,FALSE))</f>
        <v>0.5</v>
      </c>
      <c r="C91" s="74">
        <f>IF(A91&gt;Selic_base!$N$2,"",VLOOKUP(A91,Selic_base!$A$3:$G$1000,5,FALSE))</f>
        <v>45.180000000000014</v>
      </c>
      <c r="D91" s="74">
        <f>IF(A91&gt;Selic_base!$N$2,"",VLOOKUP(A91,Selic_base!$A$3:$G$1000,6,FALSE))</f>
        <v>4.0999999999999996</v>
      </c>
      <c r="E91" s="75"/>
      <c r="F91" s="76">
        <v>44044</v>
      </c>
      <c r="G91" s="74">
        <f>IF(F91&gt;Selic_base!$N$2,"",VLOOKUP(F91,Selic_base!$A$3:$G$1000,4,FALSE))</f>
        <v>0.16</v>
      </c>
      <c r="H91" s="74">
        <f>IF(F91&gt;Selic_base!$N$2,"",VLOOKUP(F91,Selic_base!$A$3:$G$1000,5,FALSE))</f>
        <v>41.400000000000013</v>
      </c>
      <c r="I91" s="74">
        <f>IF(F91&gt;Selic_base!$N$2,"",VLOOKUP(F91,Selic_base!$A$3:$G$1000,6,FALSE))</f>
        <v>2.09</v>
      </c>
      <c r="J91" s="75"/>
      <c r="K91" s="76">
        <v>44409</v>
      </c>
      <c r="L91" s="74">
        <f>IF(K91&gt;Selic_base!$N$2,"",VLOOKUP(K91,Selic_base!$A$3:$G$1000,4,FALSE))</f>
        <v>0.43</v>
      </c>
      <c r="M91" s="74">
        <f>IF(K91&gt;Selic_base!$N$2,"",VLOOKUP(K91,Selic_base!$A$3:$G$1000,5,FALSE))</f>
        <v>38.710000000000015</v>
      </c>
      <c r="N91" s="74">
        <f>IF(K91&gt;Selic_base!$N$2,"",VLOOKUP(K91,Selic_base!$A$3:$G$1000,6,FALSE))</f>
        <v>2.06</v>
      </c>
      <c r="AC91" s="5"/>
      <c r="AD91" s="6"/>
      <c r="AF91" s="7"/>
      <c r="AG91" s="7"/>
    </row>
    <row r="92" spans="1:33" x14ac:dyDescent="0.2">
      <c r="A92" s="62">
        <v>43709</v>
      </c>
      <c r="B92" s="74">
        <f>IF(A92&gt;Selic_base!$N$2,"",VLOOKUP(A92,Selic_base!$A$3:$G$1000,4,FALSE))</f>
        <v>0.46</v>
      </c>
      <c r="C92" s="74">
        <f>IF(A92&gt;Selic_base!$N$2,"",VLOOKUP(A92,Selic_base!$A$3:$G$1000,5,FALSE))</f>
        <v>44.720000000000013</v>
      </c>
      <c r="D92" s="74">
        <f>IF(A92&gt;Selic_base!$N$2,"",VLOOKUP(A92,Selic_base!$A$3:$G$1000,6,FALSE))</f>
        <v>4.5599999999999996</v>
      </c>
      <c r="E92" s="75"/>
      <c r="F92" s="76">
        <v>44075</v>
      </c>
      <c r="G92" s="74">
        <f>IF(F92&gt;Selic_base!$N$2,"",VLOOKUP(F92,Selic_base!$A$3:$G$1000,4,FALSE))</f>
        <v>0.16</v>
      </c>
      <c r="H92" s="74">
        <f>IF(F92&gt;Selic_base!$N$2,"",VLOOKUP(F92,Selic_base!$A$3:$G$1000,5,FALSE))</f>
        <v>41.240000000000016</v>
      </c>
      <c r="I92" s="74">
        <f>IF(F92&gt;Selic_base!$N$2,"",VLOOKUP(F92,Selic_base!$A$3:$G$1000,6,FALSE))</f>
        <v>2.25</v>
      </c>
      <c r="J92" s="75"/>
      <c r="K92" s="76">
        <v>44440</v>
      </c>
      <c r="L92" s="74">
        <f>IF(K92&gt;Selic_base!$N$2,"",VLOOKUP(K92,Selic_base!$A$3:$G$1000,4,FALSE))</f>
        <v>0.44</v>
      </c>
      <c r="M92" s="74">
        <f>IF(K92&gt;Selic_base!$N$2,"",VLOOKUP(K92,Selic_base!$A$3:$G$1000,5,FALSE))</f>
        <v>38.270000000000017</v>
      </c>
      <c r="N92" s="74">
        <f>IF(K92&gt;Selic_base!$N$2,"",VLOOKUP(K92,Selic_base!$A$3:$G$1000,6,FALSE))</f>
        <v>2.5</v>
      </c>
      <c r="AC92" s="5"/>
      <c r="AD92" s="6"/>
      <c r="AF92" s="7"/>
      <c r="AG92" s="7"/>
    </row>
    <row r="93" spans="1:33" x14ac:dyDescent="0.2">
      <c r="A93" s="62">
        <v>43739</v>
      </c>
      <c r="B93" s="74">
        <f>IF(A93&gt;Selic_base!$N$2,"",VLOOKUP(A93,Selic_base!$A$3:$G$1000,4,FALSE))</f>
        <v>0.48</v>
      </c>
      <c r="C93" s="74">
        <f>IF(A93&gt;Selic_base!$N$2,"",VLOOKUP(A93,Selic_base!$A$3:$G$1000,5,FALSE))</f>
        <v>44.240000000000016</v>
      </c>
      <c r="D93" s="74">
        <f>IF(A93&gt;Selic_base!$N$2,"",VLOOKUP(A93,Selic_base!$A$3:$G$1000,6,FALSE))</f>
        <v>5.0399999999999991</v>
      </c>
      <c r="E93" s="75"/>
      <c r="F93" s="76">
        <v>44105</v>
      </c>
      <c r="G93" s="74">
        <f>IF(F93&gt;Selic_base!$N$2,"",VLOOKUP(F93,Selic_base!$A$3:$G$1000,4,FALSE))</f>
        <v>0.16</v>
      </c>
      <c r="H93" s="74">
        <f>IF(F93&gt;Selic_base!$N$2,"",VLOOKUP(F93,Selic_base!$A$3:$G$1000,5,FALSE))</f>
        <v>41.08000000000002</v>
      </c>
      <c r="I93" s="74">
        <f>IF(F93&gt;Selic_base!$N$2,"",VLOOKUP(F93,Selic_base!$A$3:$G$1000,6,FALSE))</f>
        <v>2.41</v>
      </c>
      <c r="J93" s="75"/>
      <c r="K93" s="76">
        <v>44470</v>
      </c>
      <c r="L93" s="74">
        <f>IF(K93&gt;Selic_base!$N$2,"",VLOOKUP(K93,Selic_base!$A$3:$G$1000,4,FALSE))</f>
        <v>0.49</v>
      </c>
      <c r="M93" s="74">
        <f>IF(K93&gt;Selic_base!$N$2,"",VLOOKUP(K93,Selic_base!$A$3:$G$1000,5,FALSE))</f>
        <v>37.780000000000015</v>
      </c>
      <c r="N93" s="74">
        <f>IF(K93&gt;Selic_base!$N$2,"",VLOOKUP(K93,Selic_base!$A$3:$G$1000,6,FALSE))</f>
        <v>2.99</v>
      </c>
      <c r="AC93" s="5"/>
      <c r="AD93" s="6"/>
      <c r="AF93" s="7"/>
      <c r="AG93" s="7"/>
    </row>
    <row r="94" spans="1:33" x14ac:dyDescent="0.2">
      <c r="A94" s="62">
        <v>43770</v>
      </c>
      <c r="B94" s="74">
        <f>IF(A94&gt;Selic_base!$N$2,"",VLOOKUP(A94,Selic_base!$A$3:$G$1000,4,FALSE))</f>
        <v>0.38</v>
      </c>
      <c r="C94" s="74">
        <f>IF(A94&gt;Selic_base!$N$2,"",VLOOKUP(A94,Selic_base!$A$3:$G$1000,5,FALSE))</f>
        <v>43.860000000000014</v>
      </c>
      <c r="D94" s="74">
        <f>IF(A94&gt;Selic_base!$N$2,"",VLOOKUP(A94,Selic_base!$A$3:$G$1000,6,FALSE))</f>
        <v>5.419999999999999</v>
      </c>
      <c r="E94" s="75"/>
      <c r="F94" s="76">
        <v>44136</v>
      </c>
      <c r="G94" s="74">
        <f>IF(F94&gt;Selic_base!$N$2,"",VLOOKUP(F94,Selic_base!$A$3:$G$1000,4,FALSE))</f>
        <v>0.15</v>
      </c>
      <c r="H94" s="74">
        <f>IF(F94&gt;Selic_base!$N$2,"",VLOOKUP(F94,Selic_base!$A$3:$G$1000,5,FALSE))</f>
        <v>40.930000000000021</v>
      </c>
      <c r="I94" s="74">
        <f>IF(F94&gt;Selic_base!$N$2,"",VLOOKUP(F94,Selic_base!$A$3:$G$1000,6,FALSE))</f>
        <v>2.56</v>
      </c>
      <c r="J94" s="75"/>
      <c r="K94" s="76">
        <v>44501</v>
      </c>
      <c r="L94" s="74">
        <f>IF(K94&gt;Selic_base!$N$2,"",VLOOKUP(K94,Selic_base!$A$3:$G$1000,4,FALSE))</f>
        <v>0.59</v>
      </c>
      <c r="M94" s="74">
        <f>IF(K94&gt;Selic_base!$N$2,"",VLOOKUP(K94,Selic_base!$A$3:$G$1000,5,FALSE))</f>
        <v>37.190000000000012</v>
      </c>
      <c r="N94" s="74">
        <f>IF(K94&gt;Selic_base!$N$2,"",VLOOKUP(K94,Selic_base!$A$3:$G$1000,6,FALSE))</f>
        <v>3.58</v>
      </c>
      <c r="AC94" s="5"/>
      <c r="AD94" s="6"/>
      <c r="AF94" s="7"/>
      <c r="AG94" s="7"/>
    </row>
    <row r="95" spans="1:33" x14ac:dyDescent="0.2">
      <c r="A95" s="62">
        <v>43800</v>
      </c>
      <c r="B95" s="74">
        <f>IF(A95&gt;Selic_base!$N$2,"",VLOOKUP(A95,Selic_base!$A$3:$G$1000,4,FALSE))</f>
        <v>0.37</v>
      </c>
      <c r="C95" s="74">
        <f>IF(A95&gt;Selic_base!$N$2,"",VLOOKUP(A95,Selic_base!$A$3:$G$1000,5,FALSE))</f>
        <v>43.490000000000016</v>
      </c>
      <c r="D95" s="74">
        <f>IF(A95&gt;Selic_base!$N$2,"",VLOOKUP(A95,Selic_base!$A$3:$G$1000,6,FALSE))</f>
        <v>5.7899999999999991</v>
      </c>
      <c r="E95" s="75"/>
      <c r="F95" s="76">
        <v>44166</v>
      </c>
      <c r="G95" s="74">
        <f>IF(F95&gt;Selic_base!$N$2,"",VLOOKUP(F95,Selic_base!$A$3:$G$1000,4,FALSE))</f>
        <v>0.16</v>
      </c>
      <c r="H95" s="74">
        <f>IF(F95&gt;Selic_base!$N$2,"",VLOOKUP(F95,Selic_base!$A$3:$G$1000,5,FALSE))</f>
        <v>40.770000000000024</v>
      </c>
      <c r="I95" s="74">
        <f>IF(F95&gt;Selic_base!$N$2,"",VLOOKUP(F95,Selic_base!$A$3:$G$1000,6,FALSE))</f>
        <v>2.72</v>
      </c>
      <c r="J95" s="75"/>
      <c r="K95" s="76">
        <v>44531</v>
      </c>
      <c r="L95" s="74">
        <f>IF(K95&gt;Selic_base!$N$2,"",VLOOKUP(K95,Selic_base!$A$3:$G$1000,4,FALSE))</f>
        <v>0.77</v>
      </c>
      <c r="M95" s="74">
        <f>IF(K95&gt;Selic_base!$N$2,"",VLOOKUP(K95,Selic_base!$A$3:$G$1000,5,FALSE))</f>
        <v>36.420000000000009</v>
      </c>
      <c r="N95" s="74">
        <f>IF(K95&gt;Selic_base!$N$2,"",VLOOKUP(K95,Selic_base!$A$3:$G$1000,6,FALSE))</f>
        <v>4.3499999999999996</v>
      </c>
      <c r="AC95" s="5"/>
      <c r="AD95" s="6"/>
      <c r="AF95" s="7"/>
      <c r="AG95" s="7"/>
    </row>
    <row r="96" spans="1:33" ht="6" customHeight="1" x14ac:dyDescent="0.2"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AD96" s="6"/>
      <c r="AF96" s="7"/>
      <c r="AG96" s="7"/>
    </row>
    <row r="97" spans="1:33" x14ac:dyDescent="0.2">
      <c r="A97" s="62">
        <v>44562</v>
      </c>
      <c r="B97" s="74">
        <f>IF(A97&gt;Selic_base!$N$2,"",VLOOKUP(A97,Selic_base!$A$3:$G$1000,4,FALSE))</f>
        <v>0.73</v>
      </c>
      <c r="C97" s="74">
        <f>IF(A97&gt;Selic_base!$N$2,"",VLOOKUP(A97,Selic_base!$A$3:$G$1000,5,FALSE))</f>
        <v>35.690000000000012</v>
      </c>
      <c r="D97" s="74">
        <f>IF(A97&gt;Selic_base!$N$2,"",VLOOKUP(A97,Selic_base!$A$3:$G$1000,6,FALSE))</f>
        <v>0.73</v>
      </c>
      <c r="E97" s="75"/>
      <c r="F97" s="76">
        <v>44927</v>
      </c>
      <c r="G97" s="74">
        <f>IF(F97&gt;Selic_base!$N$2,"",VLOOKUP(F97,Selic_base!$A$3:$G$1000,4,FALSE))</f>
        <v>1.1200000000000001</v>
      </c>
      <c r="H97" s="74">
        <f>IF(F97&gt;Selic_base!$N$2,"",VLOOKUP(F97,Selic_base!$A$3:$G$1000,5,FALSE))</f>
        <v>23.570000000000007</v>
      </c>
      <c r="I97" s="74">
        <f>IF(F97&gt;Selic_base!$N$2,"",VLOOKUP(F97,Selic_base!$A$3:$G$1000,6,FALSE))</f>
        <v>1.1200000000000001</v>
      </c>
      <c r="J97" s="75"/>
      <c r="K97" s="76">
        <v>45292</v>
      </c>
      <c r="L97" s="74">
        <f>IF(K97&gt;Selic_base!$N$2,"",VLOOKUP(K97,Selic_base!$A$3:$G$1000,4,FALSE))</f>
        <v>0.97</v>
      </c>
      <c r="M97" s="74">
        <f>IF(K97&gt;Selic_base!$N$2,"",VLOOKUP(K97,Selic_base!$A$3:$G$1000,5,FALSE))</f>
        <v>11.410000000000002</v>
      </c>
      <c r="N97" s="74">
        <f>IF(K97&gt;Selic_base!$N$2,"",VLOOKUP(K97,Selic_base!$A$3:$G$1000,6,FALSE))</f>
        <v>0.97</v>
      </c>
    </row>
    <row r="98" spans="1:33" x14ac:dyDescent="0.2">
      <c r="A98" s="62">
        <v>44593</v>
      </c>
      <c r="B98" s="74">
        <f>IF(A98&gt;Selic_base!$N$2,"",VLOOKUP(A98,Selic_base!$A$3:$G$1000,4,FALSE))</f>
        <v>0.76</v>
      </c>
      <c r="C98" s="74">
        <f>IF(A98&gt;Selic_base!$N$2,"",VLOOKUP(A98,Selic_base!$A$3:$G$1000,5,FALSE))</f>
        <v>34.930000000000014</v>
      </c>
      <c r="D98" s="74">
        <f>IF(A98&gt;Selic_base!$N$2,"",VLOOKUP(A98,Selic_base!$A$3:$G$1000,6,FALSE))</f>
        <v>1.49</v>
      </c>
      <c r="E98" s="75"/>
      <c r="F98" s="76">
        <v>44958</v>
      </c>
      <c r="G98" s="74">
        <f>IF(F98&gt;Selic_base!$N$2,"",VLOOKUP(F98,Selic_base!$A$3:$G$1000,4,FALSE))</f>
        <v>0.92</v>
      </c>
      <c r="H98" s="74">
        <f>IF(F98&gt;Selic_base!$N$2,"",VLOOKUP(F98,Selic_base!$A$3:$G$1000,5,FALSE))</f>
        <v>22.650000000000006</v>
      </c>
      <c r="I98" s="74">
        <f>IF(F98&gt;Selic_base!$N$2,"",VLOOKUP(F98,Selic_base!$A$3:$G$1000,6,FALSE))</f>
        <v>2.04</v>
      </c>
      <c r="J98" s="75"/>
      <c r="K98" s="76">
        <v>45323</v>
      </c>
      <c r="L98" s="74">
        <f>IF(K98&gt;Selic_base!$N$2,"",VLOOKUP(K98,Selic_base!$A$3:$G$1000,4,FALSE))</f>
        <v>0.8</v>
      </c>
      <c r="M98" s="74">
        <f>IF(K98&gt;Selic_base!$N$2,"",VLOOKUP(K98,Selic_base!$A$3:$G$1000,5,FALSE))</f>
        <v>10.610000000000001</v>
      </c>
      <c r="N98" s="74">
        <f>IF(K98&gt;Selic_base!$N$2,"",VLOOKUP(K98,Selic_base!$A$3:$G$1000,6,FALSE))</f>
        <v>1.77</v>
      </c>
    </row>
    <row r="99" spans="1:33" x14ac:dyDescent="0.2">
      <c r="A99" s="62">
        <v>44621</v>
      </c>
      <c r="B99" s="74">
        <f>IF(A99&gt;Selic_base!$N$2,"",VLOOKUP(A99,Selic_base!$A$3:$G$1000,4,FALSE))</f>
        <v>0.93</v>
      </c>
      <c r="C99" s="74">
        <f>IF(A99&gt;Selic_base!$N$2,"",VLOOKUP(A99,Selic_base!$A$3:$G$1000,5,FALSE))</f>
        <v>34.000000000000014</v>
      </c>
      <c r="D99" s="74">
        <f>IF(A99&gt;Selic_base!$N$2,"",VLOOKUP(A99,Selic_base!$A$3:$G$1000,6,FALSE))</f>
        <v>2.42</v>
      </c>
      <c r="E99" s="75"/>
      <c r="F99" s="76">
        <v>44986</v>
      </c>
      <c r="G99" s="74">
        <f>IF(F99&gt;Selic_base!$N$2,"",VLOOKUP(F99,Selic_base!$A$3:$G$1000,4,FALSE))</f>
        <v>1.17</v>
      </c>
      <c r="H99" s="74">
        <f>IF(F99&gt;Selic_base!$N$2,"",VLOOKUP(F99,Selic_base!$A$3:$G$1000,5,FALSE))</f>
        <v>21.480000000000008</v>
      </c>
      <c r="I99" s="74">
        <f>IF(F99&gt;Selic_base!$N$2,"",VLOOKUP(F99,Selic_base!$A$3:$G$1000,6,FALSE))</f>
        <v>3.21</v>
      </c>
      <c r="J99" s="75"/>
      <c r="K99" s="76">
        <v>45352</v>
      </c>
      <c r="L99" s="74">
        <f>IF(K99&gt;Selic_base!$N$2,"",VLOOKUP(K99,Selic_base!$A$3:$G$1000,4,FALSE))</f>
        <v>0.83</v>
      </c>
      <c r="M99" s="74">
        <f>IF(K99&gt;Selic_base!$N$2,"",VLOOKUP(K99,Selic_base!$A$3:$G$1000,5,FALSE))</f>
        <v>9.7800000000000011</v>
      </c>
      <c r="N99" s="74">
        <f>IF(K99&gt;Selic_base!$N$2,"",VLOOKUP(K99,Selic_base!$A$3:$G$1000,6,FALSE))</f>
        <v>2.6</v>
      </c>
    </row>
    <row r="100" spans="1:33" x14ac:dyDescent="0.2">
      <c r="A100" s="62">
        <v>44652</v>
      </c>
      <c r="B100" s="74">
        <f>IF(A100&gt;Selic_base!$N$2,"",VLOOKUP(A100,Selic_base!$A$3:$G$1000,4,FALSE))</f>
        <v>0.83</v>
      </c>
      <c r="C100" s="74">
        <f>IF(A100&gt;Selic_base!$N$2,"",VLOOKUP(A100,Selic_base!$A$3:$G$1000,5,FALSE))</f>
        <v>33.170000000000016</v>
      </c>
      <c r="D100" s="74">
        <f>IF(A100&gt;Selic_base!$N$2,"",VLOOKUP(A100,Selic_base!$A$3:$G$1000,6,FALSE))</f>
        <v>3.25</v>
      </c>
      <c r="E100" s="75"/>
      <c r="F100" s="76">
        <v>45017</v>
      </c>
      <c r="G100" s="74">
        <f>IF(F100&gt;Selic_base!$N$2,"",VLOOKUP(F100,Selic_base!$A$3:$G$1000,4,FALSE))</f>
        <v>0.92</v>
      </c>
      <c r="H100" s="74">
        <f>IF(F100&gt;Selic_base!$N$2,"",VLOOKUP(F100,Selic_base!$A$3:$G$1000,5,FALSE))</f>
        <v>20.560000000000006</v>
      </c>
      <c r="I100" s="74">
        <f>IF(F100&gt;Selic_base!$N$2,"",VLOOKUP(F100,Selic_base!$A$3:$G$1000,6,FALSE))</f>
        <v>4.13</v>
      </c>
      <c r="J100" s="75"/>
      <c r="K100" s="76">
        <v>45383</v>
      </c>
      <c r="L100" s="74">
        <f>IF(K100&gt;Selic_base!$N$2,"",VLOOKUP(K100,Selic_base!$A$3:$G$1000,4,FALSE))</f>
        <v>0.89</v>
      </c>
      <c r="M100" s="74">
        <f>IF(K100&gt;Selic_base!$N$2,"",VLOOKUP(K100,Selic_base!$A$3:$G$1000,5,FALSE))</f>
        <v>8.89</v>
      </c>
      <c r="N100" s="74">
        <f>IF(K100&gt;Selic_base!$N$2,"",VLOOKUP(K100,Selic_base!$A$3:$G$1000,6,FALSE))</f>
        <v>3.49</v>
      </c>
    </row>
    <row r="101" spans="1:33" x14ac:dyDescent="0.2">
      <c r="A101" s="62">
        <v>44682</v>
      </c>
      <c r="B101" s="74">
        <f>IF(A101&gt;Selic_base!$N$2,"",VLOOKUP(A101,Selic_base!$A$3:$G$1000,4,FALSE))</f>
        <v>1.03</v>
      </c>
      <c r="C101" s="74">
        <f>IF(A101&gt;Selic_base!$N$2,"",VLOOKUP(A101,Selic_base!$A$3:$G$1000,5,FALSE))</f>
        <v>32.140000000000015</v>
      </c>
      <c r="D101" s="74">
        <f>IF(A101&gt;Selic_base!$N$2,"",VLOOKUP(A101,Selic_base!$A$3:$G$1000,6,FALSE))</f>
        <v>4.28</v>
      </c>
      <c r="E101" s="75"/>
      <c r="F101" s="76">
        <v>45047</v>
      </c>
      <c r="G101" s="74">
        <f>IF(F101&gt;Selic_base!$N$2,"",VLOOKUP(F101,Selic_base!$A$3:$G$1000,4,FALSE))</f>
        <v>1.1200000000000001</v>
      </c>
      <c r="H101" s="74">
        <f>IF(F101&gt;Selic_base!$N$2,"",VLOOKUP(F101,Selic_base!$A$3:$G$1000,5,FALSE))</f>
        <v>19.440000000000005</v>
      </c>
      <c r="I101" s="74">
        <f>IF(F101&gt;Selic_base!$N$2,"",VLOOKUP(F101,Selic_base!$A$3:$G$1000,6,FALSE))</f>
        <v>5.25</v>
      </c>
      <c r="J101" s="75"/>
      <c r="K101" s="76">
        <v>45413</v>
      </c>
      <c r="L101" s="74">
        <f>IF(K101&gt;Selic_base!$N$2,"",VLOOKUP(K101,Selic_base!$A$3:$G$1000,4,FALSE))</f>
        <v>0.83</v>
      </c>
      <c r="M101" s="74">
        <f>IF(K101&gt;Selic_base!$N$2,"",VLOOKUP(K101,Selic_base!$A$3:$G$1000,5,FALSE))</f>
        <v>8.06</v>
      </c>
      <c r="N101" s="74">
        <f>IF(K101&gt;Selic_base!$N$2,"",VLOOKUP(K101,Selic_base!$A$3:$G$1000,6,FALSE))</f>
        <v>4.32</v>
      </c>
    </row>
    <row r="102" spans="1:33" x14ac:dyDescent="0.2">
      <c r="A102" s="62">
        <v>44713</v>
      </c>
      <c r="B102" s="74">
        <f>IF(A102&gt;Selic_base!$N$2,"",VLOOKUP(A102,Selic_base!$A$3:$G$1000,4,FALSE))</f>
        <v>1.02</v>
      </c>
      <c r="C102" s="74">
        <f>IF(A102&gt;Selic_base!$N$2,"",VLOOKUP(A102,Selic_base!$A$3:$G$1000,5,FALSE))</f>
        <v>31.120000000000012</v>
      </c>
      <c r="D102" s="74">
        <f>IF(A102&gt;Selic_base!$N$2,"",VLOOKUP(A102,Selic_base!$A$3:$G$1000,6,FALSE))</f>
        <v>5.3000000000000007</v>
      </c>
      <c r="E102" s="75"/>
      <c r="F102" s="76">
        <v>45078</v>
      </c>
      <c r="G102" s="74">
        <f>IF(F102&gt;Selic_base!$N$2,"",VLOOKUP(F102,Selic_base!$A$3:$G$1000,4,FALSE))</f>
        <v>1.07</v>
      </c>
      <c r="H102" s="74">
        <f>IF(F102&gt;Selic_base!$N$2,"",VLOOKUP(F102,Selic_base!$A$3:$G$1000,5,FALSE))</f>
        <v>18.370000000000005</v>
      </c>
      <c r="I102" s="74">
        <f>IF(F102&gt;Selic_base!$N$2,"",VLOOKUP(F102,Selic_base!$A$3:$G$1000,6,FALSE))</f>
        <v>6.32</v>
      </c>
      <c r="J102" s="75"/>
      <c r="K102" s="76">
        <v>45444</v>
      </c>
      <c r="L102" s="74">
        <f>IF(K102&gt;Selic_base!$N$2,"",VLOOKUP(K102,Selic_base!$A$3:$G$1000,4,FALSE))</f>
        <v>0.79</v>
      </c>
      <c r="M102" s="74">
        <f>IF(K102&gt;Selic_base!$N$2,"",VLOOKUP(K102,Selic_base!$A$3:$G$1000,5,FALSE))</f>
        <v>7.2700000000000005</v>
      </c>
      <c r="N102" s="74">
        <f>IF(K102&gt;Selic_base!$N$2,"",VLOOKUP(K102,Selic_base!$A$3:$G$1000,6,FALSE))</f>
        <v>5.1100000000000003</v>
      </c>
    </row>
    <row r="103" spans="1:33" x14ac:dyDescent="0.2">
      <c r="A103" s="62">
        <v>44743</v>
      </c>
      <c r="B103" s="74">
        <f>IF(A103&gt;Selic_base!$N$2,"",VLOOKUP(A103,Selic_base!$A$3:$G$1000,4,FALSE))</f>
        <v>1.03</v>
      </c>
      <c r="C103" s="74">
        <f>IF(A103&gt;Selic_base!$N$2,"",VLOOKUP(A103,Selic_base!$A$3:$G$1000,5,FALSE))</f>
        <v>30.090000000000011</v>
      </c>
      <c r="D103" s="74">
        <f>IF(A103&gt;Selic_base!$N$2,"",VLOOKUP(A103,Selic_base!$A$3:$G$1000,6,FALSE))</f>
        <v>6.330000000000001</v>
      </c>
      <c r="E103" s="75"/>
      <c r="F103" s="76">
        <v>45108</v>
      </c>
      <c r="G103" s="74">
        <f>IF(F103&gt;Selic_base!$N$2,"",VLOOKUP(F103,Selic_base!$A$3:$G$1000,4,FALSE))</f>
        <v>1.07</v>
      </c>
      <c r="H103" s="74">
        <f>IF(F103&gt;Selic_base!$N$2,"",VLOOKUP(F103,Selic_base!$A$3:$G$1000,5,FALSE))</f>
        <v>17.300000000000004</v>
      </c>
      <c r="I103" s="74">
        <f>IF(F103&gt;Selic_base!$N$2,"",VLOOKUP(F103,Selic_base!$A$3:$G$1000,6,FALSE))</f>
        <v>7.3900000000000006</v>
      </c>
      <c r="J103" s="75"/>
      <c r="K103" s="76">
        <v>45474</v>
      </c>
      <c r="L103" s="74">
        <f>IF(K103&gt;Selic_base!$N$2,"",VLOOKUP(K103,Selic_base!$A$3:$G$1000,4,FALSE))</f>
        <v>0.91</v>
      </c>
      <c r="M103" s="74">
        <f>IF(K103&gt;Selic_base!$N$2,"",VLOOKUP(K103,Selic_base!$A$3:$G$1000,5,FALSE))</f>
        <v>6.36</v>
      </c>
      <c r="N103" s="74">
        <f>IF(K103&gt;Selic_base!$N$2,"",VLOOKUP(K103,Selic_base!$A$3:$G$1000,6,FALSE))</f>
        <v>6.0200000000000005</v>
      </c>
    </row>
    <row r="104" spans="1:33" x14ac:dyDescent="0.2">
      <c r="A104" s="62">
        <v>44774</v>
      </c>
      <c r="B104" s="74">
        <f>IF(A104&gt;Selic_base!$N$2,"",VLOOKUP(A104,Selic_base!$A$3:$G$1000,4,FALSE))</f>
        <v>1.17</v>
      </c>
      <c r="C104" s="74">
        <f>IF(A104&gt;Selic_base!$N$2,"",VLOOKUP(A104,Selic_base!$A$3:$G$1000,5,FALSE))</f>
        <v>28.920000000000009</v>
      </c>
      <c r="D104" s="74">
        <f>IF(A104&gt;Selic_base!$N$2,"",VLOOKUP(A104,Selic_base!$A$3:$G$1000,6,FALSE))</f>
        <v>7.5000000000000009</v>
      </c>
      <c r="E104" s="75"/>
      <c r="F104" s="76">
        <v>45139</v>
      </c>
      <c r="G104" s="74">
        <f>IF(F104&gt;Selic_base!$N$2,"",VLOOKUP(F104,Selic_base!$A$3:$G$1000,4,FALSE))</f>
        <v>1.1399999999999999</v>
      </c>
      <c r="H104" s="74">
        <f>IF(F104&gt;Selic_base!$N$2,"",VLOOKUP(F104,Selic_base!$A$3:$G$1000,5,FALSE))</f>
        <v>16.160000000000004</v>
      </c>
      <c r="I104" s="74">
        <f>IF(F104&gt;Selic_base!$N$2,"",VLOOKUP(F104,Selic_base!$A$3:$G$1000,6,FALSE))</f>
        <v>8.5300000000000011</v>
      </c>
      <c r="J104" s="75"/>
      <c r="K104" s="76">
        <v>45505</v>
      </c>
      <c r="L104" s="74">
        <f>IF(K104&gt;Selic_base!$N$2,"",VLOOKUP(K104,Selic_base!$A$3:$G$1000,4,FALSE))</f>
        <v>0.87</v>
      </c>
      <c r="M104" s="74">
        <f>IF(K104&gt;Selic_base!$N$2,"",VLOOKUP(K104,Selic_base!$A$3:$G$1000,5,FALSE))</f>
        <v>5.49</v>
      </c>
      <c r="N104" s="74">
        <f>IF(K104&gt;Selic_base!$N$2,"",VLOOKUP(K104,Selic_base!$A$3:$G$1000,6,FALSE))</f>
        <v>6.8900000000000006</v>
      </c>
    </row>
    <row r="105" spans="1:33" x14ac:dyDescent="0.2">
      <c r="A105" s="62">
        <v>44805</v>
      </c>
      <c r="B105" s="74">
        <f>IF(A105&gt;Selic_base!$N$2,"",VLOOKUP(A105,Selic_base!$A$3:$G$1000,4,FALSE))</f>
        <v>1.07</v>
      </c>
      <c r="C105" s="74">
        <f>IF(A105&gt;Selic_base!$N$2,"",VLOOKUP(A105,Selic_base!$A$3:$G$1000,5,FALSE))</f>
        <v>27.850000000000009</v>
      </c>
      <c r="D105" s="74">
        <f>IF(A105&gt;Selic_base!$N$2,"",VLOOKUP(A105,Selic_base!$A$3:$G$1000,6,FALSE))</f>
        <v>8.57</v>
      </c>
      <c r="E105" s="75"/>
      <c r="F105" s="76">
        <v>45170</v>
      </c>
      <c r="G105" s="74">
        <f>IF(F105&gt;Selic_base!$N$2,"",VLOOKUP(F105,Selic_base!$A$3:$G$1000,4,FALSE))</f>
        <v>0.97</v>
      </c>
      <c r="H105" s="74">
        <f>IF(F105&gt;Selic_base!$N$2,"",VLOOKUP(F105,Selic_base!$A$3:$G$1000,5,FALSE))</f>
        <v>15.190000000000003</v>
      </c>
      <c r="I105" s="74">
        <f>IF(F105&gt;Selic_base!$N$2,"",VLOOKUP(F105,Selic_base!$A$3:$G$1000,6,FALSE))</f>
        <v>9.5000000000000018</v>
      </c>
      <c r="J105" s="75"/>
      <c r="K105" s="76">
        <v>45536</v>
      </c>
      <c r="L105" s="74">
        <f>IF(K105&gt;Selic_base!$N$2,"",VLOOKUP(K105,Selic_base!$A$3:$G$1000,4,FALSE))</f>
        <v>0.84</v>
      </c>
      <c r="M105" s="74">
        <f>IF(K105&gt;Selic_base!$N$2,"",VLOOKUP(K105,Selic_base!$A$3:$G$1000,5,FALSE))</f>
        <v>4.6500000000000004</v>
      </c>
      <c r="N105" s="74">
        <f>IF(K105&gt;Selic_base!$N$2,"",VLOOKUP(K105,Selic_base!$A$3:$G$1000,6,FALSE))</f>
        <v>7.73</v>
      </c>
    </row>
    <row r="106" spans="1:33" x14ac:dyDescent="0.2">
      <c r="A106" s="62">
        <v>44835</v>
      </c>
      <c r="B106" s="74">
        <f>IF(A106&gt;Selic_base!$N$2,"",VLOOKUP(A106,Selic_base!$A$3:$G$1000,4,FALSE))</f>
        <v>1.02</v>
      </c>
      <c r="C106" s="74">
        <f>IF(A106&gt;Selic_base!$N$2,"",VLOOKUP(A106,Selic_base!$A$3:$G$1000,5,FALSE))</f>
        <v>26.830000000000009</v>
      </c>
      <c r="D106" s="74">
        <f>IF(A106&gt;Selic_base!$N$2,"",VLOOKUP(A106,Selic_base!$A$3:$G$1000,6,FALSE))</f>
        <v>9.59</v>
      </c>
      <c r="E106" s="75"/>
      <c r="F106" s="76">
        <v>45200</v>
      </c>
      <c r="G106" s="74">
        <f>IF(F106&gt;Selic_base!$N$2,"",VLOOKUP(F106,Selic_base!$A$3:$G$1000,4,FALSE))</f>
        <v>1</v>
      </c>
      <c r="H106" s="74">
        <f>IF(F106&gt;Selic_base!$N$2,"",VLOOKUP(F106,Selic_base!$A$3:$G$1000,5,FALSE))</f>
        <v>14.190000000000003</v>
      </c>
      <c r="I106" s="74">
        <f>IF(F106&gt;Selic_base!$N$2,"",VLOOKUP(F106,Selic_base!$A$3:$G$1000,6,FALSE))</f>
        <v>10.500000000000002</v>
      </c>
      <c r="J106" s="75"/>
      <c r="K106" s="76">
        <v>45566</v>
      </c>
      <c r="L106" s="74">
        <f>IF(K106&gt;Selic_base!$N$2,"",VLOOKUP(K106,Selic_base!$A$3:$G$1000,4,FALSE))</f>
        <v>0.93</v>
      </c>
      <c r="M106" s="74">
        <f>IF(K106&gt;Selic_base!$N$2,"",VLOOKUP(K106,Selic_base!$A$3:$G$1000,5,FALSE))</f>
        <v>3.72</v>
      </c>
      <c r="N106" s="74">
        <f>IF(K106&gt;Selic_base!$N$2,"",VLOOKUP(K106,Selic_base!$A$3:$G$1000,6,FALSE))</f>
        <v>8.66</v>
      </c>
    </row>
    <row r="107" spans="1:33" x14ac:dyDescent="0.2">
      <c r="A107" s="62">
        <v>44866</v>
      </c>
      <c r="B107" s="74">
        <f>IF(A107&gt;Selic_base!$N$2,"",VLOOKUP(A107,Selic_base!$A$3:$G$1000,4,FALSE))</f>
        <v>1.02</v>
      </c>
      <c r="C107" s="74">
        <f>IF(A107&gt;Selic_base!$N$2,"",VLOOKUP(A107,Selic_base!$A$3:$G$1000,5,FALSE))</f>
        <v>25.810000000000009</v>
      </c>
      <c r="D107" s="74">
        <f>IF(A107&gt;Selic_base!$N$2,"",VLOOKUP(A107,Selic_base!$A$3:$G$1000,6,FALSE))</f>
        <v>10.61</v>
      </c>
      <c r="E107" s="75"/>
      <c r="F107" s="76">
        <v>45231</v>
      </c>
      <c r="G107" s="74">
        <f>IF(F107&gt;Selic_base!$N$2,"",VLOOKUP(F107,Selic_base!$A$3:$G$1000,4,FALSE))</f>
        <v>0.92</v>
      </c>
      <c r="H107" s="74">
        <f>IF(F107&gt;Selic_base!$N$2,"",VLOOKUP(F107,Selic_base!$A$3:$G$1000,5,FALSE))</f>
        <v>13.270000000000003</v>
      </c>
      <c r="I107" s="74">
        <f>IF(F107&gt;Selic_base!$N$2,"",VLOOKUP(F107,Selic_base!$A$3:$G$1000,6,FALSE))</f>
        <v>11.420000000000002</v>
      </c>
      <c r="J107" s="75"/>
      <c r="K107" s="76">
        <v>45597</v>
      </c>
      <c r="L107" s="74">
        <f>IF(K107&gt;Selic_base!$N$2,"",VLOOKUP(K107,Selic_base!$A$3:$G$1000,4,FALSE))</f>
        <v>0.79</v>
      </c>
      <c r="M107" s="74">
        <f>IF(K107&gt;Selic_base!$N$2,"",VLOOKUP(K107,Selic_base!$A$3:$G$1000,5,FALSE))</f>
        <v>2.93</v>
      </c>
      <c r="N107" s="74">
        <f>IF(K107&gt;Selic_base!$N$2,"",VLOOKUP(K107,Selic_base!$A$3:$G$1000,6,FALSE))</f>
        <v>9.4499999999999993</v>
      </c>
    </row>
    <row r="108" spans="1:33" x14ac:dyDescent="0.2">
      <c r="A108" s="62">
        <v>44896</v>
      </c>
      <c r="B108" s="74">
        <f>IF(A108&gt;Selic_base!$N$2,"",VLOOKUP(A108,Selic_base!$A$3:$G$1000,4,FALSE))</f>
        <v>1.1200000000000001</v>
      </c>
      <c r="C108" s="74">
        <f>IF(A108&gt;Selic_base!$N$2,"",VLOOKUP(A108,Selic_base!$A$3:$G$1000,5,FALSE))</f>
        <v>24.690000000000008</v>
      </c>
      <c r="D108" s="74">
        <f>IF(A108&gt;Selic_base!$N$2,"",VLOOKUP(A108,Selic_base!$A$3:$G$1000,6,FALSE))</f>
        <v>11.73</v>
      </c>
      <c r="E108" s="75"/>
      <c r="F108" s="76">
        <v>45261</v>
      </c>
      <c r="G108" s="74">
        <f>IF(F108&gt;Selic_base!$N$2,"",VLOOKUP(F108,Selic_base!$A$3:$G$1000,4,FALSE))</f>
        <v>0.89</v>
      </c>
      <c r="H108" s="74">
        <f>IF(F108&gt;Selic_base!$N$2,"",VLOOKUP(F108,Selic_base!$A$3:$G$1000,5,FALSE))</f>
        <v>12.380000000000003</v>
      </c>
      <c r="I108" s="74">
        <f>IF(F108&gt;Selic_base!$N$2,"",VLOOKUP(F108,Selic_base!$A$3:$G$1000,6,FALSE))</f>
        <v>12.310000000000002</v>
      </c>
      <c r="J108" s="75"/>
      <c r="K108" s="76">
        <v>45627</v>
      </c>
      <c r="L108" s="74">
        <f>IF(K108&gt;Selic_base!$N$2,"",VLOOKUP(K108,Selic_base!$A$3:$G$1000,4,FALSE))</f>
        <v>0.93</v>
      </c>
      <c r="M108" s="74">
        <f>IF(K108&gt;Selic_base!$N$2,"",VLOOKUP(K108,Selic_base!$A$3:$G$1000,5,FALSE))</f>
        <v>2</v>
      </c>
      <c r="N108" s="74">
        <f>IF(K108&gt;Selic_base!$N$2,"",VLOOKUP(K108,Selic_base!$A$3:$G$1000,6,FALSE))</f>
        <v>10.379999999999999</v>
      </c>
    </row>
    <row r="109" spans="1:33" ht="6" customHeight="1" x14ac:dyDescent="0.2"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AD109" s="6"/>
      <c r="AF109" s="7"/>
      <c r="AG109" s="7"/>
    </row>
    <row r="110" spans="1:33" x14ac:dyDescent="0.2">
      <c r="A110" s="62">
        <v>45658</v>
      </c>
      <c r="B110" s="74">
        <f>IF(A110&gt;Selic_base!$N$2,"",VLOOKUP(A110,Selic_base!$A$3:$G$1000,4,FALSE))</f>
        <v>1.01</v>
      </c>
      <c r="C110" s="74">
        <f>IF(A110&gt;Selic_base!$N$2,"",VLOOKUP(A110,Selic_base!$A$3:$G$1000,5,FALSE))</f>
        <v>0.99</v>
      </c>
      <c r="D110" s="74">
        <f>IF(A110&gt;Selic_base!$N$2,"",VLOOKUP(A110,Selic_base!$A$3:$G$1000,6,FALSE))</f>
        <v>1.01</v>
      </c>
      <c r="E110" s="75"/>
      <c r="F110" s="76">
        <v>46023</v>
      </c>
      <c r="G110" s="74" t="str">
        <f>IF(F110&gt;Selic_base!$N$2,"",VLOOKUP(F110,Selic_base!$A$3:$G$1000,4,FALSE))</f>
        <v/>
      </c>
      <c r="H110" s="74" t="str">
        <f>IF(F110&gt;Selic_base!$N$2,"",VLOOKUP(F110,Selic_base!$A$3:$G$1000,5,FALSE))</f>
        <v/>
      </c>
      <c r="I110" s="74" t="str">
        <f>IF(F110&gt;Selic_base!$N$2,"",VLOOKUP(F110,Selic_base!$A$3:$G$1000,6,FALSE))</f>
        <v/>
      </c>
      <c r="J110" s="75"/>
      <c r="K110" s="76">
        <v>46388</v>
      </c>
      <c r="L110" s="74" t="str">
        <f>IF(K110&gt;Selic_base!$N$2,"",VLOOKUP(K110,Selic_base!$A$3:$G$1000,4,FALSE))</f>
        <v/>
      </c>
      <c r="M110" s="74" t="str">
        <f>IF(K110&gt;Selic_base!$N$2,"",VLOOKUP(K110,Selic_base!$A$3:$G$1000,5,FALSE))</f>
        <v/>
      </c>
      <c r="N110" s="74" t="str">
        <f>IF(K110&gt;Selic_base!$N$2,"",VLOOKUP(K110,Selic_base!$A$3:$G$1000,6,FALSE))</f>
        <v/>
      </c>
    </row>
    <row r="111" spans="1:33" x14ac:dyDescent="0.2">
      <c r="A111" s="62">
        <v>45689</v>
      </c>
      <c r="B111" s="74">
        <f>IF(A111&gt;Selic_base!$N$2,"",VLOOKUP(A111,Selic_base!$A$3:$G$1000,4,FALSE))</f>
        <v>0.99</v>
      </c>
      <c r="C111" s="74">
        <f>IF(A111&gt;Selic_base!$N$2,"",VLOOKUP(A111,Selic_base!$A$3:$G$1000,5,FALSE))</f>
        <v>0</v>
      </c>
      <c r="D111" s="74">
        <f>IF(A111&gt;Selic_base!$N$2,"",VLOOKUP(A111,Selic_base!$A$3:$G$1000,6,FALSE))</f>
        <v>2</v>
      </c>
      <c r="E111" s="75"/>
      <c r="F111" s="76">
        <v>46054</v>
      </c>
      <c r="G111" s="74" t="str">
        <f>IF(F111&gt;Selic_base!$N$2,"",VLOOKUP(F111,Selic_base!$A$3:$G$1000,4,FALSE))</f>
        <v/>
      </c>
      <c r="H111" s="74" t="str">
        <f>IF(F111&gt;Selic_base!$N$2,"",VLOOKUP(F111,Selic_base!$A$3:$G$1000,5,FALSE))</f>
        <v/>
      </c>
      <c r="I111" s="74" t="str">
        <f>IF(F111&gt;Selic_base!$N$2,"",VLOOKUP(F111,Selic_base!$A$3:$G$1000,6,FALSE))</f>
        <v/>
      </c>
      <c r="J111" s="75"/>
      <c r="K111" s="76">
        <v>46419</v>
      </c>
      <c r="L111" s="74" t="str">
        <f>IF(K111&gt;Selic_base!$N$2,"",VLOOKUP(K111,Selic_base!$A$3:$G$1000,4,FALSE))</f>
        <v/>
      </c>
      <c r="M111" s="74" t="str">
        <f>IF(K111&gt;Selic_base!$N$2,"",VLOOKUP(K111,Selic_base!$A$3:$G$1000,5,FALSE))</f>
        <v/>
      </c>
      <c r="N111" s="74" t="str">
        <f>IF(K111&gt;Selic_base!$N$2,"",VLOOKUP(K111,Selic_base!$A$3:$G$1000,6,FALSE))</f>
        <v/>
      </c>
    </row>
    <row r="112" spans="1:33" x14ac:dyDescent="0.2">
      <c r="A112" s="62">
        <v>45717</v>
      </c>
      <c r="B112" s="74" t="str">
        <f>IF(A112&gt;Selic_base!$N$2,"",VLOOKUP(A112,Selic_base!$A$3:$G$1000,4,FALSE))</f>
        <v/>
      </c>
      <c r="C112" s="74" t="str">
        <f>IF(A112&gt;Selic_base!$N$2,"",VLOOKUP(A112,Selic_base!$A$3:$G$1000,5,FALSE))</f>
        <v/>
      </c>
      <c r="D112" s="74" t="str">
        <f>IF(A112&gt;Selic_base!$N$2,"",VLOOKUP(A112,Selic_base!$A$3:$G$1000,6,FALSE))</f>
        <v/>
      </c>
      <c r="E112" s="75"/>
      <c r="F112" s="76">
        <v>46082</v>
      </c>
      <c r="G112" s="74" t="str">
        <f>IF(F112&gt;Selic_base!$N$2,"",VLOOKUP(F112,Selic_base!$A$3:$G$1000,4,FALSE))</f>
        <v/>
      </c>
      <c r="H112" s="74" t="str">
        <f>IF(F112&gt;Selic_base!$N$2,"",VLOOKUP(F112,Selic_base!$A$3:$G$1000,5,FALSE))</f>
        <v/>
      </c>
      <c r="I112" s="74" t="str">
        <f>IF(F112&gt;Selic_base!$N$2,"",VLOOKUP(F112,Selic_base!$A$3:$G$1000,6,FALSE))</f>
        <v/>
      </c>
      <c r="J112" s="75"/>
      <c r="K112" s="76">
        <v>46447</v>
      </c>
      <c r="L112" s="74" t="str">
        <f>IF(K112&gt;Selic_base!$N$2,"",VLOOKUP(K112,Selic_base!$A$3:$G$1000,4,FALSE))</f>
        <v/>
      </c>
      <c r="M112" s="74" t="str">
        <f>IF(K112&gt;Selic_base!$N$2,"",VLOOKUP(K112,Selic_base!$A$3:$G$1000,5,FALSE))</f>
        <v/>
      </c>
      <c r="N112" s="74" t="str">
        <f>IF(K112&gt;Selic_base!$N$2,"",VLOOKUP(K112,Selic_base!$A$3:$G$1000,6,FALSE))</f>
        <v/>
      </c>
    </row>
    <row r="113" spans="1:33" x14ac:dyDescent="0.2">
      <c r="A113" s="62">
        <v>45748</v>
      </c>
      <c r="B113" s="74" t="str">
        <f>IF(A113&gt;Selic_base!$N$2,"",VLOOKUP(A113,Selic_base!$A$3:$G$1000,4,FALSE))</f>
        <v/>
      </c>
      <c r="C113" s="74" t="str">
        <f>IF(A113&gt;Selic_base!$N$2,"",VLOOKUP(A113,Selic_base!$A$3:$G$1000,5,FALSE))</f>
        <v/>
      </c>
      <c r="D113" s="74" t="str">
        <f>IF(A113&gt;Selic_base!$N$2,"",VLOOKUP(A113,Selic_base!$A$3:$G$1000,6,FALSE))</f>
        <v/>
      </c>
      <c r="E113" s="75"/>
      <c r="F113" s="76">
        <v>46113</v>
      </c>
      <c r="G113" s="74" t="str">
        <f>IF(F113&gt;Selic_base!$N$2,"",VLOOKUP(F113,Selic_base!$A$3:$G$1000,4,FALSE))</f>
        <v/>
      </c>
      <c r="H113" s="74" t="str">
        <f>IF(F113&gt;Selic_base!$N$2,"",VLOOKUP(F113,Selic_base!$A$3:$G$1000,5,FALSE))</f>
        <v/>
      </c>
      <c r="I113" s="74" t="str">
        <f>IF(F113&gt;Selic_base!$N$2,"",VLOOKUP(F113,Selic_base!$A$3:$G$1000,6,FALSE))</f>
        <v/>
      </c>
      <c r="J113" s="75"/>
      <c r="K113" s="76">
        <v>46478</v>
      </c>
      <c r="L113" s="74" t="str">
        <f>IF(K113&gt;Selic_base!$N$2,"",VLOOKUP(K113,Selic_base!$A$3:$G$1000,4,FALSE))</f>
        <v/>
      </c>
      <c r="M113" s="74" t="str">
        <f>IF(K113&gt;Selic_base!$N$2,"",VLOOKUP(K113,Selic_base!$A$3:$G$1000,5,FALSE))</f>
        <v/>
      </c>
      <c r="N113" s="74" t="str">
        <f>IF(K113&gt;Selic_base!$N$2,"",VLOOKUP(K113,Selic_base!$A$3:$G$1000,6,FALSE))</f>
        <v/>
      </c>
    </row>
    <row r="114" spans="1:33" x14ac:dyDescent="0.2">
      <c r="A114" s="62">
        <v>45778</v>
      </c>
      <c r="B114" s="74" t="str">
        <f>IF(A114&gt;Selic_base!$N$2,"",VLOOKUP(A114,Selic_base!$A$3:$G$1000,4,FALSE))</f>
        <v/>
      </c>
      <c r="C114" s="74" t="str">
        <f>IF(A114&gt;Selic_base!$N$2,"",VLOOKUP(A114,Selic_base!$A$3:$G$1000,5,FALSE))</f>
        <v/>
      </c>
      <c r="D114" s="74" t="str">
        <f>IF(A114&gt;Selic_base!$N$2,"",VLOOKUP(A114,Selic_base!$A$3:$G$1000,6,FALSE))</f>
        <v/>
      </c>
      <c r="E114" s="75"/>
      <c r="F114" s="76">
        <v>46143</v>
      </c>
      <c r="G114" s="74" t="str">
        <f>IF(F114&gt;Selic_base!$N$2,"",VLOOKUP(F114,Selic_base!$A$3:$G$1000,4,FALSE))</f>
        <v/>
      </c>
      <c r="H114" s="74" t="str">
        <f>IF(F114&gt;Selic_base!$N$2,"",VLOOKUP(F114,Selic_base!$A$3:$G$1000,5,FALSE))</f>
        <v/>
      </c>
      <c r="I114" s="74" t="str">
        <f>IF(F114&gt;Selic_base!$N$2,"",VLOOKUP(F114,Selic_base!$A$3:$G$1000,6,FALSE))</f>
        <v/>
      </c>
      <c r="J114" s="75"/>
      <c r="K114" s="76">
        <v>46508</v>
      </c>
      <c r="L114" s="74" t="str">
        <f>IF(K114&gt;Selic_base!$N$2,"",VLOOKUP(K114,Selic_base!$A$3:$G$1000,4,FALSE))</f>
        <v/>
      </c>
      <c r="M114" s="74" t="str">
        <f>IF(K114&gt;Selic_base!$N$2,"",VLOOKUP(K114,Selic_base!$A$3:$G$1000,5,FALSE))</f>
        <v/>
      </c>
      <c r="N114" s="74" t="str">
        <f>IF(K114&gt;Selic_base!$N$2,"",VLOOKUP(K114,Selic_base!$A$3:$G$1000,6,FALSE))</f>
        <v/>
      </c>
    </row>
    <row r="115" spans="1:33" x14ac:dyDescent="0.2">
      <c r="A115" s="62">
        <v>45809</v>
      </c>
      <c r="B115" s="74" t="str">
        <f>IF(A115&gt;Selic_base!$N$2,"",VLOOKUP(A115,Selic_base!$A$3:$G$1000,4,FALSE))</f>
        <v/>
      </c>
      <c r="C115" s="74" t="str">
        <f>IF(A115&gt;Selic_base!$N$2,"",VLOOKUP(A115,Selic_base!$A$3:$G$1000,5,FALSE))</f>
        <v/>
      </c>
      <c r="D115" s="74" t="str">
        <f>IF(A115&gt;Selic_base!$N$2,"",VLOOKUP(A115,Selic_base!$A$3:$G$1000,6,FALSE))</f>
        <v/>
      </c>
      <c r="E115" s="75"/>
      <c r="F115" s="76">
        <v>46174</v>
      </c>
      <c r="G115" s="74" t="str">
        <f>IF(F115&gt;Selic_base!$N$2,"",VLOOKUP(F115,Selic_base!$A$3:$G$1000,4,FALSE))</f>
        <v/>
      </c>
      <c r="H115" s="74" t="str">
        <f>IF(F115&gt;Selic_base!$N$2,"",VLOOKUP(F115,Selic_base!$A$3:$G$1000,5,FALSE))</f>
        <v/>
      </c>
      <c r="I115" s="74" t="str">
        <f>IF(F115&gt;Selic_base!$N$2,"",VLOOKUP(F115,Selic_base!$A$3:$G$1000,6,FALSE))</f>
        <v/>
      </c>
      <c r="J115" s="75"/>
      <c r="K115" s="76">
        <v>46539</v>
      </c>
      <c r="L115" s="74" t="str">
        <f>IF(K115&gt;Selic_base!$N$2,"",VLOOKUP(K115,Selic_base!$A$3:$G$1000,4,FALSE))</f>
        <v/>
      </c>
      <c r="M115" s="74" t="str">
        <f>IF(K115&gt;Selic_base!$N$2,"",VLOOKUP(K115,Selic_base!$A$3:$G$1000,5,FALSE))</f>
        <v/>
      </c>
      <c r="N115" s="74" t="str">
        <f>IF(K115&gt;Selic_base!$N$2,"",VLOOKUP(K115,Selic_base!$A$3:$G$1000,6,FALSE))</f>
        <v/>
      </c>
    </row>
    <row r="116" spans="1:33" x14ac:dyDescent="0.2">
      <c r="A116" s="62">
        <v>45839</v>
      </c>
      <c r="B116" s="74" t="str">
        <f>IF(A116&gt;Selic_base!$N$2,"",VLOOKUP(A116,Selic_base!$A$3:$G$1000,4,FALSE))</f>
        <v/>
      </c>
      <c r="C116" s="74" t="str">
        <f>IF(A116&gt;Selic_base!$N$2,"",VLOOKUP(A116,Selic_base!$A$3:$G$1000,5,FALSE))</f>
        <v/>
      </c>
      <c r="D116" s="74" t="str">
        <f>IF(A116&gt;Selic_base!$N$2,"",VLOOKUP(A116,Selic_base!$A$3:$G$1000,6,FALSE))</f>
        <v/>
      </c>
      <c r="E116" s="75"/>
      <c r="F116" s="76">
        <v>46204</v>
      </c>
      <c r="G116" s="74" t="str">
        <f>IF(F116&gt;Selic_base!$N$2,"",VLOOKUP(F116,Selic_base!$A$3:$G$1000,4,FALSE))</f>
        <v/>
      </c>
      <c r="H116" s="74" t="str">
        <f>IF(F116&gt;Selic_base!$N$2,"",VLOOKUP(F116,Selic_base!$A$3:$G$1000,5,FALSE))</f>
        <v/>
      </c>
      <c r="I116" s="74" t="str">
        <f>IF(F116&gt;Selic_base!$N$2,"",VLOOKUP(F116,Selic_base!$A$3:$G$1000,6,FALSE))</f>
        <v/>
      </c>
      <c r="J116" s="75"/>
      <c r="K116" s="76">
        <v>46569</v>
      </c>
      <c r="L116" s="74" t="str">
        <f>IF(K116&gt;Selic_base!$N$2,"",VLOOKUP(K116,Selic_base!$A$3:$G$1000,4,FALSE))</f>
        <v/>
      </c>
      <c r="M116" s="74" t="str">
        <f>IF(K116&gt;Selic_base!$N$2,"",VLOOKUP(K116,Selic_base!$A$3:$G$1000,5,FALSE))</f>
        <v/>
      </c>
      <c r="N116" s="74" t="str">
        <f>IF(K116&gt;Selic_base!$N$2,"",VLOOKUP(K116,Selic_base!$A$3:$G$1000,6,FALSE))</f>
        <v/>
      </c>
    </row>
    <row r="117" spans="1:33" x14ac:dyDescent="0.2">
      <c r="A117" s="62">
        <v>45870</v>
      </c>
      <c r="B117" s="74" t="str">
        <f>IF(A117&gt;Selic_base!$N$2,"",VLOOKUP(A117,Selic_base!$A$3:$G$1000,4,FALSE))</f>
        <v/>
      </c>
      <c r="C117" s="74" t="str">
        <f>IF(A117&gt;Selic_base!$N$2,"",VLOOKUP(A117,Selic_base!$A$3:$G$1000,5,FALSE))</f>
        <v/>
      </c>
      <c r="D117" s="74" t="str">
        <f>IF(A117&gt;Selic_base!$N$2,"",VLOOKUP(A117,Selic_base!$A$3:$G$1000,6,FALSE))</f>
        <v/>
      </c>
      <c r="E117" s="75"/>
      <c r="F117" s="76">
        <v>46235</v>
      </c>
      <c r="G117" s="74" t="str">
        <f>IF(F117&gt;Selic_base!$N$2,"",VLOOKUP(F117,Selic_base!$A$3:$G$1000,4,FALSE))</f>
        <v/>
      </c>
      <c r="H117" s="74" t="str">
        <f>IF(F117&gt;Selic_base!$N$2,"",VLOOKUP(F117,Selic_base!$A$3:$G$1000,5,FALSE))</f>
        <v/>
      </c>
      <c r="I117" s="74" t="str">
        <f>IF(F117&gt;Selic_base!$N$2,"",VLOOKUP(F117,Selic_base!$A$3:$G$1000,6,FALSE))</f>
        <v/>
      </c>
      <c r="J117" s="75"/>
      <c r="K117" s="76">
        <v>46600</v>
      </c>
      <c r="L117" s="74" t="str">
        <f>IF(K117&gt;Selic_base!$N$2,"",VLOOKUP(K117,Selic_base!$A$3:$G$1000,4,FALSE))</f>
        <v/>
      </c>
      <c r="M117" s="74" t="str">
        <f>IF(K117&gt;Selic_base!$N$2,"",VLOOKUP(K117,Selic_base!$A$3:$G$1000,5,FALSE))</f>
        <v/>
      </c>
      <c r="N117" s="74" t="str">
        <f>IF(K117&gt;Selic_base!$N$2,"",VLOOKUP(K117,Selic_base!$A$3:$G$1000,6,FALSE))</f>
        <v/>
      </c>
    </row>
    <row r="118" spans="1:33" x14ac:dyDescent="0.2">
      <c r="A118" s="62">
        <v>45901</v>
      </c>
      <c r="B118" s="74" t="str">
        <f>IF(A118&gt;Selic_base!$N$2,"",VLOOKUP(A118,Selic_base!$A$3:$G$1000,4,FALSE))</f>
        <v/>
      </c>
      <c r="C118" s="74" t="str">
        <f>IF(A118&gt;Selic_base!$N$2,"",VLOOKUP(A118,Selic_base!$A$3:$G$1000,5,FALSE))</f>
        <v/>
      </c>
      <c r="D118" s="74" t="str">
        <f>IF(A118&gt;Selic_base!$N$2,"",VLOOKUP(A118,Selic_base!$A$3:$G$1000,6,FALSE))</f>
        <v/>
      </c>
      <c r="E118" s="75"/>
      <c r="F118" s="76">
        <v>46266</v>
      </c>
      <c r="G118" s="74" t="str">
        <f>IF(F118&gt;Selic_base!$N$2,"",VLOOKUP(F118,Selic_base!$A$3:$G$1000,4,FALSE))</f>
        <v/>
      </c>
      <c r="H118" s="74" t="str">
        <f>IF(F118&gt;Selic_base!$N$2,"",VLOOKUP(F118,Selic_base!$A$3:$G$1000,5,FALSE))</f>
        <v/>
      </c>
      <c r="I118" s="74" t="str">
        <f>IF(F118&gt;Selic_base!$N$2,"",VLOOKUP(F118,Selic_base!$A$3:$G$1000,6,FALSE))</f>
        <v/>
      </c>
      <c r="J118" s="75"/>
      <c r="K118" s="76">
        <v>46631</v>
      </c>
      <c r="L118" s="74" t="str">
        <f>IF(K118&gt;Selic_base!$N$2,"",VLOOKUP(K118,Selic_base!$A$3:$G$1000,4,FALSE))</f>
        <v/>
      </c>
      <c r="M118" s="74" t="str">
        <f>IF(K118&gt;Selic_base!$N$2,"",VLOOKUP(K118,Selic_base!$A$3:$G$1000,5,FALSE))</f>
        <v/>
      </c>
      <c r="N118" s="74" t="str">
        <f>IF(K118&gt;Selic_base!$N$2,"",VLOOKUP(K118,Selic_base!$A$3:$G$1000,6,FALSE))</f>
        <v/>
      </c>
    </row>
    <row r="119" spans="1:33" x14ac:dyDescent="0.2">
      <c r="A119" s="62">
        <v>45931</v>
      </c>
      <c r="B119" s="74" t="str">
        <f>IF(A119&gt;Selic_base!$N$2,"",VLOOKUP(A119,Selic_base!$A$3:$G$1000,4,FALSE))</f>
        <v/>
      </c>
      <c r="C119" s="74" t="str">
        <f>IF(A119&gt;Selic_base!$N$2,"",VLOOKUP(A119,Selic_base!$A$3:$G$1000,5,FALSE))</f>
        <v/>
      </c>
      <c r="D119" s="74" t="str">
        <f>IF(A119&gt;Selic_base!$N$2,"",VLOOKUP(A119,Selic_base!$A$3:$G$1000,6,FALSE))</f>
        <v/>
      </c>
      <c r="E119" s="75"/>
      <c r="F119" s="76">
        <v>46296</v>
      </c>
      <c r="G119" s="74" t="str">
        <f>IF(F119&gt;Selic_base!$N$2,"",VLOOKUP(F119,Selic_base!$A$3:$G$1000,4,FALSE))</f>
        <v/>
      </c>
      <c r="H119" s="74" t="str">
        <f>IF(F119&gt;Selic_base!$N$2,"",VLOOKUP(F119,Selic_base!$A$3:$G$1000,5,FALSE))</f>
        <v/>
      </c>
      <c r="I119" s="74" t="str">
        <f>IF(F119&gt;Selic_base!$N$2,"",VLOOKUP(F119,Selic_base!$A$3:$G$1000,6,FALSE))</f>
        <v/>
      </c>
      <c r="J119" s="75"/>
      <c r="K119" s="76">
        <v>46661</v>
      </c>
      <c r="L119" s="74" t="str">
        <f>IF(K119&gt;Selic_base!$N$2,"",VLOOKUP(K119,Selic_base!$A$3:$G$1000,4,FALSE))</f>
        <v/>
      </c>
      <c r="M119" s="74" t="str">
        <f>IF(K119&gt;Selic_base!$N$2,"",VLOOKUP(K119,Selic_base!$A$3:$G$1000,5,FALSE))</f>
        <v/>
      </c>
      <c r="N119" s="74" t="str">
        <f>IF(K119&gt;Selic_base!$N$2,"",VLOOKUP(K119,Selic_base!$A$3:$G$1000,6,FALSE))</f>
        <v/>
      </c>
    </row>
    <row r="120" spans="1:33" x14ac:dyDescent="0.2">
      <c r="A120" s="62">
        <v>45962</v>
      </c>
      <c r="B120" s="74" t="str">
        <f>IF(A120&gt;Selic_base!$N$2,"",VLOOKUP(A120,Selic_base!$A$3:$G$1000,4,FALSE))</f>
        <v/>
      </c>
      <c r="C120" s="74" t="str">
        <f>IF(A120&gt;Selic_base!$N$2,"",VLOOKUP(A120,Selic_base!$A$3:$G$1000,5,FALSE))</f>
        <v/>
      </c>
      <c r="D120" s="74" t="str">
        <f>IF(A120&gt;Selic_base!$N$2,"",VLOOKUP(A120,Selic_base!$A$3:$G$1000,6,FALSE))</f>
        <v/>
      </c>
      <c r="E120" s="75"/>
      <c r="F120" s="76">
        <v>46327</v>
      </c>
      <c r="G120" s="74" t="str">
        <f>IF(F120&gt;Selic_base!$N$2,"",VLOOKUP(F120,Selic_base!$A$3:$G$1000,4,FALSE))</f>
        <v/>
      </c>
      <c r="H120" s="74" t="str">
        <f>IF(F120&gt;Selic_base!$N$2,"",VLOOKUP(F120,Selic_base!$A$3:$G$1000,5,FALSE))</f>
        <v/>
      </c>
      <c r="I120" s="74" t="str">
        <f>IF(F120&gt;Selic_base!$N$2,"",VLOOKUP(F120,Selic_base!$A$3:$G$1000,6,FALSE))</f>
        <v/>
      </c>
      <c r="J120" s="75"/>
      <c r="K120" s="76">
        <v>46692</v>
      </c>
      <c r="L120" s="74" t="str">
        <f>IF(K120&gt;Selic_base!$N$2,"",VLOOKUP(K120,Selic_base!$A$3:$G$1000,4,FALSE))</f>
        <v/>
      </c>
      <c r="M120" s="74" t="str">
        <f>IF(K120&gt;Selic_base!$N$2,"",VLOOKUP(K120,Selic_base!$A$3:$G$1000,5,FALSE))</f>
        <v/>
      </c>
      <c r="N120" s="74" t="str">
        <f>IF(K120&gt;Selic_base!$N$2,"",VLOOKUP(K120,Selic_base!$A$3:$G$1000,6,FALSE))</f>
        <v/>
      </c>
    </row>
    <row r="121" spans="1:33" x14ac:dyDescent="0.2">
      <c r="A121" s="62">
        <v>45992</v>
      </c>
      <c r="B121" s="74" t="str">
        <f>IF(A121&gt;Selic_base!$N$2,"",VLOOKUP(A121,Selic_base!$A$3:$G$1000,4,FALSE))</f>
        <v/>
      </c>
      <c r="C121" s="74" t="str">
        <f>IF(A121&gt;Selic_base!$N$2,"",VLOOKUP(A121,Selic_base!$A$3:$G$1000,5,FALSE))</f>
        <v/>
      </c>
      <c r="D121" s="74" t="str">
        <f>IF(A121&gt;Selic_base!$N$2,"",VLOOKUP(A121,Selic_base!$A$3:$G$1000,6,FALSE))</f>
        <v/>
      </c>
      <c r="E121" s="75"/>
      <c r="F121" s="76">
        <v>46357</v>
      </c>
      <c r="G121" s="74" t="str">
        <f>IF(F121&gt;Selic_base!$N$2,"",VLOOKUP(F121,Selic_base!$A$3:$G$1000,4,FALSE))</f>
        <v/>
      </c>
      <c r="H121" s="74" t="str">
        <f>IF(F121&gt;Selic_base!$N$2,"",VLOOKUP(F121,Selic_base!$A$3:$G$1000,5,FALSE))</f>
        <v/>
      </c>
      <c r="I121" s="74" t="str">
        <f>IF(F121&gt;Selic_base!$N$2,"",VLOOKUP(F121,Selic_base!$A$3:$G$1000,6,FALSE))</f>
        <v/>
      </c>
      <c r="J121" s="75"/>
      <c r="K121" s="76">
        <v>46722</v>
      </c>
      <c r="L121" s="74" t="str">
        <f>IF(K121&gt;Selic_base!$N$2,"",VLOOKUP(K121,Selic_base!$A$3:$G$1000,4,FALSE))</f>
        <v/>
      </c>
      <c r="M121" s="74" t="str">
        <f>IF(K121&gt;Selic_base!$N$2,"",VLOOKUP(K121,Selic_base!$A$3:$G$1000,5,FALSE))</f>
        <v/>
      </c>
      <c r="N121" s="74" t="str">
        <f>IF(K121&gt;Selic_base!$N$2,"",VLOOKUP(K121,Selic_base!$A$3:$G$1000,6,FALSE))</f>
        <v/>
      </c>
    </row>
    <row r="122" spans="1:33" ht="6" customHeight="1" x14ac:dyDescent="0.2">
      <c r="AD122" s="6"/>
      <c r="AF122" s="7"/>
      <c r="AG122" s="7"/>
    </row>
    <row r="123" spans="1:33" ht="12.75" hidden="1" customHeight="1" x14ac:dyDescent="0.2">
      <c r="A123" s="1">
        <v>45658</v>
      </c>
      <c r="B123" s="4" t="str">
        <f>IF(Selic_base!H471&lt;=1,VLOOKUP($A123,Selic_base!$A$3:$G$760,4,FALSE)/100," ")</f>
        <v xml:space="preserve"> </v>
      </c>
      <c r="C123" s="4" t="str">
        <f>IF(Selic_base!H471&lt;=1,VLOOKUP($A123,Selic_base!$A$3:$G$760,5,FALSE)/100," ")</f>
        <v xml:space="preserve"> </v>
      </c>
      <c r="D123" s="4">
        <f>IF(Selic_base!L471&lt;=1,VLOOKUP($A123,Selic_base!$A$3:$G$760,5,FALSE)/100," ")</f>
        <v>9.8999999999999991E-3</v>
      </c>
      <c r="F123" s="1">
        <v>46023</v>
      </c>
      <c r="G123" s="4" t="str">
        <f>IF(Selic_base!H483&lt;=1,VLOOKUP($F123,Selic_base!$A$3:$G$760,4,FALSE)/100," ")</f>
        <v xml:space="preserve"> </v>
      </c>
      <c r="H123" s="4" t="str">
        <f>IF(Selic_base!H483&lt;=1,VLOOKUP($F123,Selic_base!$A$3:$G$760,5,FALSE)/100," ")</f>
        <v xml:space="preserve"> </v>
      </c>
      <c r="I123" s="4">
        <f>IF(Selic_base!L483&lt;=1,VLOOKUP($F123,Selic_base!$A$3:$G$760,5,FALSE)/100," ")</f>
        <v>0</v>
      </c>
      <c r="K123" s="1">
        <v>46388</v>
      </c>
      <c r="L123" s="4" t="str">
        <f>IF(Selic_base!H495&lt;=1,VLOOKUP($K123,Selic_base!$A$3:$G$760,4,FALSE)/100," ")</f>
        <v xml:space="preserve"> </v>
      </c>
      <c r="M123" s="4" t="str">
        <f>IF(Selic_base!H495&lt;=1,VLOOKUP($K123,Selic_base!$A$3:$G$760,5,FALSE)/100," ")</f>
        <v xml:space="preserve"> </v>
      </c>
      <c r="N123" s="4">
        <f>IF(Selic_base!L495&lt;=1,VLOOKUP($K123,Selic_base!$A$3:$G$760,5,FALSE)/100," ")</f>
        <v>0</v>
      </c>
    </row>
    <row r="124" spans="1:33" ht="12.75" hidden="1" customHeight="1" x14ac:dyDescent="0.2">
      <c r="A124" s="1">
        <v>45689</v>
      </c>
      <c r="B124" s="4" t="str">
        <f>IF(Selic_base!H472&lt;=1,VLOOKUP($A124,Selic_base!$A$3:$G$760,4,FALSE)/100," ")</f>
        <v xml:space="preserve"> </v>
      </c>
      <c r="C124" s="4" t="str">
        <f>IF(Selic_base!H472&lt;=1,VLOOKUP($A124,Selic_base!$A$3:$G$760,5,FALSE)/100," ")</f>
        <v xml:space="preserve"> </v>
      </c>
      <c r="D124" s="4">
        <f>IF(Selic_base!L472&lt;=1,VLOOKUP($A124,Selic_base!$A$3:$G$760,5,FALSE)/100," ")</f>
        <v>0</v>
      </c>
      <c r="F124" s="1">
        <v>46054</v>
      </c>
      <c r="G124" s="4" t="str">
        <f>IF(Selic_base!H484&lt;=1,VLOOKUP($F124,Selic_base!$A$3:$G$760,4,FALSE)/100," ")</f>
        <v xml:space="preserve"> </v>
      </c>
      <c r="H124" s="4" t="str">
        <f>IF(Selic_base!H484&lt;=1,VLOOKUP($F124,Selic_base!$A$3:$G$760,5,FALSE)/100," ")</f>
        <v xml:space="preserve"> </v>
      </c>
      <c r="I124" s="4">
        <f>IF(Selic_base!L484&lt;=1,VLOOKUP($F124,Selic_base!$A$3:$G$760,5,FALSE)/100," ")</f>
        <v>0</v>
      </c>
      <c r="K124" s="1">
        <v>46419</v>
      </c>
      <c r="L124" s="4" t="str">
        <f>IF(Selic_base!H496&lt;=1,VLOOKUP($K124,Selic_base!$A$3:$G$760,4,FALSE)/100," ")</f>
        <v xml:space="preserve"> </v>
      </c>
      <c r="M124" s="4" t="str">
        <f>IF(Selic_base!H496&lt;=1,VLOOKUP($K124,Selic_base!$A$3:$G$760,5,FALSE)/100," ")</f>
        <v xml:space="preserve"> </v>
      </c>
      <c r="N124" s="4">
        <f>IF(Selic_base!L496&lt;=1,VLOOKUP($K124,Selic_base!$A$3:$G$760,5,FALSE)/100," ")</f>
        <v>0</v>
      </c>
    </row>
    <row r="125" spans="1:33" ht="12.75" hidden="1" customHeight="1" x14ac:dyDescent="0.2">
      <c r="A125" s="1">
        <v>45717</v>
      </c>
      <c r="B125" s="4" t="str">
        <f>IF(Selic_base!H473&lt;=1,VLOOKUP($A125,Selic_base!$A$3:$G$760,4,FALSE)/100," ")</f>
        <v xml:space="preserve"> </v>
      </c>
      <c r="C125" s="4" t="str">
        <f>IF(Selic_base!H473&lt;=1,VLOOKUP($A125,Selic_base!$A$3:$G$760,5,FALSE)/100," ")</f>
        <v xml:space="preserve"> </v>
      </c>
      <c r="D125" s="4">
        <f>IF(Selic_base!L473&lt;=1,VLOOKUP($A125,Selic_base!$A$3:$G$760,5,FALSE)/100," ")</f>
        <v>0</v>
      </c>
      <c r="F125" s="1">
        <v>46082</v>
      </c>
      <c r="G125" s="4" t="str">
        <f>IF(Selic_base!H485&lt;=1,VLOOKUP($F125,Selic_base!$A$3:$G$760,4,FALSE)/100," ")</f>
        <v xml:space="preserve"> </v>
      </c>
      <c r="H125" s="4" t="str">
        <f>IF(Selic_base!H485&lt;=1,VLOOKUP($F125,Selic_base!$A$3:$G$760,5,FALSE)/100," ")</f>
        <v xml:space="preserve"> </v>
      </c>
      <c r="I125" s="4">
        <f>IF(Selic_base!L485&lt;=1,VLOOKUP($F125,Selic_base!$A$3:$G$760,5,FALSE)/100," ")</f>
        <v>0</v>
      </c>
      <c r="K125" s="1">
        <v>46447</v>
      </c>
      <c r="L125" s="4" t="str">
        <f>IF(Selic_base!H497&lt;=1,VLOOKUP($K125,Selic_base!$A$3:$G$760,4,FALSE)/100," ")</f>
        <v xml:space="preserve"> </v>
      </c>
      <c r="M125" s="4" t="str">
        <f>IF(Selic_base!H497&lt;=1,VLOOKUP($K125,Selic_base!$A$3:$G$760,5,FALSE)/100," ")</f>
        <v xml:space="preserve"> </v>
      </c>
      <c r="N125" s="4">
        <f>IF(Selic_base!L497&lt;=1,VLOOKUP($K125,Selic_base!$A$3:$G$760,5,FALSE)/100," ")</f>
        <v>0</v>
      </c>
    </row>
    <row r="126" spans="1:33" ht="12.75" hidden="1" customHeight="1" x14ac:dyDescent="0.2">
      <c r="A126" s="1">
        <v>45748</v>
      </c>
      <c r="B126" s="4" t="str">
        <f>IF(Selic_base!H474&lt;=1,VLOOKUP($A126,Selic_base!$A$3:$G$760,4,FALSE)/100," ")</f>
        <v xml:space="preserve"> </v>
      </c>
      <c r="C126" s="4" t="str">
        <f>IF(Selic_base!H474&lt;=1,VLOOKUP($A126,Selic_base!$A$3:$G$760,5,FALSE)/100," ")</f>
        <v xml:space="preserve"> </v>
      </c>
      <c r="D126" s="4">
        <f>IF(Selic_base!L474&lt;=1,VLOOKUP($A126,Selic_base!$A$3:$G$760,5,FALSE)/100," ")</f>
        <v>0</v>
      </c>
      <c r="F126" s="1">
        <v>46113</v>
      </c>
      <c r="G126" s="4" t="str">
        <f>IF(Selic_base!H486&lt;=1,VLOOKUP($F126,Selic_base!$A$3:$G$760,4,FALSE)/100," ")</f>
        <v xml:space="preserve"> </v>
      </c>
      <c r="H126" s="4" t="str">
        <f>IF(Selic_base!H486&lt;=1,VLOOKUP($F126,Selic_base!$A$3:$G$760,5,FALSE)/100," ")</f>
        <v xml:space="preserve"> </v>
      </c>
      <c r="I126" s="4">
        <f>IF(Selic_base!L486&lt;=1,VLOOKUP($F126,Selic_base!$A$3:$G$760,5,FALSE)/100," ")</f>
        <v>0</v>
      </c>
      <c r="K126" s="1">
        <v>46478</v>
      </c>
      <c r="L126" s="4" t="str">
        <f>IF(Selic_base!H498&lt;=1,VLOOKUP($K126,Selic_base!$A$3:$G$760,4,FALSE)/100," ")</f>
        <v xml:space="preserve"> </v>
      </c>
      <c r="M126" s="4" t="str">
        <f>IF(Selic_base!H498&lt;=1,VLOOKUP($K126,Selic_base!$A$3:$G$760,5,FALSE)/100," ")</f>
        <v xml:space="preserve"> </v>
      </c>
      <c r="N126" s="4">
        <f>IF(Selic_base!L498&lt;=1,VLOOKUP($K126,Selic_base!$A$3:$G$760,5,FALSE)/100," ")</f>
        <v>0</v>
      </c>
    </row>
    <row r="127" spans="1:33" ht="12.75" hidden="1" customHeight="1" x14ac:dyDescent="0.2">
      <c r="A127" s="1">
        <v>45778</v>
      </c>
      <c r="B127" s="4" t="str">
        <f>IF(Selic_base!H475&lt;=1,VLOOKUP($A127,Selic_base!$A$3:$G$760,4,FALSE)/100," ")</f>
        <v xml:space="preserve"> </v>
      </c>
      <c r="C127" s="4" t="str">
        <f>IF(Selic_base!H475&lt;=1,VLOOKUP($A127,Selic_base!$A$3:$G$760,5,FALSE)/100," ")</f>
        <v xml:space="preserve"> </v>
      </c>
      <c r="D127" s="4">
        <f>IF(Selic_base!L475&lt;=1,VLOOKUP($A127,Selic_base!$A$3:$G$760,5,FALSE)/100," ")</f>
        <v>0</v>
      </c>
      <c r="F127" s="1">
        <v>46143</v>
      </c>
      <c r="G127" s="4" t="str">
        <f>IF(Selic_base!H487&lt;=1,VLOOKUP($F127,Selic_base!$A$3:$G$760,4,FALSE)/100," ")</f>
        <v xml:space="preserve"> </v>
      </c>
      <c r="H127" s="4" t="str">
        <f>IF(Selic_base!H487&lt;=1,VLOOKUP($F127,Selic_base!$A$3:$G$760,5,FALSE)/100," ")</f>
        <v xml:space="preserve"> </v>
      </c>
      <c r="I127" s="4">
        <f>IF(Selic_base!L487&lt;=1,VLOOKUP($F127,Selic_base!$A$3:$G$760,5,FALSE)/100," ")</f>
        <v>0</v>
      </c>
      <c r="K127" s="1">
        <v>46508</v>
      </c>
      <c r="L127" s="4" t="str">
        <f>IF(Selic_base!H499&lt;=1,VLOOKUP($K127,Selic_base!$A$3:$G$760,4,FALSE)/100," ")</f>
        <v xml:space="preserve"> </v>
      </c>
      <c r="M127" s="4" t="str">
        <f>IF(Selic_base!H499&lt;=1,VLOOKUP($K127,Selic_base!$A$3:$G$760,5,FALSE)/100," ")</f>
        <v xml:space="preserve"> </v>
      </c>
      <c r="N127" s="4">
        <f>IF(Selic_base!L499&lt;=1,VLOOKUP($K127,Selic_base!$A$3:$G$760,5,FALSE)/100," ")</f>
        <v>0</v>
      </c>
    </row>
    <row r="128" spans="1:33" ht="12.75" hidden="1" customHeight="1" x14ac:dyDescent="0.2">
      <c r="A128" s="1">
        <v>45809</v>
      </c>
      <c r="B128" s="4" t="str">
        <f>IF(Selic_base!H476&lt;=1,VLOOKUP($A128,Selic_base!$A$3:$G$760,4,FALSE)/100," ")</f>
        <v xml:space="preserve"> </v>
      </c>
      <c r="C128" s="4" t="str">
        <f>IF(Selic_base!H476&lt;=1,VLOOKUP($A128,Selic_base!$A$3:$G$760,5,FALSE)/100," ")</f>
        <v xml:space="preserve"> </v>
      </c>
      <c r="D128" s="4">
        <f>IF(Selic_base!L476&lt;=1,VLOOKUP($A128,Selic_base!$A$3:$G$760,5,FALSE)/100," ")</f>
        <v>0</v>
      </c>
      <c r="F128" s="1">
        <v>46174</v>
      </c>
      <c r="G128" s="4" t="str">
        <f>IF(Selic_base!H488&lt;=1,VLOOKUP($F128,Selic_base!$A$3:$G$760,4,FALSE)/100," ")</f>
        <v xml:space="preserve"> </v>
      </c>
      <c r="H128" s="4" t="str">
        <f>IF(Selic_base!H488&lt;=1,VLOOKUP($F128,Selic_base!$A$3:$G$760,5,FALSE)/100," ")</f>
        <v xml:space="preserve"> </v>
      </c>
      <c r="I128" s="4">
        <f>IF(Selic_base!L488&lt;=1,VLOOKUP($F128,Selic_base!$A$3:$G$760,5,FALSE)/100," ")</f>
        <v>0</v>
      </c>
      <c r="K128" s="1">
        <v>46539</v>
      </c>
      <c r="L128" s="4" t="str">
        <f>IF(Selic_base!H500&lt;=1,VLOOKUP($K128,Selic_base!$A$3:$G$760,4,FALSE)/100," ")</f>
        <v xml:space="preserve"> </v>
      </c>
      <c r="M128" s="4" t="str">
        <f>IF(Selic_base!H500&lt;=1,VLOOKUP($K128,Selic_base!$A$3:$G$760,5,FALSE)/100," ")</f>
        <v xml:space="preserve"> </v>
      </c>
      <c r="N128" s="4">
        <f>IF(Selic_base!L500&lt;=1,VLOOKUP($K128,Selic_base!$A$3:$G$760,5,FALSE)/100," ")</f>
        <v>0</v>
      </c>
    </row>
    <row r="129" spans="1:33" ht="12.75" hidden="1" customHeight="1" x14ac:dyDescent="0.2">
      <c r="A129" s="1">
        <v>45839</v>
      </c>
      <c r="B129" s="4" t="str">
        <f>IF(Selic_base!H477&lt;=1,VLOOKUP($A129,Selic_base!$A$3:$G$760,4,FALSE)/100," ")</f>
        <v xml:space="preserve"> </v>
      </c>
      <c r="C129" s="4" t="str">
        <f>IF(Selic_base!H477&lt;=1,VLOOKUP($A129,Selic_base!$A$3:$G$760,5,FALSE)/100," ")</f>
        <v xml:space="preserve"> </v>
      </c>
      <c r="D129" s="4">
        <f>IF(Selic_base!L477&lt;=1,VLOOKUP($A129,Selic_base!$A$3:$G$760,5,FALSE)/100," ")</f>
        <v>0</v>
      </c>
      <c r="F129" s="1">
        <v>46204</v>
      </c>
      <c r="G129" s="4" t="str">
        <f>IF(Selic_base!H489&lt;=1,VLOOKUP($F129,Selic_base!$A$3:$G$760,4,FALSE)/100," ")</f>
        <v xml:space="preserve"> </v>
      </c>
      <c r="H129" s="4" t="str">
        <f>IF(Selic_base!H489&lt;=1,VLOOKUP($F129,Selic_base!$A$3:$G$760,5,FALSE)/100," ")</f>
        <v xml:space="preserve"> </v>
      </c>
      <c r="I129" s="4">
        <f>IF(Selic_base!L489&lt;=1,VLOOKUP($F129,Selic_base!$A$3:$G$760,5,FALSE)/100," ")</f>
        <v>0</v>
      </c>
      <c r="K129" s="1">
        <v>46569</v>
      </c>
      <c r="L129" s="4" t="str">
        <f>IF(Selic_base!H501&lt;=1,VLOOKUP($K129,Selic_base!$A$3:$G$760,4,FALSE)/100," ")</f>
        <v xml:space="preserve"> </v>
      </c>
      <c r="M129" s="4" t="str">
        <f>IF(Selic_base!H501&lt;=1,VLOOKUP($K129,Selic_base!$A$3:$G$760,5,FALSE)/100," ")</f>
        <v xml:space="preserve"> </v>
      </c>
      <c r="N129" s="4">
        <f>IF(Selic_base!L501&lt;=1,VLOOKUP($K129,Selic_base!$A$3:$G$760,5,FALSE)/100," ")</f>
        <v>0</v>
      </c>
    </row>
    <row r="130" spans="1:33" ht="12.75" hidden="1" customHeight="1" x14ac:dyDescent="0.2">
      <c r="A130" s="1">
        <v>45870</v>
      </c>
      <c r="B130" s="4" t="str">
        <f>IF(Selic_base!H478&lt;=1,VLOOKUP($A130,Selic_base!$A$3:$G$760,4,FALSE)/100," ")</f>
        <v xml:space="preserve"> </v>
      </c>
      <c r="C130" s="4" t="str">
        <f>IF(Selic_base!H478&lt;=1,VLOOKUP($A130,Selic_base!$A$3:$G$760,5,FALSE)/100," ")</f>
        <v xml:space="preserve"> </v>
      </c>
      <c r="D130" s="4">
        <f>IF(Selic_base!L478&lt;=1,VLOOKUP($A130,Selic_base!$A$3:$G$760,5,FALSE)/100," ")</f>
        <v>0</v>
      </c>
      <c r="F130" s="1">
        <v>46235</v>
      </c>
      <c r="G130" s="4" t="str">
        <f>IF(Selic_base!H490&lt;=1,VLOOKUP($F130,Selic_base!$A$3:$G$760,4,FALSE)/100," ")</f>
        <v xml:space="preserve"> </v>
      </c>
      <c r="H130" s="4" t="str">
        <f>IF(Selic_base!H490&lt;=1,VLOOKUP($F130,Selic_base!$A$3:$G$760,5,FALSE)/100," ")</f>
        <v xml:space="preserve"> </v>
      </c>
      <c r="I130" s="4">
        <f>IF(Selic_base!L490&lt;=1,VLOOKUP($F130,Selic_base!$A$3:$G$760,5,FALSE)/100," ")</f>
        <v>0</v>
      </c>
      <c r="K130" s="1">
        <v>46600</v>
      </c>
      <c r="L130" s="4" t="str">
        <f>IF(Selic_base!H502&lt;=1,VLOOKUP($K130,Selic_base!$A$3:$G$760,4,FALSE)/100," ")</f>
        <v xml:space="preserve"> </v>
      </c>
      <c r="M130" s="4" t="str">
        <f>IF(Selic_base!H502&lt;=1,VLOOKUP($K130,Selic_base!$A$3:$G$760,5,FALSE)/100," ")</f>
        <v xml:space="preserve"> </v>
      </c>
      <c r="N130" s="4">
        <f>IF(Selic_base!L502&lt;=1,VLOOKUP($K130,Selic_base!$A$3:$G$760,5,FALSE)/100," ")</f>
        <v>0</v>
      </c>
    </row>
    <row r="131" spans="1:33" ht="12.75" hidden="1" customHeight="1" x14ac:dyDescent="0.2">
      <c r="A131" s="1">
        <v>45901</v>
      </c>
      <c r="B131" s="4" t="str">
        <f>IF(Selic_base!H479&lt;=1,VLOOKUP($A131,Selic_base!$A$3:$G$760,4,FALSE)/100," ")</f>
        <v xml:space="preserve"> </v>
      </c>
      <c r="C131" s="4" t="str">
        <f>IF(Selic_base!H479&lt;=1,VLOOKUP($A131,Selic_base!$A$3:$G$760,5,FALSE)/100," ")</f>
        <v xml:space="preserve"> </v>
      </c>
      <c r="D131" s="4">
        <f>IF(Selic_base!L479&lt;=1,VLOOKUP($A131,Selic_base!$A$3:$G$760,5,FALSE)/100," ")</f>
        <v>0</v>
      </c>
      <c r="F131" s="1">
        <v>46266</v>
      </c>
      <c r="G131" s="4" t="str">
        <f>IF(Selic_base!H491&lt;=1,VLOOKUP($F131,Selic_base!$A$3:$G$760,4,FALSE)/100," ")</f>
        <v xml:space="preserve"> </v>
      </c>
      <c r="H131" s="4" t="str">
        <f>IF(Selic_base!H491&lt;=1,VLOOKUP($F131,Selic_base!$A$3:$G$760,5,FALSE)/100," ")</f>
        <v xml:space="preserve"> </v>
      </c>
      <c r="I131" s="4">
        <f>IF(Selic_base!L491&lt;=1,VLOOKUP($F131,Selic_base!$A$3:$G$760,5,FALSE)/100," ")</f>
        <v>0</v>
      </c>
      <c r="K131" s="1">
        <v>46631</v>
      </c>
      <c r="L131" s="4" t="str">
        <f>IF(Selic_base!H503&lt;=1,VLOOKUP($K131,Selic_base!$A$3:$G$760,4,FALSE)/100," ")</f>
        <v xml:space="preserve"> </v>
      </c>
      <c r="M131" s="4" t="str">
        <f>IF(Selic_base!H503&lt;=1,VLOOKUP($K131,Selic_base!$A$3:$G$760,5,FALSE)/100," ")</f>
        <v xml:space="preserve"> </v>
      </c>
      <c r="N131" s="4">
        <f>IF(Selic_base!L503&lt;=1,VLOOKUP($K131,Selic_base!$A$3:$G$760,5,FALSE)/100," ")</f>
        <v>0</v>
      </c>
    </row>
    <row r="132" spans="1:33" ht="12.75" hidden="1" customHeight="1" x14ac:dyDescent="0.2">
      <c r="A132" s="1">
        <v>45931</v>
      </c>
      <c r="B132" s="4" t="str">
        <f>IF(Selic_base!H480&lt;=1,VLOOKUP($A132,Selic_base!$A$3:$G$760,4,FALSE)/100," ")</f>
        <v xml:space="preserve"> </v>
      </c>
      <c r="C132" s="4" t="str">
        <f>IF(Selic_base!H480&lt;=1,VLOOKUP($A132,Selic_base!$A$3:$G$760,5,FALSE)/100," ")</f>
        <v xml:space="preserve"> </v>
      </c>
      <c r="D132" s="4">
        <f>IF(Selic_base!L480&lt;=1,VLOOKUP($A132,Selic_base!$A$3:$G$760,5,FALSE)/100," ")</f>
        <v>0</v>
      </c>
      <c r="F132" s="1">
        <v>46296</v>
      </c>
      <c r="G132" s="4" t="str">
        <f>IF(Selic_base!H492&lt;=1,VLOOKUP($F132,Selic_base!$A$3:$G$760,4,FALSE)/100," ")</f>
        <v xml:space="preserve"> </v>
      </c>
      <c r="H132" s="4" t="str">
        <f>IF(Selic_base!H492&lt;=1,VLOOKUP($F132,Selic_base!$A$3:$G$760,5,FALSE)/100," ")</f>
        <v xml:space="preserve"> </v>
      </c>
      <c r="I132" s="4">
        <f>IF(Selic_base!L492&lt;=1,VLOOKUP($F132,Selic_base!$A$3:$G$760,5,FALSE)/100," ")</f>
        <v>0</v>
      </c>
      <c r="K132" s="1">
        <v>46661</v>
      </c>
      <c r="L132" s="4" t="str">
        <f>IF(Selic_base!H504&lt;=1,VLOOKUP($K132,Selic_base!$A$3:$G$760,4,FALSE)/100," ")</f>
        <v xml:space="preserve"> </v>
      </c>
      <c r="M132" s="4" t="str">
        <f>IF(Selic_base!H504&lt;=1,VLOOKUP($K132,Selic_base!$A$3:$G$760,5,FALSE)/100," ")</f>
        <v xml:space="preserve"> </v>
      </c>
      <c r="N132" s="4">
        <f>IF(Selic_base!L504&lt;=1,VLOOKUP($K132,Selic_base!$A$3:$G$760,5,FALSE)/100," ")</f>
        <v>0</v>
      </c>
    </row>
    <row r="133" spans="1:33" ht="12.75" hidden="1" customHeight="1" x14ac:dyDescent="0.2">
      <c r="A133" s="1">
        <v>45962</v>
      </c>
      <c r="B133" s="4" t="str">
        <f>IF(Selic_base!H481&lt;=1,VLOOKUP($A133,Selic_base!$A$3:$G$760,4,FALSE)/100," ")</f>
        <v xml:space="preserve"> </v>
      </c>
      <c r="C133" s="4" t="str">
        <f>IF(Selic_base!H481&lt;=1,VLOOKUP($A133,Selic_base!$A$3:$G$760,5,FALSE)/100," ")</f>
        <v xml:space="preserve"> </v>
      </c>
      <c r="D133" s="4">
        <f>IF(Selic_base!L481&lt;=1,VLOOKUP($A133,Selic_base!$A$3:$G$760,5,FALSE)/100," ")</f>
        <v>0</v>
      </c>
      <c r="F133" s="1">
        <v>46327</v>
      </c>
      <c r="G133" s="4" t="str">
        <f>IF(Selic_base!H493&lt;=1,VLOOKUP($F133,Selic_base!$A$3:$G$760,4,FALSE)/100," ")</f>
        <v xml:space="preserve"> </v>
      </c>
      <c r="H133" s="4" t="str">
        <f>IF(Selic_base!H493&lt;=1,VLOOKUP($F133,Selic_base!$A$3:$G$760,5,FALSE)/100," ")</f>
        <v xml:space="preserve"> </v>
      </c>
      <c r="I133" s="4">
        <f>IF(Selic_base!L493&lt;=1,VLOOKUP($F133,Selic_base!$A$3:$G$760,5,FALSE)/100," ")</f>
        <v>0</v>
      </c>
      <c r="K133" s="1">
        <v>46692</v>
      </c>
      <c r="L133" s="4" t="str">
        <f>IF(Selic_base!H505&lt;=1,VLOOKUP($K133,Selic_base!$A$3:$G$760,4,FALSE)/100," ")</f>
        <v xml:space="preserve"> </v>
      </c>
      <c r="M133" s="4" t="str">
        <f>IF(Selic_base!H505&lt;=1,VLOOKUP($K133,Selic_base!$A$3:$G$760,5,FALSE)/100," ")</f>
        <v xml:space="preserve"> </v>
      </c>
      <c r="N133" s="4">
        <f>IF(Selic_base!L505&lt;=1,VLOOKUP($K133,Selic_base!$A$3:$G$760,5,FALSE)/100," ")</f>
        <v>0</v>
      </c>
    </row>
    <row r="134" spans="1:33" ht="12.75" hidden="1" customHeight="1" x14ac:dyDescent="0.2">
      <c r="A134" s="1">
        <v>45992</v>
      </c>
      <c r="B134" s="4" t="str">
        <f>IF(Selic_base!H482&lt;=1,VLOOKUP($A134,Selic_base!$A$3:$G$760,4,FALSE)/100," ")</f>
        <v xml:space="preserve"> </v>
      </c>
      <c r="C134" s="4" t="str">
        <f>IF(Selic_base!H482&lt;=1,VLOOKUP($A134,Selic_base!$A$3:$G$760,5,FALSE)/100," ")</f>
        <v xml:space="preserve"> </v>
      </c>
      <c r="D134" s="4">
        <f>IF(Selic_base!L482&lt;=1,VLOOKUP($A134,Selic_base!$A$3:$G$760,5,FALSE)/100," ")</f>
        <v>0</v>
      </c>
      <c r="F134" s="1">
        <v>46357</v>
      </c>
      <c r="G134" s="4" t="str">
        <f>IF(Selic_base!H494&lt;=1,VLOOKUP($F134,Selic_base!$A$3:$G$760,4,FALSE)/100," ")</f>
        <v xml:space="preserve"> </v>
      </c>
      <c r="H134" s="4" t="str">
        <f>IF(Selic_base!H494&lt;=1,VLOOKUP($F134,Selic_base!$A$3:$G$760,5,FALSE)/100," ")</f>
        <v xml:space="preserve"> </v>
      </c>
      <c r="I134" s="4">
        <f>IF(Selic_base!L494&lt;=1,VLOOKUP($F134,Selic_base!$A$3:$G$760,5,FALSE)/100," ")</f>
        <v>0</v>
      </c>
      <c r="K134" s="1">
        <v>46722</v>
      </c>
      <c r="L134" s="4" t="str">
        <f>IF(Selic_base!H506&lt;=1,VLOOKUP($K134,Selic_base!$A$3:$G$760,4,FALSE)/100," ")</f>
        <v xml:space="preserve"> </v>
      </c>
      <c r="M134" s="4" t="str">
        <f>IF(Selic_base!H506&lt;=1,VLOOKUP($K134,Selic_base!$A$3:$G$760,5,FALSE)/100," ")</f>
        <v xml:space="preserve"> </v>
      </c>
      <c r="N134" s="4">
        <f>IF(Selic_base!L506&lt;=1,VLOOKUP($K134,Selic_base!$A$3:$G$760,5,FALSE)/100," ")</f>
        <v>0</v>
      </c>
    </row>
    <row r="135" spans="1:33" ht="6" hidden="1" customHeight="1" x14ac:dyDescent="0.2">
      <c r="AD135" s="6"/>
      <c r="AF135" s="7"/>
      <c r="AG135" s="7"/>
    </row>
    <row r="136" spans="1:33" ht="12.75" hidden="1" customHeight="1" x14ac:dyDescent="0.2">
      <c r="A136" s="1">
        <v>46753</v>
      </c>
      <c r="B136" s="4" t="str">
        <f>IF(Selic_base!H507&lt;=1,VLOOKUP($A136,Selic_base!$A$3:$G$760,4,FALSE)/100," ")</f>
        <v xml:space="preserve"> </v>
      </c>
      <c r="C136" s="4" t="str">
        <f>IF(Selic_base!H507&lt;=1,VLOOKUP($A136,Selic_base!$A$3:$G$760,5,FALSE)/100," ")</f>
        <v xml:space="preserve"> </v>
      </c>
      <c r="D136" s="4">
        <f>IF(Selic_base!L507&lt;=1,VLOOKUP($A136,Selic_base!$A$3:$G$760,5,FALSE)/100," ")</f>
        <v>0</v>
      </c>
      <c r="F136" s="1">
        <v>47119</v>
      </c>
      <c r="G136" s="4" t="str">
        <f>IF(Selic_base!H519&lt;=1,VLOOKUP($F136,Selic_base!$A$3:$G$760,4,FALSE)/100," ")</f>
        <v xml:space="preserve"> </v>
      </c>
      <c r="H136" s="4" t="str">
        <f>IF(Selic_base!H519&lt;=1,VLOOKUP($F136,Selic_base!$A$3:$G$760,5,FALSE)/100," ")</f>
        <v xml:space="preserve"> </v>
      </c>
      <c r="I136" s="4">
        <f>IF(Selic_base!L519&lt;=1,VLOOKUP($F136,Selic_base!$A$3:$G$760,5,FALSE)/100," ")</f>
        <v>0</v>
      </c>
      <c r="K136" s="1">
        <v>47484</v>
      </c>
      <c r="L136" s="4" t="str">
        <f>IF(Selic_base!H531&lt;=1,VLOOKUP($K136,Selic_base!$A$3:$G$760,4,FALSE)/100," ")</f>
        <v xml:space="preserve"> </v>
      </c>
      <c r="M136" s="4" t="str">
        <f>IF(Selic_base!H531&lt;=1,VLOOKUP($K136,Selic_base!$A$3:$G$760,5,FALSE)/100," ")</f>
        <v xml:space="preserve"> </v>
      </c>
      <c r="N136" s="4">
        <f>IF(Selic_base!L531&lt;=1,VLOOKUP($K136,Selic_base!$A$3:$G$760,5,FALSE)/100," ")</f>
        <v>0</v>
      </c>
    </row>
    <row r="137" spans="1:33" ht="12.75" hidden="1" customHeight="1" x14ac:dyDescent="0.2">
      <c r="A137" s="1">
        <v>46784</v>
      </c>
      <c r="B137" s="4" t="str">
        <f>IF(Selic_base!H508&lt;=1,VLOOKUP($A137,Selic_base!$A$3:$G$760,4,FALSE)/100," ")</f>
        <v xml:space="preserve"> </v>
      </c>
      <c r="C137" s="4" t="str">
        <f>IF(Selic_base!H508&lt;=1,VLOOKUP($A137,Selic_base!$A$3:$G$760,5,FALSE)/100," ")</f>
        <v xml:space="preserve"> </v>
      </c>
      <c r="D137" s="4">
        <f>IF(Selic_base!L508&lt;=1,VLOOKUP($A137,Selic_base!$A$3:$G$760,5,FALSE)/100," ")</f>
        <v>0</v>
      </c>
      <c r="F137" s="1">
        <v>47150</v>
      </c>
      <c r="G137" s="4" t="str">
        <f>IF(Selic_base!H520&lt;=1,VLOOKUP($F137,Selic_base!$A$3:$G$760,4,FALSE)/100," ")</f>
        <v xml:space="preserve"> </v>
      </c>
      <c r="H137" s="4" t="str">
        <f>IF(Selic_base!H520&lt;=1,VLOOKUP($F137,Selic_base!$A$3:$G$760,5,FALSE)/100," ")</f>
        <v xml:space="preserve"> </v>
      </c>
      <c r="I137" s="4">
        <f>IF(Selic_base!L520&lt;=1,VLOOKUP($F137,Selic_base!$A$3:$G$760,5,FALSE)/100," ")</f>
        <v>0</v>
      </c>
      <c r="K137" s="1">
        <v>47515</v>
      </c>
      <c r="L137" s="4" t="str">
        <f>IF(Selic_base!H532&lt;=1,VLOOKUP($K137,Selic_base!$A$3:$G$760,4,FALSE)/100," ")</f>
        <v xml:space="preserve"> </v>
      </c>
      <c r="M137" s="4" t="str">
        <f>IF(Selic_base!H532&lt;=1,VLOOKUP($K137,Selic_base!$A$3:$G$760,5,FALSE)/100," ")</f>
        <v xml:space="preserve"> </v>
      </c>
      <c r="N137" s="4">
        <f>IF(Selic_base!L532&lt;=1,VLOOKUP($K137,Selic_base!$A$3:$G$760,5,FALSE)/100," ")</f>
        <v>0</v>
      </c>
    </row>
    <row r="138" spans="1:33" ht="12.75" hidden="1" customHeight="1" x14ac:dyDescent="0.2">
      <c r="A138" s="1">
        <v>46813</v>
      </c>
      <c r="B138" s="4" t="str">
        <f>IF(Selic_base!H509&lt;=1,VLOOKUP($A138,Selic_base!$A$3:$G$760,4,FALSE)/100," ")</f>
        <v xml:space="preserve"> </v>
      </c>
      <c r="C138" s="4" t="str">
        <f>IF(Selic_base!H509&lt;=1,VLOOKUP($A138,Selic_base!$A$3:$G$760,5,FALSE)/100," ")</f>
        <v xml:space="preserve"> </v>
      </c>
      <c r="D138" s="4">
        <f>IF(Selic_base!L509&lt;=1,VLOOKUP($A138,Selic_base!$A$3:$G$760,5,FALSE)/100," ")</f>
        <v>0</v>
      </c>
      <c r="F138" s="1">
        <v>47178</v>
      </c>
      <c r="G138" s="4" t="str">
        <f>IF(Selic_base!H521&lt;=1,VLOOKUP($F138,Selic_base!$A$3:$G$760,4,FALSE)/100," ")</f>
        <v xml:space="preserve"> </v>
      </c>
      <c r="H138" s="4" t="str">
        <f>IF(Selic_base!H521&lt;=1,VLOOKUP($F138,Selic_base!$A$3:$G$760,5,FALSE)/100," ")</f>
        <v xml:space="preserve"> </v>
      </c>
      <c r="I138" s="4">
        <f>IF(Selic_base!L521&lt;=1,VLOOKUP($F138,Selic_base!$A$3:$G$760,5,FALSE)/100," ")</f>
        <v>0</v>
      </c>
      <c r="K138" s="1">
        <v>47543</v>
      </c>
      <c r="L138" s="4" t="str">
        <f>IF(Selic_base!H533&lt;=1,VLOOKUP($K138,Selic_base!$A$3:$G$760,4,FALSE)/100," ")</f>
        <v xml:space="preserve"> </v>
      </c>
      <c r="M138" s="4" t="str">
        <f>IF(Selic_base!H533&lt;=1,VLOOKUP($K138,Selic_base!$A$3:$G$760,5,FALSE)/100," ")</f>
        <v xml:space="preserve"> </v>
      </c>
      <c r="N138" s="4">
        <f>IF(Selic_base!L533&lt;=1,VLOOKUP($K138,Selic_base!$A$3:$G$760,5,FALSE)/100," ")</f>
        <v>0</v>
      </c>
    </row>
    <row r="139" spans="1:33" ht="12.75" hidden="1" customHeight="1" x14ac:dyDescent="0.2">
      <c r="A139" s="1">
        <v>46844</v>
      </c>
      <c r="B139" s="4" t="str">
        <f>IF(Selic_base!H510&lt;=1,VLOOKUP($A139,Selic_base!$A$3:$G$760,4,FALSE)/100," ")</f>
        <v xml:space="preserve"> </v>
      </c>
      <c r="C139" s="4" t="str">
        <f>IF(Selic_base!H510&lt;=1,VLOOKUP($A139,Selic_base!$A$3:$G$760,5,FALSE)/100," ")</f>
        <v xml:space="preserve"> </v>
      </c>
      <c r="D139" s="4">
        <f>IF(Selic_base!L510&lt;=1,VLOOKUP($A139,Selic_base!$A$3:$G$760,5,FALSE)/100," ")</f>
        <v>0</v>
      </c>
      <c r="F139" s="1">
        <v>47209</v>
      </c>
      <c r="G139" s="4" t="str">
        <f>IF(Selic_base!H522&lt;=1,VLOOKUP($F139,Selic_base!$A$3:$G$760,4,FALSE)/100," ")</f>
        <v xml:space="preserve"> </v>
      </c>
      <c r="H139" s="4" t="str">
        <f>IF(Selic_base!H522&lt;=1,VLOOKUP($F139,Selic_base!$A$3:$G$760,5,FALSE)/100," ")</f>
        <v xml:space="preserve"> </v>
      </c>
      <c r="I139" s="4">
        <f>IF(Selic_base!L522&lt;=1,VLOOKUP($F139,Selic_base!$A$3:$G$760,5,FALSE)/100," ")</f>
        <v>0</v>
      </c>
      <c r="K139" s="1">
        <v>47574</v>
      </c>
      <c r="L139" s="4" t="str">
        <f>IF(Selic_base!H534&lt;=1,VLOOKUP($K139,Selic_base!$A$3:$G$760,4,FALSE)/100," ")</f>
        <v xml:space="preserve"> </v>
      </c>
      <c r="M139" s="4" t="str">
        <f>IF(Selic_base!H534&lt;=1,VLOOKUP($K139,Selic_base!$A$3:$G$760,5,FALSE)/100," ")</f>
        <v xml:space="preserve"> </v>
      </c>
      <c r="N139" s="4">
        <f>IF(Selic_base!L534&lt;=1,VLOOKUP($K139,Selic_base!$A$3:$G$760,5,FALSE)/100," ")</f>
        <v>0</v>
      </c>
    </row>
    <row r="140" spans="1:33" ht="12.75" hidden="1" customHeight="1" x14ac:dyDescent="0.2">
      <c r="A140" s="1">
        <v>46874</v>
      </c>
      <c r="B140" s="4" t="str">
        <f>IF(Selic_base!H511&lt;=1,VLOOKUP($A140,Selic_base!$A$3:$G$760,4,FALSE)/100," ")</f>
        <v xml:space="preserve"> </v>
      </c>
      <c r="C140" s="4" t="str">
        <f>IF(Selic_base!H511&lt;=1,VLOOKUP($A140,Selic_base!$A$3:$G$760,5,FALSE)/100," ")</f>
        <v xml:space="preserve"> </v>
      </c>
      <c r="D140" s="4">
        <f>IF(Selic_base!L511&lt;=1,VLOOKUP($A140,Selic_base!$A$3:$G$760,5,FALSE)/100," ")</f>
        <v>0</v>
      </c>
      <c r="F140" s="1">
        <v>47239</v>
      </c>
      <c r="G140" s="4" t="str">
        <f>IF(Selic_base!H523&lt;=1,VLOOKUP($F140,Selic_base!$A$3:$G$760,4,FALSE)/100," ")</f>
        <v xml:space="preserve"> </v>
      </c>
      <c r="H140" s="4" t="str">
        <f>IF(Selic_base!H523&lt;=1,VLOOKUP($F140,Selic_base!$A$3:$G$760,5,FALSE)/100," ")</f>
        <v xml:space="preserve"> </v>
      </c>
      <c r="I140" s="4">
        <f>IF(Selic_base!L523&lt;=1,VLOOKUP($F140,Selic_base!$A$3:$G$760,5,FALSE)/100," ")</f>
        <v>0</v>
      </c>
      <c r="K140" s="1">
        <v>47604</v>
      </c>
      <c r="L140" s="4" t="str">
        <f>IF(Selic_base!H535&lt;=1,VLOOKUP($K140,Selic_base!$A$3:$G$760,4,FALSE)/100," ")</f>
        <v xml:space="preserve"> </v>
      </c>
      <c r="M140" s="4" t="str">
        <f>IF(Selic_base!H535&lt;=1,VLOOKUP($K140,Selic_base!$A$3:$G$760,5,FALSE)/100," ")</f>
        <v xml:space="preserve"> </v>
      </c>
      <c r="N140" s="4">
        <f>IF(Selic_base!L535&lt;=1,VLOOKUP($K140,Selic_base!$A$3:$G$760,5,FALSE)/100," ")</f>
        <v>0</v>
      </c>
    </row>
    <row r="141" spans="1:33" ht="12.75" hidden="1" customHeight="1" x14ac:dyDescent="0.2">
      <c r="A141" s="1">
        <v>46905</v>
      </c>
      <c r="B141" s="4" t="str">
        <f>IF(Selic_base!H512&lt;=1,VLOOKUP($A141,Selic_base!$A$3:$G$760,4,FALSE)/100," ")</f>
        <v xml:space="preserve"> </v>
      </c>
      <c r="C141" s="4" t="str">
        <f>IF(Selic_base!H512&lt;=1,VLOOKUP($A141,Selic_base!$A$3:$G$760,5,FALSE)/100," ")</f>
        <v xml:space="preserve"> </v>
      </c>
      <c r="D141" s="4">
        <f>IF(Selic_base!L512&lt;=1,VLOOKUP($A141,Selic_base!$A$3:$G$760,5,FALSE)/100," ")</f>
        <v>0</v>
      </c>
      <c r="F141" s="1">
        <v>47270</v>
      </c>
      <c r="G141" s="4" t="str">
        <f>IF(Selic_base!H524&lt;=1,VLOOKUP($F141,Selic_base!$A$3:$G$760,4,FALSE)/100," ")</f>
        <v xml:space="preserve"> </v>
      </c>
      <c r="H141" s="4" t="str">
        <f>IF(Selic_base!H524&lt;=1,VLOOKUP($F141,Selic_base!$A$3:$G$760,5,FALSE)/100," ")</f>
        <v xml:space="preserve"> </v>
      </c>
      <c r="I141" s="4">
        <f>IF(Selic_base!L524&lt;=1,VLOOKUP($F141,Selic_base!$A$3:$G$760,5,FALSE)/100," ")</f>
        <v>0</v>
      </c>
      <c r="K141" s="1">
        <v>47635</v>
      </c>
      <c r="L141" s="4" t="str">
        <f>IF(Selic_base!H536&lt;=1,VLOOKUP($K141,Selic_base!$A$3:$G$760,4,FALSE)/100," ")</f>
        <v xml:space="preserve"> </v>
      </c>
      <c r="M141" s="4" t="str">
        <f>IF(Selic_base!H536&lt;=1,VLOOKUP($K141,Selic_base!$A$3:$G$760,5,FALSE)/100," ")</f>
        <v xml:space="preserve"> </v>
      </c>
      <c r="N141" s="4">
        <f>IF(Selic_base!L536&lt;=1,VLOOKUP($K141,Selic_base!$A$3:$G$760,5,FALSE)/100," ")</f>
        <v>0</v>
      </c>
    </row>
    <row r="142" spans="1:33" ht="12.75" hidden="1" customHeight="1" x14ac:dyDescent="0.2">
      <c r="A142" s="1">
        <v>46935</v>
      </c>
      <c r="B142" s="4" t="str">
        <f>IF(Selic_base!H513&lt;=1,VLOOKUP($A142,Selic_base!$A$3:$G$760,4,FALSE)/100," ")</f>
        <v xml:space="preserve"> </v>
      </c>
      <c r="C142" s="4" t="str">
        <f>IF(Selic_base!H513&lt;=1,VLOOKUP($A142,Selic_base!$A$3:$G$760,5,FALSE)/100," ")</f>
        <v xml:space="preserve"> </v>
      </c>
      <c r="D142" s="4">
        <f>IF(Selic_base!L513&lt;=1,VLOOKUP($A142,Selic_base!$A$3:$G$760,5,FALSE)/100," ")</f>
        <v>0</v>
      </c>
      <c r="F142" s="1">
        <v>47300</v>
      </c>
      <c r="G142" s="4" t="str">
        <f>IF(Selic_base!H525&lt;=1,VLOOKUP($F142,Selic_base!$A$3:$G$760,4,FALSE)/100," ")</f>
        <v xml:space="preserve"> </v>
      </c>
      <c r="H142" s="4" t="str">
        <f>IF(Selic_base!H525&lt;=1,VLOOKUP($F142,Selic_base!$A$3:$G$760,5,FALSE)/100," ")</f>
        <v xml:space="preserve"> </v>
      </c>
      <c r="I142" s="4">
        <f>IF(Selic_base!L525&lt;=1,VLOOKUP($F142,Selic_base!$A$3:$G$760,5,FALSE)/100," ")</f>
        <v>0</v>
      </c>
      <c r="K142" s="1">
        <v>47665</v>
      </c>
      <c r="L142" s="4" t="str">
        <f>IF(Selic_base!H537&lt;=1,VLOOKUP($K142,Selic_base!$A$3:$G$760,4,FALSE)/100," ")</f>
        <v xml:space="preserve"> </v>
      </c>
      <c r="M142" s="4" t="str">
        <f>IF(Selic_base!H537&lt;=1,VLOOKUP($K142,Selic_base!$A$3:$G$760,5,FALSE)/100," ")</f>
        <v xml:space="preserve"> </v>
      </c>
      <c r="N142" s="4">
        <f>IF(Selic_base!L537&lt;=1,VLOOKUP($K142,Selic_base!$A$3:$G$760,5,FALSE)/100," ")</f>
        <v>0</v>
      </c>
    </row>
    <row r="143" spans="1:33" ht="12.75" hidden="1" customHeight="1" x14ac:dyDescent="0.2">
      <c r="A143" s="1">
        <v>46966</v>
      </c>
      <c r="B143" s="4" t="str">
        <f>IF(Selic_base!H514&lt;=1,VLOOKUP($A143,Selic_base!$A$3:$G$760,4,FALSE)/100," ")</f>
        <v xml:space="preserve"> </v>
      </c>
      <c r="C143" s="4" t="str">
        <f>IF(Selic_base!H514&lt;=1,VLOOKUP($A143,Selic_base!$A$3:$G$760,5,FALSE)/100," ")</f>
        <v xml:space="preserve"> </v>
      </c>
      <c r="D143" s="4">
        <f>IF(Selic_base!L514&lt;=1,VLOOKUP($A143,Selic_base!$A$3:$G$760,5,FALSE)/100," ")</f>
        <v>0</v>
      </c>
      <c r="F143" s="1">
        <v>47331</v>
      </c>
      <c r="G143" s="4" t="str">
        <f>IF(Selic_base!H526&lt;=1,VLOOKUP($F143,Selic_base!$A$3:$G$760,4,FALSE)/100," ")</f>
        <v xml:space="preserve"> </v>
      </c>
      <c r="H143" s="4" t="str">
        <f>IF(Selic_base!H526&lt;=1,VLOOKUP($F143,Selic_base!$A$3:$G$760,5,FALSE)/100," ")</f>
        <v xml:space="preserve"> </v>
      </c>
      <c r="I143" s="4">
        <f>IF(Selic_base!L526&lt;=1,VLOOKUP($F143,Selic_base!$A$3:$G$760,5,FALSE)/100," ")</f>
        <v>0</v>
      </c>
      <c r="K143" s="1">
        <v>47696</v>
      </c>
      <c r="L143" s="4" t="str">
        <f>IF(Selic_base!H538&lt;=1,VLOOKUP($K143,Selic_base!$A$3:$G$760,4,FALSE)/100," ")</f>
        <v xml:space="preserve"> </v>
      </c>
      <c r="M143" s="4" t="str">
        <f>IF(Selic_base!H538&lt;=1,VLOOKUP($K143,Selic_base!$A$3:$G$760,5,FALSE)/100," ")</f>
        <v xml:space="preserve"> </v>
      </c>
      <c r="N143" s="4">
        <f>IF(Selic_base!L538&lt;=1,VLOOKUP($K143,Selic_base!$A$3:$G$760,5,FALSE)/100," ")</f>
        <v>0</v>
      </c>
    </row>
    <row r="144" spans="1:33" ht="12.75" hidden="1" customHeight="1" x14ac:dyDescent="0.2">
      <c r="A144" s="1">
        <v>46997</v>
      </c>
      <c r="B144" s="4" t="str">
        <f>IF(Selic_base!H515&lt;=1,VLOOKUP($A144,Selic_base!$A$3:$G$760,4,FALSE)/100," ")</f>
        <v xml:space="preserve"> </v>
      </c>
      <c r="C144" s="4" t="str">
        <f>IF(Selic_base!H515&lt;=1,VLOOKUP($A144,Selic_base!$A$3:$G$760,5,FALSE)/100," ")</f>
        <v xml:space="preserve"> </v>
      </c>
      <c r="D144" s="4">
        <f>IF(Selic_base!L515&lt;=1,VLOOKUP($A144,Selic_base!$A$3:$G$760,5,FALSE)/100," ")</f>
        <v>0</v>
      </c>
      <c r="F144" s="1">
        <v>47362</v>
      </c>
      <c r="G144" s="4" t="str">
        <f>IF(Selic_base!H527&lt;=1,VLOOKUP($F144,Selic_base!$A$3:$G$760,4,FALSE)/100," ")</f>
        <v xml:space="preserve"> </v>
      </c>
      <c r="H144" s="4" t="str">
        <f>IF(Selic_base!H527&lt;=1,VLOOKUP($F144,Selic_base!$A$3:$G$760,5,FALSE)/100," ")</f>
        <v xml:space="preserve"> </v>
      </c>
      <c r="I144" s="4">
        <f>IF(Selic_base!L527&lt;=1,VLOOKUP($F144,Selic_base!$A$3:$G$760,5,FALSE)/100," ")</f>
        <v>0</v>
      </c>
      <c r="K144" s="1">
        <v>47727</v>
      </c>
      <c r="L144" s="4" t="str">
        <f>IF(Selic_base!H539&lt;=1,VLOOKUP($K144,Selic_base!$A$3:$G$760,4,FALSE)/100," ")</f>
        <v xml:space="preserve"> </v>
      </c>
      <c r="M144" s="4" t="str">
        <f>IF(Selic_base!H539&lt;=1,VLOOKUP($K144,Selic_base!$A$3:$G$760,5,FALSE)/100," ")</f>
        <v xml:space="preserve"> </v>
      </c>
      <c r="N144" s="4">
        <f>IF(Selic_base!L539&lt;=1,VLOOKUP($K144,Selic_base!$A$3:$G$760,5,FALSE)/100," ")</f>
        <v>0</v>
      </c>
    </row>
    <row r="145" spans="1:33" ht="12.75" hidden="1" customHeight="1" x14ac:dyDescent="0.2">
      <c r="A145" s="1">
        <v>47027</v>
      </c>
      <c r="B145" s="4" t="str">
        <f>IF(Selic_base!H516&lt;=1,VLOOKUP($A145,Selic_base!$A$3:$G$760,4,FALSE)/100," ")</f>
        <v xml:space="preserve"> </v>
      </c>
      <c r="C145" s="4" t="str">
        <f>IF(Selic_base!H516&lt;=1,VLOOKUP($A145,Selic_base!$A$3:$G$760,5,FALSE)/100," ")</f>
        <v xml:space="preserve"> </v>
      </c>
      <c r="D145" s="4">
        <f>IF(Selic_base!L516&lt;=1,VLOOKUP($A145,Selic_base!$A$3:$G$760,5,FALSE)/100," ")</f>
        <v>0</v>
      </c>
      <c r="F145" s="1">
        <v>47392</v>
      </c>
      <c r="G145" s="4" t="str">
        <f>IF(Selic_base!H528&lt;=1,VLOOKUP($F145,Selic_base!$A$3:$G$760,4,FALSE)/100," ")</f>
        <v xml:space="preserve"> </v>
      </c>
      <c r="H145" s="4" t="str">
        <f>IF(Selic_base!H528&lt;=1,VLOOKUP($F145,Selic_base!$A$3:$G$760,5,FALSE)/100," ")</f>
        <v xml:space="preserve"> </v>
      </c>
      <c r="I145" s="4">
        <f>IF(Selic_base!L528&lt;=1,VLOOKUP($F145,Selic_base!$A$3:$G$760,5,FALSE)/100," ")</f>
        <v>0</v>
      </c>
      <c r="K145" s="1">
        <v>47757</v>
      </c>
      <c r="L145" s="4" t="str">
        <f>IF(Selic_base!H540&lt;=1,VLOOKUP($K145,Selic_base!$A$3:$G$760,4,FALSE)/100," ")</f>
        <v xml:space="preserve"> </v>
      </c>
      <c r="M145" s="4" t="str">
        <f>IF(Selic_base!H540&lt;=1,VLOOKUP($K145,Selic_base!$A$3:$G$760,5,FALSE)/100," ")</f>
        <v xml:space="preserve"> </v>
      </c>
      <c r="N145" s="4">
        <f>IF(Selic_base!L540&lt;=1,VLOOKUP($K145,Selic_base!$A$3:$G$760,5,FALSE)/100," ")</f>
        <v>0</v>
      </c>
    </row>
    <row r="146" spans="1:33" ht="12.75" hidden="1" customHeight="1" x14ac:dyDescent="0.2">
      <c r="A146" s="1">
        <v>47058</v>
      </c>
      <c r="B146" s="4" t="str">
        <f>IF(Selic_base!H517&lt;=1,VLOOKUP($A146,Selic_base!$A$3:$G$760,4,FALSE)/100," ")</f>
        <v xml:space="preserve"> </v>
      </c>
      <c r="C146" s="4" t="str">
        <f>IF(Selic_base!H517&lt;=1,VLOOKUP($A146,Selic_base!$A$3:$G$760,5,FALSE)/100," ")</f>
        <v xml:space="preserve"> </v>
      </c>
      <c r="D146" s="4">
        <f>IF(Selic_base!L517&lt;=1,VLOOKUP($A146,Selic_base!$A$3:$G$760,5,FALSE)/100," ")</f>
        <v>0</v>
      </c>
      <c r="F146" s="1">
        <v>47423</v>
      </c>
      <c r="G146" s="4" t="str">
        <f>IF(Selic_base!H529&lt;=1,VLOOKUP($F146,Selic_base!$A$3:$G$760,4,FALSE)/100," ")</f>
        <v xml:space="preserve"> </v>
      </c>
      <c r="H146" s="4" t="str">
        <f>IF(Selic_base!H529&lt;=1,VLOOKUP($F146,Selic_base!$A$3:$G$760,5,FALSE)/100," ")</f>
        <v xml:space="preserve"> </v>
      </c>
      <c r="I146" s="4">
        <f>IF(Selic_base!L529&lt;=1,VLOOKUP($F146,Selic_base!$A$3:$G$760,5,FALSE)/100," ")</f>
        <v>0</v>
      </c>
      <c r="K146" s="1">
        <v>47788</v>
      </c>
      <c r="L146" s="4" t="str">
        <f>IF(Selic_base!H541&lt;=1,VLOOKUP($K146,Selic_base!$A$3:$G$760,4,FALSE)/100," ")</f>
        <v xml:space="preserve"> </v>
      </c>
      <c r="M146" s="4" t="str">
        <f>IF(Selic_base!H541&lt;=1,VLOOKUP($K146,Selic_base!$A$3:$G$760,5,FALSE)/100," ")</f>
        <v xml:space="preserve"> </v>
      </c>
      <c r="N146" s="4">
        <f>IF(Selic_base!L541&lt;=1,VLOOKUP($K146,Selic_base!$A$3:$G$760,5,FALSE)/100," ")</f>
        <v>0</v>
      </c>
    </row>
    <row r="147" spans="1:33" ht="12.75" hidden="1" customHeight="1" x14ac:dyDescent="0.2">
      <c r="A147" s="1">
        <v>47088</v>
      </c>
      <c r="B147" s="4" t="str">
        <f>IF(Selic_base!H518&lt;=1,VLOOKUP($A147,Selic_base!$A$3:$G$760,4,FALSE)/100," ")</f>
        <v xml:space="preserve"> </v>
      </c>
      <c r="C147" s="4" t="str">
        <f>IF(Selic_base!H518&lt;=1,VLOOKUP($A147,Selic_base!$A$3:$G$760,5,FALSE)/100," ")</f>
        <v xml:space="preserve"> </v>
      </c>
      <c r="D147" s="4">
        <f>IF(Selic_base!L518&lt;=1,VLOOKUP($A147,Selic_base!$A$3:$G$760,5,FALSE)/100," ")</f>
        <v>0</v>
      </c>
      <c r="F147" s="1">
        <v>47453</v>
      </c>
      <c r="G147" s="4" t="str">
        <f>IF(Selic_base!H530&lt;=1,VLOOKUP($F147,Selic_base!$A$3:$G$760,4,FALSE)/100," ")</f>
        <v xml:space="preserve"> </v>
      </c>
      <c r="H147" s="4" t="str">
        <f>IF(Selic_base!H530&lt;=1,VLOOKUP($F147,Selic_base!$A$3:$G$760,5,FALSE)/100," ")</f>
        <v xml:space="preserve"> </v>
      </c>
      <c r="I147" s="4">
        <f>IF(Selic_base!L530&lt;=1,VLOOKUP($F147,Selic_base!$A$3:$G$760,5,FALSE)/100," ")</f>
        <v>0</v>
      </c>
      <c r="K147" s="1">
        <v>47818</v>
      </c>
      <c r="L147" s="4" t="str">
        <f>IF(Selic_base!H542&lt;=1,VLOOKUP($K147,Selic_base!$A$3:$G$760,4,FALSE)/100," ")</f>
        <v xml:space="preserve"> </v>
      </c>
      <c r="M147" s="4" t="str">
        <f>IF(Selic_base!H542&lt;=1,VLOOKUP($K147,Selic_base!$A$3:$G$760,5,FALSE)/100," ")</f>
        <v xml:space="preserve"> </v>
      </c>
      <c r="N147" s="4">
        <f>IF(Selic_base!L542&lt;=1,VLOOKUP($K147,Selic_base!$A$3:$G$760,5,FALSE)/100," ")</f>
        <v>0</v>
      </c>
    </row>
    <row r="148" spans="1:33" ht="6" hidden="1" customHeight="1" x14ac:dyDescent="0.2">
      <c r="AD148" s="6"/>
      <c r="AF148" s="7"/>
      <c r="AG148" s="7"/>
    </row>
    <row r="149" spans="1:33" ht="12.75" hidden="1" customHeight="1" x14ac:dyDescent="0.2">
      <c r="A149" s="1">
        <v>47849</v>
      </c>
      <c r="B149" s="4" t="str">
        <f>IF(Selic_base!H543&lt;=1,VLOOKUP($A149,Selic_base!$A$3:$G$760,4,FALSE)/100," ")</f>
        <v xml:space="preserve"> </v>
      </c>
      <c r="C149" s="4" t="str">
        <f>IF(Selic_base!H543&lt;=1,VLOOKUP($A149,Selic_base!$A$3:$G$760,5,FALSE)/100," ")</f>
        <v xml:space="preserve"> </v>
      </c>
      <c r="D149" s="4">
        <f>IF(Selic_base!L543&lt;=1,VLOOKUP($A149,Selic_base!$A$3:$G$760,5,FALSE)/100," ")</f>
        <v>0</v>
      </c>
      <c r="F149" s="1">
        <v>48214</v>
      </c>
      <c r="G149" s="4" t="str">
        <f>IF(Selic_base!H555&lt;=1,VLOOKUP($F149,Selic_base!$A$3:$G$760,4,FALSE)/100," ")</f>
        <v xml:space="preserve"> </v>
      </c>
      <c r="H149" s="4" t="str">
        <f>IF(Selic_base!H555&lt;=1,VLOOKUP($F149,Selic_base!$A$3:$G$760,5,FALSE)/100," ")</f>
        <v xml:space="preserve"> </v>
      </c>
      <c r="I149" s="4">
        <f>IF(Selic_base!L555&lt;=1,VLOOKUP($F149,Selic_base!$A$3:$G$760,5,FALSE)/100," ")</f>
        <v>0</v>
      </c>
      <c r="K149" s="1">
        <v>48580</v>
      </c>
      <c r="L149" s="4" t="str">
        <f>IF(Selic_base!H567&lt;=1,VLOOKUP($K149,Selic_base!$A$3:$G$760,4,FALSE)/100," ")</f>
        <v xml:space="preserve"> </v>
      </c>
      <c r="M149" s="4" t="str">
        <f>IF(Selic_base!H567&lt;=1,VLOOKUP($K149,Selic_base!$A$3:$G$760,5,FALSE)/100," ")</f>
        <v xml:space="preserve"> </v>
      </c>
      <c r="N149" s="4">
        <f>IF(Selic_base!L567&lt;=1,VLOOKUP($K149,Selic_base!$A$3:$G$760,5,FALSE)/100," ")</f>
        <v>0</v>
      </c>
    </row>
    <row r="150" spans="1:33" ht="12.75" hidden="1" customHeight="1" x14ac:dyDescent="0.2">
      <c r="A150" s="1">
        <v>47880</v>
      </c>
      <c r="B150" s="4" t="str">
        <f>IF(Selic_base!H544&lt;=1,VLOOKUP($A150,Selic_base!$A$3:$G$760,4,FALSE)/100," ")</f>
        <v xml:space="preserve"> </v>
      </c>
      <c r="C150" s="4" t="str">
        <f>IF(Selic_base!H544&lt;=1,VLOOKUP($A150,Selic_base!$A$3:$G$760,5,FALSE)/100," ")</f>
        <v xml:space="preserve"> </v>
      </c>
      <c r="D150" s="4">
        <f>IF(Selic_base!L544&lt;=1,VLOOKUP($A150,Selic_base!$A$3:$G$760,5,FALSE)/100," ")</f>
        <v>0</v>
      </c>
      <c r="F150" s="1">
        <v>48245</v>
      </c>
      <c r="G150" s="4" t="str">
        <f>IF(Selic_base!H556&lt;=1,VLOOKUP($F150,Selic_base!$A$3:$G$760,4,FALSE)/100," ")</f>
        <v xml:space="preserve"> </v>
      </c>
      <c r="H150" s="4" t="str">
        <f>IF(Selic_base!H556&lt;=1,VLOOKUP($F150,Selic_base!$A$3:$G$760,5,FALSE)/100," ")</f>
        <v xml:space="preserve"> </v>
      </c>
      <c r="I150" s="4">
        <f>IF(Selic_base!L556&lt;=1,VLOOKUP($F150,Selic_base!$A$3:$G$760,5,FALSE)/100," ")</f>
        <v>0</v>
      </c>
      <c r="K150" s="1">
        <v>48611</v>
      </c>
      <c r="L150" s="4" t="str">
        <f>IF(Selic_base!H568&lt;=1,VLOOKUP($K150,Selic_base!$A$3:$G$760,4,FALSE)/100," ")</f>
        <v xml:space="preserve"> </v>
      </c>
      <c r="M150" s="4" t="str">
        <f>IF(Selic_base!H568&lt;=1,VLOOKUP($K150,Selic_base!$A$3:$G$760,5,FALSE)/100," ")</f>
        <v xml:space="preserve"> </v>
      </c>
      <c r="N150" s="4">
        <f>IF(Selic_base!L568&lt;=1,VLOOKUP($K150,Selic_base!$A$3:$G$760,5,FALSE)/100," ")</f>
        <v>0</v>
      </c>
    </row>
    <row r="151" spans="1:33" ht="12.75" hidden="1" customHeight="1" x14ac:dyDescent="0.2">
      <c r="A151" s="1">
        <v>47908</v>
      </c>
      <c r="B151" s="4" t="str">
        <f>IF(Selic_base!H545&lt;=1,VLOOKUP($A151,Selic_base!$A$3:$G$760,4,FALSE)/100," ")</f>
        <v xml:space="preserve"> </v>
      </c>
      <c r="C151" s="4" t="str">
        <f>IF(Selic_base!H545&lt;=1,VLOOKUP($A151,Selic_base!$A$3:$G$760,5,FALSE)/100," ")</f>
        <v xml:space="preserve"> </v>
      </c>
      <c r="D151" s="4">
        <f>IF(Selic_base!L545&lt;=1,VLOOKUP($A151,Selic_base!$A$3:$G$760,5,FALSE)/100," ")</f>
        <v>0</v>
      </c>
      <c r="F151" s="1">
        <v>48274</v>
      </c>
      <c r="G151" s="4" t="str">
        <f>IF(Selic_base!H557&lt;=1,VLOOKUP($F151,Selic_base!$A$3:$G$760,4,FALSE)/100," ")</f>
        <v xml:space="preserve"> </v>
      </c>
      <c r="H151" s="4" t="str">
        <f>IF(Selic_base!H557&lt;=1,VLOOKUP($F151,Selic_base!$A$3:$G$760,5,FALSE)/100," ")</f>
        <v xml:space="preserve"> </v>
      </c>
      <c r="I151" s="4">
        <f>IF(Selic_base!L557&lt;=1,VLOOKUP($F151,Selic_base!$A$3:$G$760,5,FALSE)/100," ")</f>
        <v>0</v>
      </c>
      <c r="K151" s="1">
        <v>48639</v>
      </c>
      <c r="L151" s="4" t="str">
        <f>IF(Selic_base!H569&lt;=1,VLOOKUP($K151,Selic_base!$A$3:$G$760,4,FALSE)/100," ")</f>
        <v xml:space="preserve"> </v>
      </c>
      <c r="M151" s="4" t="str">
        <f>IF(Selic_base!H569&lt;=1,VLOOKUP($K151,Selic_base!$A$3:$G$760,5,FALSE)/100," ")</f>
        <v xml:space="preserve"> </v>
      </c>
      <c r="N151" s="4">
        <f>IF(Selic_base!L569&lt;=1,VLOOKUP($K151,Selic_base!$A$3:$G$760,5,FALSE)/100," ")</f>
        <v>0</v>
      </c>
    </row>
    <row r="152" spans="1:33" ht="12.75" hidden="1" customHeight="1" x14ac:dyDescent="0.2">
      <c r="A152" s="1">
        <v>47939</v>
      </c>
      <c r="B152" s="4" t="str">
        <f>IF(Selic_base!H546&lt;=1,VLOOKUP($A152,Selic_base!$A$3:$G$760,4,FALSE)/100," ")</f>
        <v xml:space="preserve"> </v>
      </c>
      <c r="C152" s="4" t="str">
        <f>IF(Selic_base!H546&lt;=1,VLOOKUP($A152,Selic_base!$A$3:$G$760,5,FALSE)/100," ")</f>
        <v xml:space="preserve"> </v>
      </c>
      <c r="D152" s="4">
        <f>IF(Selic_base!L546&lt;=1,VLOOKUP($A152,Selic_base!$A$3:$G$760,5,FALSE)/100," ")</f>
        <v>0</v>
      </c>
      <c r="F152" s="1">
        <v>48305</v>
      </c>
      <c r="G152" s="4" t="str">
        <f>IF(Selic_base!H558&lt;=1,VLOOKUP($F152,Selic_base!$A$3:$G$760,4,FALSE)/100," ")</f>
        <v xml:space="preserve"> </v>
      </c>
      <c r="H152" s="4" t="str">
        <f>IF(Selic_base!H558&lt;=1,VLOOKUP($F152,Selic_base!$A$3:$G$760,5,FALSE)/100," ")</f>
        <v xml:space="preserve"> </v>
      </c>
      <c r="I152" s="4">
        <f>IF(Selic_base!L558&lt;=1,VLOOKUP($F152,Selic_base!$A$3:$G$760,5,FALSE)/100," ")</f>
        <v>0</v>
      </c>
      <c r="K152" s="1">
        <v>48670</v>
      </c>
      <c r="L152" s="4" t="str">
        <f>IF(Selic_base!H570&lt;=1,VLOOKUP($K152,Selic_base!$A$3:$G$760,4,FALSE)/100," ")</f>
        <v xml:space="preserve"> </v>
      </c>
      <c r="M152" s="4" t="str">
        <f>IF(Selic_base!H570&lt;=1,VLOOKUP($K152,Selic_base!$A$3:$G$760,5,FALSE)/100," ")</f>
        <v xml:space="preserve"> </v>
      </c>
      <c r="N152" s="4">
        <f>IF(Selic_base!L570&lt;=1,VLOOKUP($K152,Selic_base!$A$3:$G$760,5,FALSE)/100," ")</f>
        <v>0</v>
      </c>
    </row>
    <row r="153" spans="1:33" ht="12.75" hidden="1" customHeight="1" x14ac:dyDescent="0.2">
      <c r="A153" s="1">
        <v>47969</v>
      </c>
      <c r="B153" s="4" t="str">
        <f>IF(Selic_base!H547&lt;=1,VLOOKUP($A153,Selic_base!$A$3:$G$760,4,FALSE)/100," ")</f>
        <v xml:space="preserve"> </v>
      </c>
      <c r="C153" s="4" t="str">
        <f>IF(Selic_base!H547&lt;=1,VLOOKUP($A153,Selic_base!$A$3:$G$760,5,FALSE)/100," ")</f>
        <v xml:space="preserve"> </v>
      </c>
      <c r="D153" s="4">
        <f>IF(Selic_base!L547&lt;=1,VLOOKUP($A153,Selic_base!$A$3:$G$760,5,FALSE)/100," ")</f>
        <v>0</v>
      </c>
      <c r="F153" s="1">
        <v>48335</v>
      </c>
      <c r="G153" s="4" t="str">
        <f>IF(Selic_base!H559&lt;=1,VLOOKUP($F153,Selic_base!$A$3:$G$760,4,FALSE)/100," ")</f>
        <v xml:space="preserve"> </v>
      </c>
      <c r="H153" s="4" t="str">
        <f>IF(Selic_base!H559&lt;=1,VLOOKUP($F153,Selic_base!$A$3:$G$760,5,FALSE)/100," ")</f>
        <v xml:space="preserve"> </v>
      </c>
      <c r="I153" s="4">
        <f>IF(Selic_base!L559&lt;=1,VLOOKUP($F153,Selic_base!$A$3:$G$760,5,FALSE)/100," ")</f>
        <v>0</v>
      </c>
      <c r="K153" s="1">
        <v>48700</v>
      </c>
      <c r="L153" s="4" t="str">
        <f>IF(Selic_base!H571&lt;=1,VLOOKUP($K153,Selic_base!$A$3:$G$760,4,FALSE)/100," ")</f>
        <v xml:space="preserve"> </v>
      </c>
      <c r="M153" s="4" t="str">
        <f>IF(Selic_base!H571&lt;=1,VLOOKUP($K153,Selic_base!$A$3:$G$760,5,FALSE)/100," ")</f>
        <v xml:space="preserve"> </v>
      </c>
      <c r="N153" s="4">
        <f>IF(Selic_base!L571&lt;=1,VLOOKUP($K153,Selic_base!$A$3:$G$760,5,FALSE)/100," ")</f>
        <v>0</v>
      </c>
    </row>
    <row r="154" spans="1:33" ht="12.75" hidden="1" customHeight="1" x14ac:dyDescent="0.2">
      <c r="A154" s="1">
        <v>48000</v>
      </c>
      <c r="B154" s="4" t="str">
        <f>IF(Selic_base!H548&lt;=1,VLOOKUP($A154,Selic_base!$A$3:$G$760,4,FALSE)/100," ")</f>
        <v xml:space="preserve"> </v>
      </c>
      <c r="C154" s="4" t="str">
        <f>IF(Selic_base!H548&lt;=1,VLOOKUP($A154,Selic_base!$A$3:$G$760,5,FALSE)/100," ")</f>
        <v xml:space="preserve"> </v>
      </c>
      <c r="D154" s="4">
        <f>IF(Selic_base!L548&lt;=1,VLOOKUP($A154,Selic_base!$A$3:$G$760,5,FALSE)/100," ")</f>
        <v>0</v>
      </c>
      <c r="F154" s="1">
        <v>48366</v>
      </c>
      <c r="G154" s="4" t="str">
        <f>IF(Selic_base!H560&lt;=1,VLOOKUP($F154,Selic_base!$A$3:$G$760,4,FALSE)/100," ")</f>
        <v xml:space="preserve"> </v>
      </c>
      <c r="H154" s="4" t="str">
        <f>IF(Selic_base!H560&lt;=1,VLOOKUP($F154,Selic_base!$A$3:$G$760,5,FALSE)/100," ")</f>
        <v xml:space="preserve"> </v>
      </c>
      <c r="I154" s="4">
        <f>IF(Selic_base!L560&lt;=1,VLOOKUP($F154,Selic_base!$A$3:$G$760,5,FALSE)/100," ")</f>
        <v>0</v>
      </c>
      <c r="K154" s="1">
        <v>48731</v>
      </c>
      <c r="L154" s="4" t="str">
        <f>IF(Selic_base!H572&lt;=1,VLOOKUP($K154,Selic_base!$A$3:$G$760,4,FALSE)/100," ")</f>
        <v xml:space="preserve"> </v>
      </c>
      <c r="M154" s="4" t="str">
        <f>IF(Selic_base!H572&lt;=1,VLOOKUP($K154,Selic_base!$A$3:$G$760,5,FALSE)/100," ")</f>
        <v xml:space="preserve"> </v>
      </c>
      <c r="N154" s="4">
        <f>IF(Selic_base!L572&lt;=1,VLOOKUP($K154,Selic_base!$A$3:$G$760,5,FALSE)/100," ")</f>
        <v>0</v>
      </c>
    </row>
    <row r="155" spans="1:33" ht="12.75" hidden="1" customHeight="1" x14ac:dyDescent="0.2">
      <c r="A155" s="1">
        <v>48030</v>
      </c>
      <c r="B155" s="4" t="str">
        <f>IF(Selic_base!H549&lt;=1,VLOOKUP($A155,Selic_base!$A$3:$G$760,4,FALSE)/100," ")</f>
        <v xml:space="preserve"> </v>
      </c>
      <c r="C155" s="4" t="str">
        <f>IF(Selic_base!H549&lt;=1,VLOOKUP($A155,Selic_base!$A$3:$G$760,5,FALSE)/100," ")</f>
        <v xml:space="preserve"> </v>
      </c>
      <c r="D155" s="4">
        <f>IF(Selic_base!L549&lt;=1,VLOOKUP($A155,Selic_base!$A$3:$G$760,5,FALSE)/100," ")</f>
        <v>0</v>
      </c>
      <c r="F155" s="1">
        <v>48396</v>
      </c>
      <c r="G155" s="4" t="str">
        <f>IF(Selic_base!H561&lt;=1,VLOOKUP($F155,Selic_base!$A$3:$G$760,4,FALSE)/100," ")</f>
        <v xml:space="preserve"> </v>
      </c>
      <c r="H155" s="4" t="str">
        <f>IF(Selic_base!H561&lt;=1,VLOOKUP($F155,Selic_base!$A$3:$G$760,5,FALSE)/100," ")</f>
        <v xml:space="preserve"> </v>
      </c>
      <c r="I155" s="4">
        <f>IF(Selic_base!L561&lt;=1,VLOOKUP($F155,Selic_base!$A$3:$G$760,5,FALSE)/100," ")</f>
        <v>0</v>
      </c>
      <c r="K155" s="1">
        <v>48761</v>
      </c>
      <c r="L155" s="4" t="str">
        <f>IF(Selic_base!H573&lt;=1,VLOOKUP($K155,Selic_base!$A$3:$G$760,4,FALSE)/100," ")</f>
        <v xml:space="preserve"> </v>
      </c>
      <c r="M155" s="4" t="str">
        <f>IF(Selic_base!H573&lt;=1,VLOOKUP($K155,Selic_base!$A$3:$G$760,5,FALSE)/100," ")</f>
        <v xml:space="preserve"> </v>
      </c>
      <c r="N155" s="4">
        <f>IF(Selic_base!L573&lt;=1,VLOOKUP($K155,Selic_base!$A$3:$G$760,5,FALSE)/100," ")</f>
        <v>0</v>
      </c>
    </row>
    <row r="156" spans="1:33" ht="12.75" hidden="1" customHeight="1" x14ac:dyDescent="0.2">
      <c r="A156" s="1">
        <v>48061</v>
      </c>
      <c r="B156" s="4" t="str">
        <f>IF(Selic_base!H550&lt;=1,VLOOKUP($A156,Selic_base!$A$3:$G$760,4,FALSE)/100," ")</f>
        <v xml:space="preserve"> </v>
      </c>
      <c r="C156" s="4" t="str">
        <f>IF(Selic_base!H550&lt;=1,VLOOKUP($A156,Selic_base!$A$3:$G$760,5,FALSE)/100," ")</f>
        <v xml:space="preserve"> </v>
      </c>
      <c r="D156" s="4">
        <f>IF(Selic_base!L550&lt;=1,VLOOKUP($A156,Selic_base!$A$3:$G$760,5,FALSE)/100," ")</f>
        <v>0</v>
      </c>
      <c r="F156" s="1">
        <v>48427</v>
      </c>
      <c r="G156" s="4" t="str">
        <f>IF(Selic_base!H562&lt;=1,VLOOKUP($F156,Selic_base!$A$3:$G$760,4,FALSE)/100," ")</f>
        <v xml:space="preserve"> </v>
      </c>
      <c r="H156" s="4" t="str">
        <f>IF(Selic_base!H562&lt;=1,VLOOKUP($F156,Selic_base!$A$3:$G$760,5,FALSE)/100," ")</f>
        <v xml:space="preserve"> </v>
      </c>
      <c r="I156" s="4">
        <f>IF(Selic_base!L562&lt;=1,VLOOKUP($F156,Selic_base!$A$3:$G$760,5,FALSE)/100," ")</f>
        <v>0</v>
      </c>
      <c r="K156" s="1">
        <v>48792</v>
      </c>
      <c r="L156" s="4" t="str">
        <f>IF(Selic_base!H574&lt;=1,VLOOKUP($K156,Selic_base!$A$3:$G$760,4,FALSE)/100," ")</f>
        <v xml:space="preserve"> </v>
      </c>
      <c r="M156" s="4" t="str">
        <f>IF(Selic_base!H574&lt;=1,VLOOKUP($K156,Selic_base!$A$3:$G$760,5,FALSE)/100," ")</f>
        <v xml:space="preserve"> </v>
      </c>
      <c r="N156" s="4">
        <f>IF(Selic_base!L574&lt;=1,VLOOKUP($K156,Selic_base!$A$3:$G$760,5,FALSE)/100," ")</f>
        <v>0</v>
      </c>
    </row>
    <row r="157" spans="1:33" ht="12.75" hidden="1" customHeight="1" x14ac:dyDescent="0.2">
      <c r="A157" s="1">
        <v>48092</v>
      </c>
      <c r="B157" s="4" t="str">
        <f>IF(Selic_base!H551&lt;=1,VLOOKUP($A157,Selic_base!$A$3:$G$760,4,FALSE)/100," ")</f>
        <v xml:space="preserve"> </v>
      </c>
      <c r="C157" s="4" t="str">
        <f>IF(Selic_base!H551&lt;=1,VLOOKUP($A157,Selic_base!$A$3:$G$760,5,FALSE)/100," ")</f>
        <v xml:space="preserve"> </v>
      </c>
      <c r="D157" s="4">
        <f>IF(Selic_base!L551&lt;=1,VLOOKUP($A157,Selic_base!$A$3:$G$760,5,FALSE)/100," ")</f>
        <v>0</v>
      </c>
      <c r="F157" s="1">
        <v>48458</v>
      </c>
      <c r="G157" s="4" t="str">
        <f>IF(Selic_base!H563&lt;=1,VLOOKUP($F157,Selic_base!$A$3:$G$760,4,FALSE)/100," ")</f>
        <v xml:space="preserve"> </v>
      </c>
      <c r="H157" s="4" t="str">
        <f>IF(Selic_base!H563&lt;=1,VLOOKUP($F157,Selic_base!$A$3:$G$760,5,FALSE)/100," ")</f>
        <v xml:space="preserve"> </v>
      </c>
      <c r="I157" s="4">
        <f>IF(Selic_base!L563&lt;=1,VLOOKUP($F157,Selic_base!$A$3:$G$760,5,FALSE)/100," ")</f>
        <v>0</v>
      </c>
      <c r="K157" s="1">
        <v>48823</v>
      </c>
      <c r="L157" s="4" t="str">
        <f>IF(Selic_base!H575&lt;=1,VLOOKUP($K157,Selic_base!$A$3:$G$760,4,FALSE)/100," ")</f>
        <v xml:space="preserve"> </v>
      </c>
      <c r="M157" s="4" t="str">
        <f>IF(Selic_base!H575&lt;=1,VLOOKUP($K157,Selic_base!$A$3:$G$760,5,FALSE)/100," ")</f>
        <v xml:space="preserve"> </v>
      </c>
      <c r="N157" s="4">
        <f>IF(Selic_base!L575&lt;=1,VLOOKUP($K157,Selic_base!$A$3:$G$760,5,FALSE)/100," ")</f>
        <v>0</v>
      </c>
    </row>
    <row r="158" spans="1:33" ht="12.75" hidden="1" customHeight="1" x14ac:dyDescent="0.2">
      <c r="A158" s="1">
        <v>48122</v>
      </c>
      <c r="B158" s="4" t="str">
        <f>IF(Selic_base!H552&lt;=1,VLOOKUP($A158,Selic_base!$A$3:$G$760,4,FALSE)/100," ")</f>
        <v xml:space="preserve"> </v>
      </c>
      <c r="C158" s="4" t="str">
        <f>IF(Selic_base!H552&lt;=1,VLOOKUP($A158,Selic_base!$A$3:$G$760,5,FALSE)/100," ")</f>
        <v xml:space="preserve"> </v>
      </c>
      <c r="D158" s="4">
        <f>IF(Selic_base!L552&lt;=1,VLOOKUP($A158,Selic_base!$A$3:$G$760,5,FALSE)/100," ")</f>
        <v>0</v>
      </c>
      <c r="F158" s="1">
        <v>48488</v>
      </c>
      <c r="G158" s="4" t="str">
        <f>IF(Selic_base!H564&lt;=1,VLOOKUP($F158,Selic_base!$A$3:$G$760,4,FALSE)/100," ")</f>
        <v xml:space="preserve"> </v>
      </c>
      <c r="H158" s="4" t="str">
        <f>IF(Selic_base!H564&lt;=1,VLOOKUP($F158,Selic_base!$A$3:$G$760,5,FALSE)/100," ")</f>
        <v xml:space="preserve"> </v>
      </c>
      <c r="I158" s="4">
        <f>IF(Selic_base!L564&lt;=1,VLOOKUP($F158,Selic_base!$A$3:$G$760,5,FALSE)/100," ")</f>
        <v>0</v>
      </c>
      <c r="K158" s="1">
        <v>48853</v>
      </c>
      <c r="L158" s="4" t="str">
        <f>IF(Selic_base!H576&lt;=1,VLOOKUP($K158,Selic_base!$A$3:$G$760,4,FALSE)/100," ")</f>
        <v xml:space="preserve"> </v>
      </c>
      <c r="M158" s="4" t="str">
        <f>IF(Selic_base!H576&lt;=1,VLOOKUP($K158,Selic_base!$A$3:$G$760,5,FALSE)/100," ")</f>
        <v xml:space="preserve"> </v>
      </c>
      <c r="N158" s="4">
        <f>IF(Selic_base!L576&lt;=1,VLOOKUP($K158,Selic_base!$A$3:$G$760,5,FALSE)/100," ")</f>
        <v>0</v>
      </c>
    </row>
    <row r="159" spans="1:33" ht="12.75" hidden="1" customHeight="1" x14ac:dyDescent="0.2">
      <c r="A159" s="1">
        <v>48153</v>
      </c>
      <c r="B159" s="4" t="str">
        <f>IF(Selic_base!H553&lt;=1,VLOOKUP($A159,Selic_base!$A$3:$G$760,4,FALSE)/100," ")</f>
        <v xml:space="preserve"> </v>
      </c>
      <c r="C159" s="4" t="str">
        <f>IF(Selic_base!H553&lt;=1,VLOOKUP($A159,Selic_base!$A$3:$G$760,5,FALSE)/100," ")</f>
        <v xml:space="preserve"> </v>
      </c>
      <c r="D159" s="4">
        <f>IF(Selic_base!L553&lt;=1,VLOOKUP($A159,Selic_base!$A$3:$G$760,5,FALSE)/100," ")</f>
        <v>0</v>
      </c>
      <c r="F159" s="1">
        <v>48519</v>
      </c>
      <c r="G159" s="4" t="str">
        <f>IF(Selic_base!H565&lt;=1,VLOOKUP($F159,Selic_base!$A$3:$G$760,4,FALSE)/100," ")</f>
        <v xml:space="preserve"> </v>
      </c>
      <c r="H159" s="4" t="str">
        <f>IF(Selic_base!H565&lt;=1,VLOOKUP($F159,Selic_base!$A$3:$G$760,5,FALSE)/100," ")</f>
        <v xml:space="preserve"> </v>
      </c>
      <c r="I159" s="4">
        <f>IF(Selic_base!L565&lt;=1,VLOOKUP($F159,Selic_base!$A$3:$G$760,5,FALSE)/100," ")</f>
        <v>0</v>
      </c>
      <c r="K159" s="1">
        <v>48884</v>
      </c>
      <c r="L159" s="4" t="str">
        <f>IF(Selic_base!H577&lt;=1,VLOOKUP($K159,Selic_base!$A$3:$G$760,4,FALSE)/100," ")</f>
        <v xml:space="preserve"> </v>
      </c>
      <c r="M159" s="4" t="str">
        <f>IF(Selic_base!H577&lt;=1,VLOOKUP($K159,Selic_base!$A$3:$G$760,5,FALSE)/100," ")</f>
        <v xml:space="preserve"> </v>
      </c>
      <c r="N159" s="4">
        <f>IF(Selic_base!L577&lt;=1,VLOOKUP($K159,Selic_base!$A$3:$G$760,5,FALSE)/100," ")</f>
        <v>0</v>
      </c>
    </row>
    <row r="160" spans="1:33" ht="12.75" hidden="1" customHeight="1" x14ac:dyDescent="0.2">
      <c r="A160" s="1">
        <v>48183</v>
      </c>
      <c r="B160" s="4" t="str">
        <f>IF(Selic_base!H554&lt;=1,VLOOKUP($A160,Selic_base!$A$3:$G$760,4,FALSE)/100," ")</f>
        <v xml:space="preserve"> </v>
      </c>
      <c r="C160" s="4" t="str">
        <f>IF(Selic_base!H554&lt;=1,VLOOKUP($A160,Selic_base!$A$3:$G$760,5,FALSE)/100," ")</f>
        <v xml:space="preserve"> </v>
      </c>
      <c r="D160" s="4">
        <f>IF(Selic_base!L554&lt;=1,VLOOKUP($A160,Selic_base!$A$3:$G$760,5,FALSE)/100," ")</f>
        <v>0</v>
      </c>
      <c r="F160" s="1">
        <v>48549</v>
      </c>
      <c r="G160" s="4" t="str">
        <f>IF(Selic_base!H566&lt;=1,VLOOKUP($F160,Selic_base!$A$3:$G$760,4,FALSE)/100," ")</f>
        <v xml:space="preserve"> </v>
      </c>
      <c r="H160" s="4" t="str">
        <f>IF(Selic_base!H566&lt;=1,VLOOKUP($F160,Selic_base!$A$3:$G$760,5,FALSE)/100," ")</f>
        <v xml:space="preserve"> </v>
      </c>
      <c r="I160" s="4">
        <f>IF(Selic_base!L566&lt;=1,VLOOKUP($F160,Selic_base!$A$3:$G$760,5,FALSE)/100," ")</f>
        <v>0</v>
      </c>
      <c r="K160" s="1">
        <v>48914</v>
      </c>
      <c r="L160" s="4" t="str">
        <f>IF(Selic_base!H578&lt;=1,VLOOKUP($K160,Selic_base!$A$3:$G$760,4,FALSE)/100," ")</f>
        <v xml:space="preserve"> </v>
      </c>
      <c r="M160" s="4" t="str">
        <f>IF(Selic_base!H578&lt;=1,VLOOKUP($K160,Selic_base!$A$3:$G$760,5,FALSE)/100," ")</f>
        <v xml:space="preserve"> </v>
      </c>
      <c r="N160" s="4">
        <f>IF(Selic_base!L578&lt;=1,VLOOKUP($K160,Selic_base!$A$3:$G$760,5,FALSE)/100," ")</f>
        <v>0</v>
      </c>
    </row>
    <row r="161" spans="1:33" ht="6" hidden="1" customHeight="1" x14ac:dyDescent="0.2">
      <c r="AD161" s="6"/>
      <c r="AF161" s="7"/>
      <c r="AG161" s="7"/>
    </row>
    <row r="162" spans="1:33" ht="12.75" hidden="1" customHeight="1" x14ac:dyDescent="0.2">
      <c r="A162" s="1">
        <v>48945</v>
      </c>
      <c r="B162" s="4" t="str">
        <f>IF(Selic_base!H579&lt;=1,VLOOKUP($A162,Selic_base!$A$3:$G$760,4,FALSE)/100," ")</f>
        <v xml:space="preserve"> </v>
      </c>
      <c r="C162" s="4" t="str">
        <f>IF(Selic_base!H579&lt;=1,VLOOKUP($A162,Selic_base!$A$3:$G$760,5,FALSE)/100," ")</f>
        <v xml:space="preserve"> </v>
      </c>
      <c r="D162" s="4">
        <f>IF(Selic_base!L579&lt;=1,VLOOKUP($A162,Selic_base!$A$3:$G$760,5,FALSE)/100," ")</f>
        <v>0</v>
      </c>
      <c r="F162" s="1">
        <v>49310</v>
      </c>
      <c r="G162" s="4" t="str">
        <f>IF(Selic_base!H591&lt;=1,VLOOKUP($F162,Selic_base!$A$3:$G$760,4,FALSE)/100," ")</f>
        <v xml:space="preserve"> </v>
      </c>
      <c r="H162" s="4" t="str">
        <f>IF(Selic_base!H591&lt;=1,VLOOKUP($F162,Selic_base!$A$3:$G$760,5,FALSE)/100," ")</f>
        <v xml:space="preserve"> </v>
      </c>
      <c r="I162" s="4">
        <f>IF(Selic_base!L591&lt;=1,VLOOKUP($F162,Selic_base!$A$3:$G$760,5,FALSE)/100," ")</f>
        <v>0</v>
      </c>
      <c r="K162" s="1">
        <v>49675</v>
      </c>
      <c r="L162" s="4" t="str">
        <f>IF(Selic_base!H603&lt;=1,VLOOKUP($K162,Selic_base!$A$3:$G$760,4,FALSE)/100," ")</f>
        <v xml:space="preserve"> </v>
      </c>
      <c r="M162" s="4" t="str">
        <f>IF(Selic_base!H603&lt;=1,VLOOKUP($K162,Selic_base!$A$3:$G$760,5,FALSE)/100," ")</f>
        <v xml:space="preserve"> </v>
      </c>
      <c r="N162" s="4">
        <f>IF(Selic_base!L603&lt;=1,VLOOKUP($K162,Selic_base!$A$3:$G$760,5,FALSE)/100," ")</f>
        <v>0</v>
      </c>
    </row>
    <row r="163" spans="1:33" ht="12.75" hidden="1" customHeight="1" x14ac:dyDescent="0.2">
      <c r="A163" s="1">
        <v>48976</v>
      </c>
      <c r="B163" s="4" t="str">
        <f>IF(Selic_base!H580&lt;=1,VLOOKUP($A163,Selic_base!$A$3:$G$760,4,FALSE)/100," ")</f>
        <v xml:space="preserve"> </v>
      </c>
      <c r="C163" s="4" t="str">
        <f>IF(Selic_base!H580&lt;=1,VLOOKUP($A163,Selic_base!$A$3:$G$760,5,FALSE)/100," ")</f>
        <v xml:space="preserve"> </v>
      </c>
      <c r="D163" s="4">
        <f>IF(Selic_base!L580&lt;=1,VLOOKUP($A163,Selic_base!$A$3:$G$760,5,FALSE)/100," ")</f>
        <v>0</v>
      </c>
      <c r="F163" s="1">
        <v>49341</v>
      </c>
      <c r="G163" s="4" t="str">
        <f>IF(Selic_base!H592&lt;=1,VLOOKUP($F163,Selic_base!$A$3:$G$760,4,FALSE)/100," ")</f>
        <v xml:space="preserve"> </v>
      </c>
      <c r="H163" s="4" t="str">
        <f>IF(Selic_base!H592&lt;=1,VLOOKUP($F163,Selic_base!$A$3:$G$760,5,FALSE)/100," ")</f>
        <v xml:space="preserve"> </v>
      </c>
      <c r="I163" s="4">
        <f>IF(Selic_base!L592&lt;=1,VLOOKUP($F163,Selic_base!$A$3:$G$760,5,FALSE)/100," ")</f>
        <v>0</v>
      </c>
      <c r="K163" s="1">
        <v>49706</v>
      </c>
      <c r="L163" s="4" t="str">
        <f>IF(Selic_base!H604&lt;=1,VLOOKUP($K163,Selic_base!$A$3:$G$760,4,FALSE)/100," ")</f>
        <v xml:space="preserve"> </v>
      </c>
      <c r="M163" s="4" t="str">
        <f>IF(Selic_base!H604&lt;=1,VLOOKUP($K163,Selic_base!$A$3:$G$760,5,FALSE)/100," ")</f>
        <v xml:space="preserve"> </v>
      </c>
      <c r="N163" s="4">
        <f>IF(Selic_base!L604&lt;=1,VLOOKUP($K163,Selic_base!$A$3:$G$760,5,FALSE)/100," ")</f>
        <v>0</v>
      </c>
    </row>
    <row r="164" spans="1:33" ht="12.75" hidden="1" customHeight="1" x14ac:dyDescent="0.2">
      <c r="A164" s="1">
        <v>49004</v>
      </c>
      <c r="B164" s="4" t="str">
        <f>IF(Selic_base!H581&lt;=1,VLOOKUP($A164,Selic_base!$A$3:$G$760,4,FALSE)/100," ")</f>
        <v xml:space="preserve"> </v>
      </c>
      <c r="C164" s="4" t="str">
        <f>IF(Selic_base!H581&lt;=1,VLOOKUP($A164,Selic_base!$A$3:$G$760,5,FALSE)/100," ")</f>
        <v xml:space="preserve"> </v>
      </c>
      <c r="D164" s="4">
        <f>IF(Selic_base!L581&lt;=1,VLOOKUP($A164,Selic_base!$A$3:$G$760,5,FALSE)/100," ")</f>
        <v>0</v>
      </c>
      <c r="F164" s="1">
        <v>49369</v>
      </c>
      <c r="G164" s="4" t="str">
        <f>IF(Selic_base!H593&lt;=1,VLOOKUP($F164,Selic_base!$A$3:$G$760,4,FALSE)/100," ")</f>
        <v xml:space="preserve"> </v>
      </c>
      <c r="H164" s="4" t="str">
        <f>IF(Selic_base!H593&lt;=1,VLOOKUP($F164,Selic_base!$A$3:$G$760,5,FALSE)/100," ")</f>
        <v xml:space="preserve"> </v>
      </c>
      <c r="I164" s="4">
        <f>IF(Selic_base!L593&lt;=1,VLOOKUP($F164,Selic_base!$A$3:$G$760,5,FALSE)/100," ")</f>
        <v>0</v>
      </c>
      <c r="K164" s="1">
        <v>49735</v>
      </c>
      <c r="L164" s="4" t="str">
        <f>IF(Selic_base!H605&lt;=1,VLOOKUP($K164,Selic_base!$A$3:$G$760,4,FALSE)/100," ")</f>
        <v xml:space="preserve"> </v>
      </c>
      <c r="M164" s="4" t="str">
        <f>IF(Selic_base!H605&lt;=1,VLOOKUP($K164,Selic_base!$A$3:$G$760,5,FALSE)/100," ")</f>
        <v xml:space="preserve"> </v>
      </c>
      <c r="N164" s="4">
        <f>IF(Selic_base!L605&lt;=1,VLOOKUP($K164,Selic_base!$A$3:$G$760,5,FALSE)/100," ")</f>
        <v>0</v>
      </c>
    </row>
    <row r="165" spans="1:33" ht="12.75" hidden="1" customHeight="1" x14ac:dyDescent="0.2">
      <c r="A165" s="1">
        <v>49035</v>
      </c>
      <c r="B165" s="4" t="str">
        <f>IF(Selic_base!H582&lt;=1,VLOOKUP($A165,Selic_base!$A$3:$G$760,4,FALSE)/100," ")</f>
        <v xml:space="preserve"> </v>
      </c>
      <c r="C165" s="4" t="str">
        <f>IF(Selic_base!H582&lt;=1,VLOOKUP($A165,Selic_base!$A$3:$G$760,5,FALSE)/100," ")</f>
        <v xml:space="preserve"> </v>
      </c>
      <c r="D165" s="4">
        <f>IF(Selic_base!L582&lt;=1,VLOOKUP($A165,Selic_base!$A$3:$G$760,5,FALSE)/100," ")</f>
        <v>0</v>
      </c>
      <c r="F165" s="1">
        <v>49400</v>
      </c>
      <c r="G165" s="4" t="str">
        <f>IF(Selic_base!H594&lt;=1,VLOOKUP($F165,Selic_base!$A$3:$G$760,4,FALSE)/100," ")</f>
        <v xml:space="preserve"> </v>
      </c>
      <c r="H165" s="4" t="str">
        <f>IF(Selic_base!H594&lt;=1,VLOOKUP($F165,Selic_base!$A$3:$G$760,5,FALSE)/100," ")</f>
        <v xml:space="preserve"> </v>
      </c>
      <c r="I165" s="4">
        <f>IF(Selic_base!L594&lt;=1,VLOOKUP($F165,Selic_base!$A$3:$G$760,5,FALSE)/100," ")</f>
        <v>0</v>
      </c>
      <c r="K165" s="1">
        <v>49766</v>
      </c>
      <c r="L165" s="4" t="str">
        <f>IF(Selic_base!H606&lt;=1,VLOOKUP($K165,Selic_base!$A$3:$G$760,4,FALSE)/100," ")</f>
        <v xml:space="preserve"> </v>
      </c>
      <c r="M165" s="4" t="str">
        <f>IF(Selic_base!H606&lt;=1,VLOOKUP($K165,Selic_base!$A$3:$G$760,5,FALSE)/100," ")</f>
        <v xml:space="preserve"> </v>
      </c>
      <c r="N165" s="4">
        <f>IF(Selic_base!L606&lt;=1,VLOOKUP($K165,Selic_base!$A$3:$G$760,5,FALSE)/100," ")</f>
        <v>0</v>
      </c>
    </row>
    <row r="166" spans="1:33" ht="12.75" hidden="1" customHeight="1" x14ac:dyDescent="0.2">
      <c r="A166" s="1">
        <v>49065</v>
      </c>
      <c r="B166" s="4" t="str">
        <f>IF(Selic_base!H583&lt;=1,VLOOKUP($A166,Selic_base!$A$3:$G$760,4,FALSE)/100," ")</f>
        <v xml:space="preserve"> </v>
      </c>
      <c r="C166" s="4" t="str">
        <f>IF(Selic_base!H583&lt;=1,VLOOKUP($A166,Selic_base!$A$3:$G$760,5,FALSE)/100," ")</f>
        <v xml:space="preserve"> </v>
      </c>
      <c r="D166" s="4">
        <f>IF(Selic_base!L583&lt;=1,VLOOKUP($A166,Selic_base!$A$3:$G$760,5,FALSE)/100," ")</f>
        <v>0</v>
      </c>
      <c r="F166" s="1">
        <v>49430</v>
      </c>
      <c r="G166" s="4" t="str">
        <f>IF(Selic_base!H595&lt;=1,VLOOKUP($F166,Selic_base!$A$3:$G$760,4,FALSE)/100," ")</f>
        <v xml:space="preserve"> </v>
      </c>
      <c r="H166" s="4" t="str">
        <f>IF(Selic_base!H595&lt;=1,VLOOKUP($F166,Selic_base!$A$3:$G$760,5,FALSE)/100," ")</f>
        <v xml:space="preserve"> </v>
      </c>
      <c r="I166" s="4">
        <f>IF(Selic_base!L595&lt;=1,VLOOKUP($F166,Selic_base!$A$3:$G$760,5,FALSE)/100," ")</f>
        <v>0</v>
      </c>
      <c r="K166" s="1">
        <v>49796</v>
      </c>
      <c r="L166" s="4" t="str">
        <f>IF(Selic_base!H607&lt;=1,VLOOKUP($K166,Selic_base!$A$3:$G$760,4,FALSE)/100," ")</f>
        <v xml:space="preserve"> </v>
      </c>
      <c r="M166" s="4" t="str">
        <f>IF(Selic_base!H607&lt;=1,VLOOKUP($K166,Selic_base!$A$3:$G$760,5,FALSE)/100," ")</f>
        <v xml:space="preserve"> </v>
      </c>
      <c r="N166" s="4">
        <f>IF(Selic_base!L607&lt;=1,VLOOKUP($K166,Selic_base!$A$3:$G$760,5,FALSE)/100," ")</f>
        <v>0</v>
      </c>
    </row>
    <row r="167" spans="1:33" ht="12.75" hidden="1" customHeight="1" x14ac:dyDescent="0.2">
      <c r="A167" s="1">
        <v>49096</v>
      </c>
      <c r="B167" s="4" t="str">
        <f>IF(Selic_base!H584&lt;=1,VLOOKUP($A167,Selic_base!$A$3:$G$760,4,FALSE)/100," ")</f>
        <v xml:space="preserve"> </v>
      </c>
      <c r="C167" s="4" t="str">
        <f>IF(Selic_base!H584&lt;=1,VLOOKUP($A167,Selic_base!$A$3:$G$760,5,FALSE)/100," ")</f>
        <v xml:space="preserve"> </v>
      </c>
      <c r="D167" s="4">
        <f>IF(Selic_base!L584&lt;=1,VLOOKUP($A167,Selic_base!$A$3:$G$760,5,FALSE)/100," ")</f>
        <v>0</v>
      </c>
      <c r="F167" s="1">
        <v>49461</v>
      </c>
      <c r="G167" s="4" t="str">
        <f>IF(Selic_base!H596&lt;=1,VLOOKUP($F167,Selic_base!$A$3:$G$760,4,FALSE)/100," ")</f>
        <v xml:space="preserve"> </v>
      </c>
      <c r="H167" s="4" t="str">
        <f>IF(Selic_base!H596&lt;=1,VLOOKUP($F167,Selic_base!$A$3:$G$760,5,FALSE)/100," ")</f>
        <v xml:space="preserve"> </v>
      </c>
      <c r="I167" s="4">
        <f>IF(Selic_base!L596&lt;=1,VLOOKUP($F167,Selic_base!$A$3:$G$760,5,FALSE)/100," ")</f>
        <v>0</v>
      </c>
      <c r="K167" s="1">
        <v>49827</v>
      </c>
      <c r="L167" s="4" t="str">
        <f>IF(Selic_base!H608&lt;=1,VLOOKUP($K167,Selic_base!$A$3:$G$760,4,FALSE)/100," ")</f>
        <v xml:space="preserve"> </v>
      </c>
      <c r="M167" s="4" t="str">
        <f>IF(Selic_base!H608&lt;=1,VLOOKUP($K167,Selic_base!$A$3:$G$760,5,FALSE)/100," ")</f>
        <v xml:space="preserve"> </v>
      </c>
      <c r="N167" s="4">
        <f>IF(Selic_base!L608&lt;=1,VLOOKUP($K167,Selic_base!$A$3:$G$760,5,FALSE)/100," ")</f>
        <v>0</v>
      </c>
    </row>
    <row r="168" spans="1:33" ht="12.75" hidden="1" customHeight="1" x14ac:dyDescent="0.2">
      <c r="A168" s="1">
        <v>49126</v>
      </c>
      <c r="B168" s="4" t="str">
        <f>IF(Selic_base!H585&lt;=1,VLOOKUP($A168,Selic_base!$A$3:$G$760,4,FALSE)/100," ")</f>
        <v xml:space="preserve"> </v>
      </c>
      <c r="C168" s="4" t="str">
        <f>IF(Selic_base!H585&lt;=1,VLOOKUP($A168,Selic_base!$A$3:$G$760,5,FALSE)/100," ")</f>
        <v xml:space="preserve"> </v>
      </c>
      <c r="D168" s="4">
        <f>IF(Selic_base!L585&lt;=1,VLOOKUP($A168,Selic_base!$A$3:$G$760,5,FALSE)/100," ")</f>
        <v>0</v>
      </c>
      <c r="F168" s="1">
        <v>49491</v>
      </c>
      <c r="G168" s="4" t="str">
        <f>IF(Selic_base!H597&lt;=1,VLOOKUP($F168,Selic_base!$A$3:$G$760,4,FALSE)/100," ")</f>
        <v xml:space="preserve"> </v>
      </c>
      <c r="H168" s="4" t="str">
        <f>IF(Selic_base!H597&lt;=1,VLOOKUP($F168,Selic_base!$A$3:$G$760,5,FALSE)/100," ")</f>
        <v xml:space="preserve"> </v>
      </c>
      <c r="I168" s="4">
        <f>IF(Selic_base!L597&lt;=1,VLOOKUP($F168,Selic_base!$A$3:$G$760,5,FALSE)/100," ")</f>
        <v>0</v>
      </c>
      <c r="K168" s="1">
        <v>49857</v>
      </c>
      <c r="L168" s="4" t="str">
        <f>IF(Selic_base!H609&lt;=1,VLOOKUP($K168,Selic_base!$A$3:$G$760,4,FALSE)/100," ")</f>
        <v xml:space="preserve"> </v>
      </c>
      <c r="M168" s="4" t="str">
        <f>IF(Selic_base!H609&lt;=1,VLOOKUP($K168,Selic_base!$A$3:$G$760,5,FALSE)/100," ")</f>
        <v xml:space="preserve"> </v>
      </c>
      <c r="N168" s="4">
        <f>IF(Selic_base!L609&lt;=1,VLOOKUP($K168,Selic_base!$A$3:$G$760,5,FALSE)/100," ")</f>
        <v>0</v>
      </c>
    </row>
    <row r="169" spans="1:33" ht="12.75" hidden="1" customHeight="1" x14ac:dyDescent="0.2">
      <c r="A169" s="1">
        <v>49157</v>
      </c>
      <c r="B169" s="4" t="str">
        <f>IF(Selic_base!H586&lt;=1,VLOOKUP($A169,Selic_base!$A$3:$G$760,4,FALSE)/100," ")</f>
        <v xml:space="preserve"> </v>
      </c>
      <c r="C169" s="4" t="str">
        <f>IF(Selic_base!H586&lt;=1,VLOOKUP($A169,Selic_base!$A$3:$G$760,5,FALSE)/100," ")</f>
        <v xml:space="preserve"> </v>
      </c>
      <c r="D169" s="4">
        <f>IF(Selic_base!L586&lt;=1,VLOOKUP($A169,Selic_base!$A$3:$G$760,5,FALSE)/100," ")</f>
        <v>0</v>
      </c>
      <c r="F169" s="1">
        <v>49522</v>
      </c>
      <c r="G169" s="4" t="str">
        <f>IF(Selic_base!H598&lt;=1,VLOOKUP($F169,Selic_base!$A$3:$G$760,4,FALSE)/100," ")</f>
        <v xml:space="preserve"> </v>
      </c>
      <c r="H169" s="4" t="str">
        <f>IF(Selic_base!H598&lt;=1,VLOOKUP($F169,Selic_base!$A$3:$G$760,5,FALSE)/100," ")</f>
        <v xml:space="preserve"> </v>
      </c>
      <c r="I169" s="4">
        <f>IF(Selic_base!L598&lt;=1,VLOOKUP($F169,Selic_base!$A$3:$G$760,5,FALSE)/100," ")</f>
        <v>0</v>
      </c>
      <c r="K169" s="1">
        <v>49888</v>
      </c>
      <c r="L169" s="4" t="str">
        <f>IF(Selic_base!H610&lt;=1,VLOOKUP($K169,Selic_base!$A$3:$G$760,4,FALSE)/100," ")</f>
        <v xml:space="preserve"> </v>
      </c>
      <c r="M169" s="4" t="str">
        <f>IF(Selic_base!H610&lt;=1,VLOOKUP($K169,Selic_base!$A$3:$G$760,5,FALSE)/100," ")</f>
        <v xml:space="preserve"> </v>
      </c>
      <c r="N169" s="4">
        <f>IF(Selic_base!L610&lt;=1,VLOOKUP($K169,Selic_base!$A$3:$G$760,5,FALSE)/100," ")</f>
        <v>0</v>
      </c>
    </row>
    <row r="170" spans="1:33" ht="12.75" hidden="1" customHeight="1" x14ac:dyDescent="0.2">
      <c r="A170" s="1">
        <v>49188</v>
      </c>
      <c r="B170" s="4" t="str">
        <f>IF(Selic_base!H587&lt;=1,VLOOKUP($A170,Selic_base!$A$3:$G$760,4,FALSE)/100," ")</f>
        <v xml:space="preserve"> </v>
      </c>
      <c r="C170" s="4" t="str">
        <f>IF(Selic_base!H587&lt;=1,VLOOKUP($A170,Selic_base!$A$3:$G$760,5,FALSE)/100," ")</f>
        <v xml:space="preserve"> </v>
      </c>
      <c r="D170" s="4">
        <f>IF(Selic_base!L587&lt;=1,VLOOKUP($A170,Selic_base!$A$3:$G$760,5,FALSE)/100," ")</f>
        <v>0</v>
      </c>
      <c r="F170" s="1">
        <v>49553</v>
      </c>
      <c r="G170" s="4" t="str">
        <f>IF(Selic_base!H599&lt;=1,VLOOKUP($F170,Selic_base!$A$3:$G$760,4,FALSE)/100," ")</f>
        <v xml:space="preserve"> </v>
      </c>
      <c r="H170" s="4" t="str">
        <f>IF(Selic_base!H599&lt;=1,VLOOKUP($F170,Selic_base!$A$3:$G$760,5,FALSE)/100," ")</f>
        <v xml:space="preserve"> </v>
      </c>
      <c r="I170" s="4">
        <f>IF(Selic_base!L599&lt;=1,VLOOKUP($F170,Selic_base!$A$3:$G$760,5,FALSE)/100," ")</f>
        <v>0</v>
      </c>
      <c r="K170" s="1">
        <v>49919</v>
      </c>
      <c r="L170" s="4" t="str">
        <f>IF(Selic_base!H611&lt;=1,VLOOKUP($K170,Selic_base!$A$3:$G$760,4,FALSE)/100," ")</f>
        <v xml:space="preserve"> </v>
      </c>
      <c r="M170" s="4" t="str">
        <f>IF(Selic_base!H611&lt;=1,VLOOKUP($K170,Selic_base!$A$3:$G$760,5,FALSE)/100," ")</f>
        <v xml:space="preserve"> </v>
      </c>
      <c r="N170" s="4">
        <f>IF(Selic_base!L611&lt;=1,VLOOKUP($K170,Selic_base!$A$3:$G$760,5,FALSE)/100," ")</f>
        <v>0</v>
      </c>
    </row>
    <row r="171" spans="1:33" ht="12.75" hidden="1" customHeight="1" x14ac:dyDescent="0.2">
      <c r="A171" s="1">
        <v>49218</v>
      </c>
      <c r="B171" s="4" t="str">
        <f>IF(Selic_base!H588&lt;=1,VLOOKUP($A171,Selic_base!$A$3:$G$760,4,FALSE)/100," ")</f>
        <v xml:space="preserve"> </v>
      </c>
      <c r="C171" s="4" t="str">
        <f>IF(Selic_base!H588&lt;=1,VLOOKUP($A171,Selic_base!$A$3:$G$760,5,FALSE)/100," ")</f>
        <v xml:space="preserve"> </v>
      </c>
      <c r="D171" s="4">
        <f>IF(Selic_base!L588&lt;=1,VLOOKUP($A171,Selic_base!$A$3:$G$760,5,FALSE)/100," ")</f>
        <v>0</v>
      </c>
      <c r="F171" s="1">
        <v>49583</v>
      </c>
      <c r="G171" s="4" t="str">
        <f>IF(Selic_base!H600&lt;=1,VLOOKUP($F171,Selic_base!$A$3:$G$760,4,FALSE)/100," ")</f>
        <v xml:space="preserve"> </v>
      </c>
      <c r="H171" s="4" t="str">
        <f>IF(Selic_base!H600&lt;=1,VLOOKUP($F171,Selic_base!$A$3:$G$760,5,FALSE)/100," ")</f>
        <v xml:space="preserve"> </v>
      </c>
      <c r="I171" s="4">
        <f>IF(Selic_base!L600&lt;=1,VLOOKUP($F171,Selic_base!$A$3:$G$760,5,FALSE)/100," ")</f>
        <v>0</v>
      </c>
      <c r="K171" s="1">
        <v>49949</v>
      </c>
      <c r="L171" s="4" t="str">
        <f>IF(Selic_base!H612&lt;=1,VLOOKUP($K171,Selic_base!$A$3:$G$760,4,FALSE)/100," ")</f>
        <v xml:space="preserve"> </v>
      </c>
      <c r="M171" s="4" t="str">
        <f>IF(Selic_base!H612&lt;=1,VLOOKUP($K171,Selic_base!$A$3:$G$760,5,FALSE)/100," ")</f>
        <v xml:space="preserve"> </v>
      </c>
      <c r="N171" s="4">
        <f>IF(Selic_base!L612&lt;=1,VLOOKUP($K171,Selic_base!$A$3:$G$760,5,FALSE)/100," ")</f>
        <v>0</v>
      </c>
    </row>
    <row r="172" spans="1:33" ht="12.75" hidden="1" customHeight="1" x14ac:dyDescent="0.2">
      <c r="A172" s="1">
        <v>49249</v>
      </c>
      <c r="B172" s="4" t="str">
        <f>IF(Selic_base!H589&lt;=1,VLOOKUP($A172,Selic_base!$A$3:$G$760,4,FALSE)/100," ")</f>
        <v xml:space="preserve"> </v>
      </c>
      <c r="C172" s="4" t="str">
        <f>IF(Selic_base!H589&lt;=1,VLOOKUP($A172,Selic_base!$A$3:$G$760,5,FALSE)/100," ")</f>
        <v xml:space="preserve"> </v>
      </c>
      <c r="D172" s="4">
        <f>IF(Selic_base!L589&lt;=1,VLOOKUP($A172,Selic_base!$A$3:$G$760,5,FALSE)/100," ")</f>
        <v>0</v>
      </c>
      <c r="F172" s="1">
        <v>49614</v>
      </c>
      <c r="G172" s="4" t="str">
        <f>IF(Selic_base!H601&lt;=1,VLOOKUP($F172,Selic_base!$A$3:$G$760,4,FALSE)/100," ")</f>
        <v xml:space="preserve"> </v>
      </c>
      <c r="H172" s="4" t="str">
        <f>IF(Selic_base!H601&lt;=1,VLOOKUP($F172,Selic_base!$A$3:$G$760,5,FALSE)/100," ")</f>
        <v xml:space="preserve"> </v>
      </c>
      <c r="I172" s="4">
        <f>IF(Selic_base!L601&lt;=1,VLOOKUP($F172,Selic_base!$A$3:$G$760,5,FALSE)/100," ")</f>
        <v>0</v>
      </c>
      <c r="K172" s="1">
        <v>49980</v>
      </c>
      <c r="L172" s="4" t="str">
        <f>IF(Selic_base!H613&lt;=1,VLOOKUP($K172,Selic_base!$A$3:$G$760,4,FALSE)/100," ")</f>
        <v xml:space="preserve"> </v>
      </c>
      <c r="M172" s="4" t="str">
        <f>IF(Selic_base!H613&lt;=1,VLOOKUP($K172,Selic_base!$A$3:$G$760,5,FALSE)/100," ")</f>
        <v xml:space="preserve"> </v>
      </c>
      <c r="N172" s="4">
        <f>IF(Selic_base!L613&lt;=1,VLOOKUP($K172,Selic_base!$A$3:$G$760,5,FALSE)/100," ")</f>
        <v>0</v>
      </c>
    </row>
    <row r="173" spans="1:33" ht="12.75" hidden="1" customHeight="1" x14ac:dyDescent="0.2">
      <c r="A173" s="1">
        <v>49279</v>
      </c>
      <c r="B173" s="4" t="str">
        <f>IF(Selic_base!H590&lt;=1,VLOOKUP($A173,Selic_base!$A$3:$G$760,4,FALSE)/100," ")</f>
        <v xml:space="preserve"> </v>
      </c>
      <c r="C173" s="4" t="str">
        <f>IF(Selic_base!H590&lt;=1,VLOOKUP($A173,Selic_base!$A$3:$G$760,5,FALSE)/100," ")</f>
        <v xml:space="preserve"> </v>
      </c>
      <c r="D173" s="4">
        <f>IF(Selic_base!L590&lt;=1,VLOOKUP($A173,Selic_base!$A$3:$G$760,5,FALSE)/100," ")</f>
        <v>0</v>
      </c>
      <c r="F173" s="1">
        <v>49644</v>
      </c>
      <c r="G173" s="4" t="str">
        <f>IF(Selic_base!H602&lt;=1,VLOOKUP($F173,Selic_base!$A$3:$G$760,4,FALSE)/100," ")</f>
        <v xml:space="preserve"> </v>
      </c>
      <c r="H173" s="4" t="str">
        <f>IF(Selic_base!H602&lt;=1,VLOOKUP($F173,Selic_base!$A$3:$G$760,5,FALSE)/100," ")</f>
        <v xml:space="preserve"> </v>
      </c>
      <c r="I173" s="4">
        <f>IF(Selic_base!L602&lt;=1,VLOOKUP($F173,Selic_base!$A$3:$G$760,5,FALSE)/100," ")</f>
        <v>0</v>
      </c>
      <c r="K173" s="1">
        <v>50010</v>
      </c>
      <c r="L173" s="4" t="str">
        <f>IF(Selic_base!H614&lt;=1,VLOOKUP($K173,Selic_base!$A$3:$G$760,4,FALSE)/100," ")</f>
        <v xml:space="preserve"> </v>
      </c>
      <c r="M173" s="4" t="str">
        <f>IF(Selic_base!H614&lt;=1,VLOOKUP($K173,Selic_base!$A$3:$G$760,5,FALSE)/100," ")</f>
        <v xml:space="preserve"> </v>
      </c>
      <c r="N173" s="4">
        <f>IF(Selic_base!L614&lt;=1,VLOOKUP($K173,Selic_base!$A$3:$G$760,5,FALSE)/100," ")</f>
        <v>0</v>
      </c>
    </row>
    <row r="174" spans="1:33" ht="12.75" customHeight="1" x14ac:dyDescent="0.2">
      <c r="A174" s="79" t="s">
        <v>11</v>
      </c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55"/>
    </row>
    <row r="175" spans="1:33" x14ac:dyDescent="0.2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55"/>
    </row>
    <row r="176" spans="1:33" x14ac:dyDescent="0.2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55"/>
    </row>
    <row r="177" spans="1:14" x14ac:dyDescent="0.2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55"/>
    </row>
    <row r="178" spans="1:14" x14ac:dyDescent="0.2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55"/>
    </row>
    <row r="416" spans="11:14" x14ac:dyDescent="0.2">
      <c r="K416" s="3"/>
      <c r="L416" t="str">
        <f>IF(Selic_base!H715&lt;=1,VLOOKUP($K416,Selic_base!$A$3:$G$760,4,FALSE)/100," ")</f>
        <v xml:space="preserve"> </v>
      </c>
      <c r="M416" t="str">
        <f>IF(Selic_base!H715&lt;=1,VLOOKUP($K416,Selic_base!$A$3:$G$760,5,FALSE)/100," ")</f>
        <v xml:space="preserve"> </v>
      </c>
      <c r="N416" t="e">
        <f>IF(Selic_base!L715&lt;=1,VLOOKUP($K416,Selic_base!$A$3:$G$760,5,FALSE)/100," ")</f>
        <v>#N/A</v>
      </c>
    </row>
    <row r="417" spans="6:14" x14ac:dyDescent="0.2">
      <c r="K417" s="3"/>
      <c r="L417" t="str">
        <f>IF(Selic_base!H716&lt;=1,VLOOKUP($K417,Selic_base!$A$3:$G$760,4,FALSE)/100," ")</f>
        <v xml:space="preserve"> </v>
      </c>
      <c r="M417" t="str">
        <f>IF(Selic_base!H716&lt;=1,VLOOKUP($K417,Selic_base!$A$3:$G$760,5,FALSE)/100," ")</f>
        <v xml:space="preserve"> </v>
      </c>
      <c r="N417" t="e">
        <f>IF(Selic_base!L716&lt;=1,VLOOKUP($K417,Selic_base!$A$3:$G$760,5,FALSE)/100," ")</f>
        <v>#N/A</v>
      </c>
    </row>
    <row r="418" spans="6:14" x14ac:dyDescent="0.2">
      <c r="K418" s="3"/>
      <c r="L418" t="str">
        <f>IF(Selic_base!H717&lt;=1,VLOOKUP($K418,Selic_base!$A$3:$G$760,4,FALSE)/100," ")</f>
        <v xml:space="preserve"> </v>
      </c>
      <c r="M418" t="str">
        <f>IF(Selic_base!H717&lt;=1,VLOOKUP($K418,Selic_base!$A$3:$G$760,5,FALSE)/100," ")</f>
        <v xml:space="preserve"> </v>
      </c>
      <c r="N418" t="e">
        <f>IF(Selic_base!L717&lt;=1,VLOOKUP($K418,Selic_base!$A$3:$G$760,5,FALSE)/100," ")</f>
        <v>#N/A</v>
      </c>
    </row>
    <row r="419" spans="6:14" x14ac:dyDescent="0.2">
      <c r="K419" s="3"/>
      <c r="L419" t="str">
        <f>IF(Selic_base!H718&lt;=1,VLOOKUP($K419,Selic_base!$A$3:$G$760,4,FALSE)/100," ")</f>
        <v xml:space="preserve"> </v>
      </c>
      <c r="M419" t="str">
        <f>IF(Selic_base!H718&lt;=1,VLOOKUP($K419,Selic_base!$A$3:$G$760,5,FALSE)/100," ")</f>
        <v xml:space="preserve"> </v>
      </c>
      <c r="N419" t="e">
        <f>IF(Selic_base!L718&lt;=1,VLOOKUP($K419,Selic_base!$A$3:$G$760,5,FALSE)/100," ")</f>
        <v>#N/A</v>
      </c>
    </row>
    <row r="420" spans="6:14" x14ac:dyDescent="0.2">
      <c r="K420" s="3"/>
      <c r="L420" t="str">
        <f>IF(Selic_base!H719&lt;=1,VLOOKUP($K420,Selic_base!$A$3:$G$760,4,FALSE)/100," ")</f>
        <v xml:space="preserve"> </v>
      </c>
      <c r="M420" t="str">
        <f>IF(Selic_base!H719&lt;=1,VLOOKUP($K420,Selic_base!$A$3:$G$760,5,FALSE)/100," ")</f>
        <v xml:space="preserve"> </v>
      </c>
      <c r="N420" t="e">
        <f>IF(Selic_base!L719&lt;=1,VLOOKUP($K420,Selic_base!$A$3:$G$760,5,FALSE)/100," ")</f>
        <v>#N/A</v>
      </c>
    </row>
    <row r="421" spans="6:14" x14ac:dyDescent="0.2">
      <c r="K421" s="3"/>
      <c r="L421" t="str">
        <f>IF(Selic_base!H720&lt;=1,VLOOKUP($K421,Selic_base!$A$3:$G$760,4,FALSE)/100," ")</f>
        <v xml:space="preserve"> </v>
      </c>
      <c r="M421" t="str">
        <f>IF(Selic_base!H720&lt;=1,VLOOKUP($K421,Selic_base!$A$3:$G$760,5,FALSE)/100," ")</f>
        <v xml:space="preserve"> </v>
      </c>
      <c r="N421" t="e">
        <f>IF(Selic_base!L720&lt;=1,VLOOKUP($K421,Selic_base!$A$3:$G$760,5,FALSE)/100," ")</f>
        <v>#N/A</v>
      </c>
    </row>
    <row r="422" spans="6:14" x14ac:dyDescent="0.2">
      <c r="K422" s="3"/>
      <c r="L422" t="str">
        <f>IF(Selic_base!H721&lt;=1,VLOOKUP($K422,Selic_base!$A$3:$G$760,4,FALSE)/100," ")</f>
        <v xml:space="preserve"> </v>
      </c>
      <c r="M422" t="str">
        <f>IF(Selic_base!H721&lt;=1,VLOOKUP($K422,Selic_base!$A$3:$G$760,5,FALSE)/100," ")</f>
        <v xml:space="preserve"> </v>
      </c>
      <c r="N422" t="e">
        <f>IF(Selic_base!L721&lt;=1,VLOOKUP($K422,Selic_base!$A$3:$G$760,5,FALSE)/100," ")</f>
        <v>#N/A</v>
      </c>
    </row>
    <row r="423" spans="6:14" x14ac:dyDescent="0.2">
      <c r="K423" s="3"/>
      <c r="L423" t="str">
        <f>IF(Selic_base!H722&lt;=1,VLOOKUP($K423,Selic_base!$A$3:$G$760,4,FALSE)/100," ")</f>
        <v xml:space="preserve"> </v>
      </c>
      <c r="M423" t="str">
        <f>IF(Selic_base!H722&lt;=1,VLOOKUP($K423,Selic_base!$A$3:$G$760,5,FALSE)/100," ")</f>
        <v xml:space="preserve"> </v>
      </c>
      <c r="N423" t="e">
        <f>IF(Selic_base!L722&lt;=1,VLOOKUP($K423,Selic_base!$A$3:$G$760,5,FALSE)/100," ")</f>
        <v>#N/A</v>
      </c>
    </row>
    <row r="424" spans="6:14" x14ac:dyDescent="0.2">
      <c r="K424" s="3"/>
      <c r="L424" t="str">
        <f>IF(Selic_base!H723&lt;=1,VLOOKUP($K424,Selic_base!$A$3:$G$760,4,FALSE)/100," ")</f>
        <v xml:space="preserve"> </v>
      </c>
      <c r="M424" t="str">
        <f>IF(Selic_base!H723&lt;=1,VLOOKUP($K424,Selic_base!$A$3:$G$760,5,FALSE)/100," ")</f>
        <v xml:space="preserve"> </v>
      </c>
      <c r="N424" t="e">
        <f>IF(Selic_base!L723&lt;=1,VLOOKUP($K424,Selic_base!$A$3:$G$760,5,FALSE)/100," ")</f>
        <v>#N/A</v>
      </c>
    </row>
    <row r="425" spans="6:14" x14ac:dyDescent="0.2">
      <c r="K425" s="3"/>
      <c r="L425" t="str">
        <f>IF(Selic_base!H724&lt;=1,VLOOKUP($K425,Selic_base!$A$3:$G$760,4,FALSE)/100," ")</f>
        <v xml:space="preserve"> </v>
      </c>
      <c r="M425" t="str">
        <f>IF(Selic_base!H724&lt;=1,VLOOKUP($K425,Selic_base!$A$3:$G$760,5,FALSE)/100," ")</f>
        <v xml:space="preserve"> </v>
      </c>
      <c r="N425" t="e">
        <f>IF(Selic_base!L724&lt;=1,VLOOKUP($K425,Selic_base!$A$3:$G$760,5,FALSE)/100," ")</f>
        <v>#N/A</v>
      </c>
    </row>
    <row r="426" spans="6:14" x14ac:dyDescent="0.2">
      <c r="K426" s="3"/>
      <c r="L426" t="str">
        <f>IF(Selic_base!H725&lt;=1,VLOOKUP($K426,Selic_base!$A$3:$G$760,4,FALSE)/100," ")</f>
        <v xml:space="preserve"> </v>
      </c>
      <c r="M426" t="str">
        <f>IF(Selic_base!H725&lt;=1,VLOOKUP($K426,Selic_base!$A$3:$G$760,5,FALSE)/100," ")</f>
        <v xml:space="preserve"> </v>
      </c>
      <c r="N426" t="e">
        <f>IF(Selic_base!L725&lt;=1,VLOOKUP($K426,Selic_base!$A$3:$G$760,5,FALSE)/100," ")</f>
        <v>#N/A</v>
      </c>
    </row>
    <row r="427" spans="6:14" x14ac:dyDescent="0.2">
      <c r="K427" s="3"/>
      <c r="L427" t="str">
        <f>IF(Selic_base!H726&lt;=1,VLOOKUP($K427,Selic_base!$A$3:$G$760,4,FALSE)/100," ")</f>
        <v xml:space="preserve"> </v>
      </c>
      <c r="M427" t="str">
        <f>IF(Selic_base!H726&lt;=1,VLOOKUP($K427,Selic_base!$A$3:$G$760,5,FALSE)/100," ")</f>
        <v xml:space="preserve"> </v>
      </c>
      <c r="N427" t="e">
        <f>IF(Selic_base!L726&lt;=1,VLOOKUP($K427,Selic_base!$A$3:$G$760,5,FALSE)/100," ")</f>
        <v>#N/A</v>
      </c>
    </row>
    <row r="428" spans="6:14" x14ac:dyDescent="0.2">
      <c r="F428" s="3"/>
      <c r="K428" s="3"/>
      <c r="L428" t="str">
        <f>IF(Selic_base!H727&lt;=1,VLOOKUP($K428,Selic_base!$A$3:$G$760,4,FALSE)/100," ")</f>
        <v xml:space="preserve"> </v>
      </c>
      <c r="M428" t="str">
        <f>IF(Selic_base!H727&lt;=1,VLOOKUP($K428,Selic_base!$A$3:$G$760,5,FALSE)/100," ")</f>
        <v xml:space="preserve"> </v>
      </c>
      <c r="N428" t="e">
        <f>IF(Selic_base!L727&lt;=1,VLOOKUP($K428,Selic_base!$A$3:$G$760,5,FALSE)/100," ")</f>
        <v>#N/A</v>
      </c>
    </row>
    <row r="429" spans="6:14" x14ac:dyDescent="0.2">
      <c r="F429" s="3"/>
      <c r="K429" s="3"/>
      <c r="L429" t="str">
        <f>IF(Selic_base!H728&lt;=1,VLOOKUP($K429,Selic_base!$A$3:$G$760,4,FALSE)/100," ")</f>
        <v xml:space="preserve"> </v>
      </c>
      <c r="M429" t="str">
        <f>IF(Selic_base!H728&lt;=1,VLOOKUP($K429,Selic_base!$A$3:$G$760,5,FALSE)/100," ")</f>
        <v xml:space="preserve"> </v>
      </c>
      <c r="N429" t="e">
        <f>IF(Selic_base!L728&lt;=1,VLOOKUP($K429,Selic_base!$A$3:$G$760,5,FALSE)/100," ")</f>
        <v>#N/A</v>
      </c>
    </row>
    <row r="430" spans="6:14" x14ac:dyDescent="0.2">
      <c r="F430" s="3"/>
      <c r="K430" s="3"/>
      <c r="L430" t="str">
        <f>IF(Selic_base!H729&lt;=1,VLOOKUP($K430,Selic_base!$A$3:$G$760,4,FALSE)/100," ")</f>
        <v xml:space="preserve"> </v>
      </c>
      <c r="M430" t="str">
        <f>IF(Selic_base!H729&lt;=1,VLOOKUP($K430,Selic_base!$A$3:$G$760,5,FALSE)/100," ")</f>
        <v xml:space="preserve"> </v>
      </c>
      <c r="N430" t="e">
        <f>IF(Selic_base!L729&lt;=1,VLOOKUP($K430,Selic_base!$A$3:$G$760,5,FALSE)/100," ")</f>
        <v>#N/A</v>
      </c>
    </row>
    <row r="431" spans="6:14" x14ac:dyDescent="0.2">
      <c r="F431" s="3"/>
      <c r="K431" s="3"/>
      <c r="L431" t="str">
        <f>IF(Selic_base!H730&lt;=1,VLOOKUP($K431,Selic_base!$A$3:$G$760,4,FALSE)/100," ")</f>
        <v xml:space="preserve"> </v>
      </c>
      <c r="M431" t="str">
        <f>IF(Selic_base!H730&lt;=1,VLOOKUP($K431,Selic_base!$A$3:$G$760,5,FALSE)/100," ")</f>
        <v xml:space="preserve"> </v>
      </c>
      <c r="N431" t="e">
        <f>IF(Selic_base!L730&lt;=1,VLOOKUP($K431,Selic_base!$A$3:$G$760,5,FALSE)/100," ")</f>
        <v>#N/A</v>
      </c>
    </row>
    <row r="432" spans="6:14" x14ac:dyDescent="0.2">
      <c r="F432" s="3"/>
      <c r="K432" s="3"/>
      <c r="L432" t="str">
        <f>IF(Selic_base!H731&lt;=1,VLOOKUP($K432,Selic_base!$A$3:$G$760,4,FALSE)/100," ")</f>
        <v xml:space="preserve"> </v>
      </c>
      <c r="M432" t="str">
        <f>IF(Selic_base!H731&lt;=1,VLOOKUP($K432,Selic_base!$A$3:$G$760,5,FALSE)/100," ")</f>
        <v xml:space="preserve"> </v>
      </c>
      <c r="N432" t="e">
        <f>IF(Selic_base!L731&lt;=1,VLOOKUP($K432,Selic_base!$A$3:$G$760,5,FALSE)/100," ")</f>
        <v>#N/A</v>
      </c>
    </row>
    <row r="433" spans="1:14" x14ac:dyDescent="0.2">
      <c r="F433" s="3"/>
      <c r="K433" s="3"/>
      <c r="L433" t="str">
        <f>IF(Selic_base!H732&lt;=1,VLOOKUP($K433,Selic_base!$A$3:$G$760,4,FALSE)/100," ")</f>
        <v xml:space="preserve"> </v>
      </c>
      <c r="M433" t="str">
        <f>IF(Selic_base!H732&lt;=1,VLOOKUP($K433,Selic_base!$A$3:$G$760,5,FALSE)/100," ")</f>
        <v xml:space="preserve"> </v>
      </c>
      <c r="N433" t="e">
        <f>IF(Selic_base!L732&lt;=1,VLOOKUP($K433,Selic_base!$A$3:$G$760,5,FALSE)/100," ")</f>
        <v>#N/A</v>
      </c>
    </row>
    <row r="434" spans="1:14" x14ac:dyDescent="0.2">
      <c r="F434" s="3"/>
      <c r="K434" s="3"/>
      <c r="L434" t="str">
        <f>IF(Selic_base!H733&lt;=1,VLOOKUP($K434,Selic_base!$A$3:$G$760,4,FALSE)/100," ")</f>
        <v xml:space="preserve"> </v>
      </c>
      <c r="M434" t="str">
        <f>IF(Selic_base!H733&lt;=1,VLOOKUP($K434,Selic_base!$A$3:$G$760,5,FALSE)/100," ")</f>
        <v xml:space="preserve"> </v>
      </c>
      <c r="N434" t="e">
        <f>IF(Selic_base!L733&lt;=1,VLOOKUP($K434,Selic_base!$A$3:$G$760,5,FALSE)/100," ")</f>
        <v>#N/A</v>
      </c>
    </row>
    <row r="435" spans="1:14" x14ac:dyDescent="0.2">
      <c r="F435" s="3"/>
      <c r="K435" s="3"/>
      <c r="L435" t="str">
        <f>IF(Selic_base!H734&lt;=1,VLOOKUP($K435,Selic_base!$A$3:$G$760,4,FALSE)/100," ")</f>
        <v xml:space="preserve"> </v>
      </c>
      <c r="M435" t="str">
        <f>IF(Selic_base!H734&lt;=1,VLOOKUP($K435,Selic_base!$A$3:$G$760,5,FALSE)/100," ")</f>
        <v xml:space="preserve"> </v>
      </c>
      <c r="N435" t="e">
        <f>IF(Selic_base!L734&lt;=1,VLOOKUP($K435,Selic_base!$A$3:$G$760,5,FALSE)/100," ")</f>
        <v>#N/A</v>
      </c>
    </row>
    <row r="436" spans="1:14" x14ac:dyDescent="0.2">
      <c r="F436" s="3"/>
      <c r="K436" s="3"/>
      <c r="L436" t="str">
        <f>IF(Selic_base!H735&lt;=1,VLOOKUP($K436,Selic_base!$A$3:$G$760,4,FALSE)/100," ")</f>
        <v xml:space="preserve"> </v>
      </c>
      <c r="M436" t="str">
        <f>IF(Selic_base!H735&lt;=1,VLOOKUP($K436,Selic_base!$A$3:$G$760,5,FALSE)/100," ")</f>
        <v xml:space="preserve"> </v>
      </c>
      <c r="N436" t="e">
        <f>IF(Selic_base!L735&lt;=1,VLOOKUP($K436,Selic_base!$A$3:$G$760,5,FALSE)/100," ")</f>
        <v>#N/A</v>
      </c>
    </row>
    <row r="437" spans="1:14" x14ac:dyDescent="0.2">
      <c r="F437" s="3"/>
      <c r="K437" s="3"/>
      <c r="L437" t="str">
        <f>IF(Selic_base!H736&lt;=1,VLOOKUP($K437,Selic_base!$A$3:$G$760,4,FALSE)/100," ")</f>
        <v xml:space="preserve"> </v>
      </c>
      <c r="M437" t="str">
        <f>IF(Selic_base!H736&lt;=1,VLOOKUP($K437,Selic_base!$A$3:$G$760,5,FALSE)/100," ")</f>
        <v xml:space="preserve"> </v>
      </c>
      <c r="N437" t="e">
        <f>IF(Selic_base!L736&lt;=1,VLOOKUP($K437,Selic_base!$A$3:$G$760,5,FALSE)/100," ")</f>
        <v>#N/A</v>
      </c>
    </row>
    <row r="438" spans="1:14" x14ac:dyDescent="0.2">
      <c r="F438" s="3"/>
      <c r="K438" s="3"/>
      <c r="L438" t="str">
        <f>IF(Selic_base!H737&lt;=1,VLOOKUP($K438,Selic_base!$A$3:$G$760,4,FALSE)/100," ")</f>
        <v xml:space="preserve"> </v>
      </c>
      <c r="M438" t="str">
        <f>IF(Selic_base!H737&lt;=1,VLOOKUP($K438,Selic_base!$A$3:$G$760,5,FALSE)/100," ")</f>
        <v xml:space="preserve"> </v>
      </c>
      <c r="N438" t="e">
        <f>IF(Selic_base!L737&lt;=1,VLOOKUP($K438,Selic_base!$A$3:$G$760,5,FALSE)/100," ")</f>
        <v>#N/A</v>
      </c>
    </row>
    <row r="439" spans="1:14" x14ac:dyDescent="0.2">
      <c r="F439" s="3"/>
      <c r="K439" s="3"/>
      <c r="L439" t="str">
        <f>IF(Selic_base!H738&lt;=1,VLOOKUP($K439,Selic_base!$A$3:$G$760,4,FALSE)/100," ")</f>
        <v xml:space="preserve"> </v>
      </c>
      <c r="M439" t="str">
        <f>IF(Selic_base!H738&lt;=1,VLOOKUP($K439,Selic_base!$A$3:$G$760,5,FALSE)/100," ")</f>
        <v xml:space="preserve"> </v>
      </c>
      <c r="N439" t="e">
        <f>IF(Selic_base!L738&lt;=1,VLOOKUP($K439,Selic_base!$A$3:$G$760,5,FALSE)/100," ")</f>
        <v>#N/A</v>
      </c>
    </row>
    <row r="440" spans="1:14" x14ac:dyDescent="0.2">
      <c r="A440" s="3"/>
      <c r="F440" s="3"/>
      <c r="K440" s="3"/>
      <c r="L440" t="str">
        <f>IF(Selic_base!H739&lt;=1,VLOOKUP($K440,Selic_base!$A$3:$G$760,4,FALSE)/100," ")</f>
        <v xml:space="preserve"> </v>
      </c>
      <c r="M440" t="str">
        <f>IF(Selic_base!H739&lt;=1,VLOOKUP($K440,Selic_base!$A$3:$G$760,5,FALSE)/100," ")</f>
        <v xml:space="preserve"> </v>
      </c>
      <c r="N440" t="e">
        <f>IF(Selic_base!L739&lt;=1,VLOOKUP($K440,Selic_base!$A$3:$G$760,5,FALSE)/100," ")</f>
        <v>#N/A</v>
      </c>
    </row>
    <row r="441" spans="1:14" x14ac:dyDescent="0.2">
      <c r="A441" s="3"/>
      <c r="F441" s="3"/>
      <c r="K441" s="3"/>
      <c r="L441" t="str">
        <f>IF(Selic_base!H740&lt;=1,VLOOKUP($K441,Selic_base!$A$3:$G$760,4,FALSE)/100," ")</f>
        <v xml:space="preserve"> </v>
      </c>
      <c r="M441" t="str">
        <f>IF(Selic_base!H740&lt;=1,VLOOKUP($K441,Selic_base!$A$3:$G$760,5,FALSE)/100," ")</f>
        <v xml:space="preserve"> </v>
      </c>
      <c r="N441" t="e">
        <f>IF(Selic_base!L740&lt;=1,VLOOKUP($K441,Selic_base!$A$3:$G$760,5,FALSE)/100," ")</f>
        <v>#N/A</v>
      </c>
    </row>
    <row r="442" spans="1:14" x14ac:dyDescent="0.2">
      <c r="A442" s="3"/>
      <c r="F442" s="3"/>
      <c r="K442" s="3"/>
      <c r="L442" t="str">
        <f>IF(Selic_base!H741&lt;=1,VLOOKUP($K442,Selic_base!$A$3:$G$760,4,FALSE)/100," ")</f>
        <v xml:space="preserve"> </v>
      </c>
      <c r="M442" t="str">
        <f>IF(Selic_base!H741&lt;=1,VLOOKUP($K442,Selic_base!$A$3:$G$760,5,FALSE)/100," ")</f>
        <v xml:space="preserve"> </v>
      </c>
      <c r="N442" t="e">
        <f>IF(Selic_base!L741&lt;=1,VLOOKUP($K442,Selic_base!$A$3:$G$760,5,FALSE)/100," ")</f>
        <v>#N/A</v>
      </c>
    </row>
    <row r="443" spans="1:14" x14ac:dyDescent="0.2">
      <c r="A443" s="3"/>
      <c r="F443" s="3"/>
      <c r="K443" s="3"/>
      <c r="L443" t="str">
        <f>IF(Selic_base!H742&lt;=1,VLOOKUP($K443,Selic_base!$A$3:$G$760,4,FALSE)/100," ")</f>
        <v xml:space="preserve"> </v>
      </c>
      <c r="M443" t="str">
        <f>IF(Selic_base!H742&lt;=1,VLOOKUP($K443,Selic_base!$A$3:$G$760,5,FALSE)/100," ")</f>
        <v xml:space="preserve"> </v>
      </c>
      <c r="N443" t="e">
        <f>IF(Selic_base!L742&lt;=1,VLOOKUP($K443,Selic_base!$A$3:$G$760,5,FALSE)/100," ")</f>
        <v>#N/A</v>
      </c>
    </row>
    <row r="444" spans="1:14" x14ac:dyDescent="0.2">
      <c r="A444" s="3"/>
      <c r="F444" s="3"/>
      <c r="K444" s="3"/>
      <c r="L444" t="str">
        <f>IF(Selic_base!H743&lt;=1,VLOOKUP($K444,Selic_base!$A$3:$G$760,4,FALSE)/100," ")</f>
        <v xml:space="preserve"> </v>
      </c>
      <c r="M444" t="str">
        <f>IF(Selic_base!H743&lt;=1,VLOOKUP($K444,Selic_base!$A$3:$G$760,5,FALSE)/100," ")</f>
        <v xml:space="preserve"> </v>
      </c>
      <c r="N444" t="e">
        <f>IF(Selic_base!L743&lt;=1,VLOOKUP($K444,Selic_base!$A$3:$G$760,5,FALSE)/100," ")</f>
        <v>#N/A</v>
      </c>
    </row>
    <row r="445" spans="1:14" x14ac:dyDescent="0.2">
      <c r="A445" s="3"/>
      <c r="F445" s="3"/>
      <c r="K445" s="3"/>
      <c r="L445" t="str">
        <f>IF(Selic_base!H744&lt;=1,VLOOKUP($K445,Selic_base!$A$3:$G$760,4,FALSE)/100," ")</f>
        <v xml:space="preserve"> </v>
      </c>
      <c r="M445" t="str">
        <f>IF(Selic_base!H744&lt;=1,VLOOKUP($K445,Selic_base!$A$3:$G$760,5,FALSE)/100," ")</f>
        <v xml:space="preserve"> </v>
      </c>
      <c r="N445" t="e">
        <f>IF(Selic_base!L744&lt;=1,VLOOKUP($K445,Selic_base!$A$3:$G$760,5,FALSE)/100," ")</f>
        <v>#N/A</v>
      </c>
    </row>
    <row r="446" spans="1:14" x14ac:dyDescent="0.2">
      <c r="A446" s="3"/>
      <c r="F446" s="3"/>
      <c r="K446" s="3"/>
      <c r="L446" t="str">
        <f>IF(Selic_base!H745&lt;=1,VLOOKUP($K446,Selic_base!$A$3:$G$760,4,FALSE)/100," ")</f>
        <v xml:space="preserve"> </v>
      </c>
      <c r="M446" t="str">
        <f>IF(Selic_base!H745&lt;=1,VLOOKUP($K446,Selic_base!$A$3:$G$760,5,FALSE)/100," ")</f>
        <v xml:space="preserve"> </v>
      </c>
      <c r="N446" t="e">
        <f>IF(Selic_base!L745&lt;=1,VLOOKUP($K446,Selic_base!$A$3:$G$760,5,FALSE)/100," ")</f>
        <v>#N/A</v>
      </c>
    </row>
    <row r="447" spans="1:14" x14ac:dyDescent="0.2">
      <c r="A447" s="3"/>
      <c r="F447" s="3"/>
      <c r="K447" s="3"/>
      <c r="L447" t="str">
        <f>IF(Selic_base!H746&lt;=1,VLOOKUP($K447,Selic_base!$A$3:$G$760,4,FALSE)/100," ")</f>
        <v xml:space="preserve"> </v>
      </c>
      <c r="M447" t="str">
        <f>IF(Selic_base!H746&lt;=1,VLOOKUP($K447,Selic_base!$A$3:$G$760,5,FALSE)/100," ")</f>
        <v xml:space="preserve"> </v>
      </c>
      <c r="N447" t="e">
        <f>IF(Selic_base!L746&lt;=1,VLOOKUP($K447,Selic_base!$A$3:$G$760,5,FALSE)/100," ")</f>
        <v>#N/A</v>
      </c>
    </row>
    <row r="448" spans="1:14" x14ac:dyDescent="0.2">
      <c r="A448" s="3"/>
      <c r="F448" s="3"/>
      <c r="K448" s="3"/>
      <c r="L448" t="str">
        <f>IF(Selic_base!H747&lt;=1,VLOOKUP($K448,Selic_base!$A$3:$G$760,4,FALSE)/100," ")</f>
        <v xml:space="preserve"> </v>
      </c>
      <c r="M448" t="str">
        <f>IF(Selic_base!H747&lt;=1,VLOOKUP($K448,Selic_base!$A$3:$G$760,5,FALSE)/100," ")</f>
        <v xml:space="preserve"> </v>
      </c>
      <c r="N448" t="e">
        <f>IF(Selic_base!L747&lt;=1,VLOOKUP($K448,Selic_base!$A$3:$G$760,5,FALSE)/100," ")</f>
        <v>#N/A</v>
      </c>
    </row>
    <row r="449" spans="1:14" x14ac:dyDescent="0.2">
      <c r="A449" s="3"/>
      <c r="F449" s="3"/>
      <c r="K449" s="3"/>
      <c r="L449" t="str">
        <f>IF(Selic_base!H748&lt;=1,VLOOKUP($K449,Selic_base!$A$3:$G$760,4,FALSE)/100," ")</f>
        <v xml:space="preserve"> </v>
      </c>
      <c r="M449" t="str">
        <f>IF(Selic_base!H748&lt;=1,VLOOKUP($K449,Selic_base!$A$3:$G$760,5,FALSE)/100," ")</f>
        <v xml:space="preserve"> </v>
      </c>
      <c r="N449" t="e">
        <f>IF(Selic_base!L748&lt;=1,VLOOKUP($K449,Selic_base!$A$3:$G$760,5,FALSE)/100," ")</f>
        <v>#N/A</v>
      </c>
    </row>
    <row r="450" spans="1:14" x14ac:dyDescent="0.2">
      <c r="A450" s="3"/>
      <c r="F450" s="3"/>
      <c r="K450" s="3"/>
      <c r="L450" t="str">
        <f>IF(Selic_base!H749&lt;=1,VLOOKUP($K450,Selic_base!$A$3:$G$760,4,FALSE)/100," ")</f>
        <v xml:space="preserve"> </v>
      </c>
      <c r="M450" t="str">
        <f>IF(Selic_base!H749&lt;=1,VLOOKUP($K450,Selic_base!$A$3:$G$760,5,FALSE)/100," ")</f>
        <v xml:space="preserve"> </v>
      </c>
      <c r="N450" t="e">
        <f>IF(Selic_base!L749&lt;=1,VLOOKUP($K450,Selic_base!$A$3:$G$760,5,FALSE)/100," ")</f>
        <v>#N/A</v>
      </c>
    </row>
    <row r="451" spans="1:14" x14ac:dyDescent="0.2">
      <c r="A451" s="3"/>
      <c r="F451" s="3"/>
      <c r="K451" s="3"/>
      <c r="L451" t="str">
        <f>IF(Selic_base!H750&lt;=1,VLOOKUP($K451,Selic_base!$A$3:$G$760,4,FALSE)/100," ")</f>
        <v xml:space="preserve"> </v>
      </c>
      <c r="M451" t="str">
        <f>IF(Selic_base!H750&lt;=1,VLOOKUP($K451,Selic_base!$A$3:$G$760,5,FALSE)/100," ")</f>
        <v xml:space="preserve"> </v>
      </c>
      <c r="N451" t="e">
        <f>IF(Selic_base!L750&lt;=1,VLOOKUP($K451,Selic_base!$A$3:$G$760,5,FALSE)/100," ")</f>
        <v>#N/A</v>
      </c>
    </row>
    <row r="452" spans="1:14" x14ac:dyDescent="0.2">
      <c r="A452" s="3"/>
      <c r="F452" s="3"/>
      <c r="K452" s="3"/>
      <c r="L452" t="str">
        <f>IF(Selic_base!H751&lt;=1,VLOOKUP($K452,Selic_base!$A$3:$G$760,4,FALSE)/100," ")</f>
        <v xml:space="preserve"> </v>
      </c>
      <c r="M452" t="str">
        <f>IF(Selic_base!H751&lt;=1,VLOOKUP($K452,Selic_base!$A$3:$G$760,5,FALSE)/100," ")</f>
        <v xml:space="preserve"> </v>
      </c>
      <c r="N452" t="e">
        <f>IF(Selic_base!L751&lt;=1,VLOOKUP($K452,Selic_base!$A$3:$G$760,5,FALSE)/100," ")</f>
        <v>#N/A</v>
      </c>
    </row>
    <row r="453" spans="1:14" x14ac:dyDescent="0.2">
      <c r="A453" s="3"/>
      <c r="F453" s="3"/>
      <c r="K453" s="3"/>
      <c r="L453" t="str">
        <f>IF(Selic_base!H752&lt;=1,VLOOKUP($K453,Selic_base!$A$3:$G$760,4,FALSE)/100," ")</f>
        <v xml:space="preserve"> </v>
      </c>
      <c r="M453" t="str">
        <f>IF(Selic_base!H752&lt;=1,VLOOKUP($K453,Selic_base!$A$3:$G$760,5,FALSE)/100," ")</f>
        <v xml:space="preserve"> </v>
      </c>
      <c r="N453" t="e">
        <f>IF(Selic_base!L752&lt;=1,VLOOKUP($K453,Selic_base!$A$3:$G$760,5,FALSE)/100," ")</f>
        <v>#N/A</v>
      </c>
    </row>
    <row r="454" spans="1:14" x14ac:dyDescent="0.2">
      <c r="A454" s="3"/>
      <c r="F454" s="3"/>
      <c r="K454" s="3"/>
      <c r="L454" t="str">
        <f>IF(Selic_base!H753&lt;=1,VLOOKUP($K454,Selic_base!$A$3:$G$760,4,FALSE)/100," ")</f>
        <v xml:space="preserve"> </v>
      </c>
      <c r="M454" t="str">
        <f>IF(Selic_base!H753&lt;=1,VLOOKUP($K454,Selic_base!$A$3:$G$760,5,FALSE)/100," ")</f>
        <v xml:space="preserve"> </v>
      </c>
      <c r="N454" t="e">
        <f>IF(Selic_base!L753&lt;=1,VLOOKUP($K454,Selic_base!$A$3:$G$760,5,FALSE)/100," ")</f>
        <v>#N/A</v>
      </c>
    </row>
    <row r="455" spans="1:14" x14ac:dyDescent="0.2">
      <c r="A455" s="3"/>
      <c r="F455" s="3"/>
      <c r="K455" s="3"/>
      <c r="L455" t="str">
        <f>IF(Selic_base!H754&lt;=1,VLOOKUP($K455,Selic_base!$A$3:$G$760,4,FALSE)/100," ")</f>
        <v xml:space="preserve"> </v>
      </c>
      <c r="M455" t="str">
        <f>IF(Selic_base!H754&lt;=1,VLOOKUP($K455,Selic_base!$A$3:$G$760,5,FALSE)/100," ")</f>
        <v xml:space="preserve"> </v>
      </c>
      <c r="N455" t="e">
        <f>IF(Selic_base!L754&lt;=1,VLOOKUP($K455,Selic_base!$A$3:$G$760,5,FALSE)/100," ")</f>
        <v>#N/A</v>
      </c>
    </row>
    <row r="456" spans="1:14" x14ac:dyDescent="0.2">
      <c r="A456" s="3"/>
      <c r="F456" s="3"/>
      <c r="K456" s="3"/>
      <c r="L456" t="str">
        <f>IF(Selic_base!H755&lt;=1,VLOOKUP($K456,Selic_base!$A$3:$G$760,4,FALSE)/100," ")</f>
        <v xml:space="preserve"> </v>
      </c>
      <c r="M456" t="str">
        <f>IF(Selic_base!H755&lt;=1,VLOOKUP($K456,Selic_base!$A$3:$G$760,5,FALSE)/100," ")</f>
        <v xml:space="preserve"> </v>
      </c>
      <c r="N456" t="e">
        <f>IF(Selic_base!L755&lt;=1,VLOOKUP($K456,Selic_base!$A$3:$G$760,5,FALSE)/100," ")</f>
        <v>#N/A</v>
      </c>
    </row>
    <row r="457" spans="1:14" x14ac:dyDescent="0.2">
      <c r="A457" s="3"/>
      <c r="F457" s="3"/>
      <c r="K457" s="3"/>
      <c r="L457" t="str">
        <f>IF(Selic_base!H756&lt;=1,VLOOKUP($K457,Selic_base!$A$3:$G$760,4,FALSE)/100," ")</f>
        <v xml:space="preserve"> </v>
      </c>
      <c r="M457" t="str">
        <f>IF(Selic_base!H756&lt;=1,VLOOKUP($K457,Selic_base!$A$3:$G$760,5,FALSE)/100," ")</f>
        <v xml:space="preserve"> </v>
      </c>
      <c r="N457" t="e">
        <f>IF(Selic_base!L756&lt;=1,VLOOKUP($K457,Selic_base!$A$3:$G$760,5,FALSE)/100," ")</f>
        <v>#N/A</v>
      </c>
    </row>
    <row r="458" spans="1:14" x14ac:dyDescent="0.2">
      <c r="A458" s="3"/>
      <c r="F458" s="3"/>
      <c r="K458" s="3"/>
      <c r="L458" t="str">
        <f>IF(Selic_base!H757&lt;=1,VLOOKUP($K458,Selic_base!$A$3:$G$760,4,FALSE)/100," ")</f>
        <v xml:space="preserve"> </v>
      </c>
      <c r="M458" t="str">
        <f>IF(Selic_base!H757&lt;=1,VLOOKUP($K458,Selic_base!$A$3:$G$760,5,FALSE)/100," ")</f>
        <v xml:space="preserve"> </v>
      </c>
      <c r="N458" t="e">
        <f>IF(Selic_base!L757&lt;=1,VLOOKUP($K458,Selic_base!$A$3:$G$760,5,FALSE)/100," ")</f>
        <v>#N/A</v>
      </c>
    </row>
    <row r="459" spans="1:14" x14ac:dyDescent="0.2">
      <c r="A459" s="3"/>
      <c r="F459" s="3"/>
      <c r="K459" s="3"/>
      <c r="L459" t="str">
        <f>IF(Selic_base!H758&lt;=1,VLOOKUP($K459,Selic_base!$A$3:$G$760,4,FALSE)/100," ")</f>
        <v xml:space="preserve"> </v>
      </c>
      <c r="M459" t="str">
        <f>IF(Selic_base!H758&lt;=1,VLOOKUP($K459,Selic_base!$A$3:$G$760,5,FALSE)/100," ")</f>
        <v xml:space="preserve"> </v>
      </c>
      <c r="N459" t="e">
        <f>IF(Selic_base!L758&lt;=1,VLOOKUP($K459,Selic_base!$A$3:$G$760,5,FALSE)/100," ")</f>
        <v>#N/A</v>
      </c>
    </row>
    <row r="460" spans="1:14" x14ac:dyDescent="0.2">
      <c r="A460" s="3"/>
      <c r="F460" s="3"/>
      <c r="K460" s="3"/>
      <c r="L460" t="str">
        <f>IF(Selic_base!H759&lt;=1,VLOOKUP($K460,Selic_base!$A$3:$G$760,4,FALSE)/100," ")</f>
        <v xml:space="preserve"> </v>
      </c>
      <c r="M460" t="str">
        <f>IF(Selic_base!H759&lt;=1,VLOOKUP($K460,Selic_base!$A$3:$G$760,5,FALSE)/100," ")</f>
        <v xml:space="preserve"> </v>
      </c>
      <c r="N460" t="e">
        <f>IF(Selic_base!L759&lt;=1,VLOOKUP($K460,Selic_base!$A$3:$G$760,5,FALSE)/100," ")</f>
        <v>#N/A</v>
      </c>
    </row>
    <row r="461" spans="1:14" x14ac:dyDescent="0.2">
      <c r="A461" s="3"/>
      <c r="F461" s="3"/>
      <c r="K461" s="3"/>
      <c r="L461" t="str">
        <f>IF(Selic_base!H760&lt;=1,VLOOKUP($K461,Selic_base!$A$3:$G$760,4,FALSE)/100," ")</f>
        <v xml:space="preserve"> </v>
      </c>
      <c r="M461" t="str">
        <f>IF(Selic_base!H760&lt;=1,VLOOKUP($K461,Selic_base!$A$3:$G$760,5,FALSE)/100," ")</f>
        <v xml:space="preserve"> </v>
      </c>
      <c r="N461" t="e">
        <f>IF(Selic_base!L760&lt;=1,VLOOKUP($K461,Selic_base!$A$3:$G$760,5,FALSE)/100," ")</f>
        <v>#N/A</v>
      </c>
    </row>
    <row r="462" spans="1:14" x14ac:dyDescent="0.2">
      <c r="A462" s="3"/>
      <c r="F462" s="3"/>
      <c r="K462" s="3"/>
      <c r="L462" t="str">
        <f>IF(Selic_base!H761&lt;=1,VLOOKUP($K462,Selic_base!$A$3:$G$760,4,FALSE)/100," ")</f>
        <v xml:space="preserve"> </v>
      </c>
      <c r="M462" t="str">
        <f>IF(Selic_base!H761&lt;=1,VLOOKUP($K462,Selic_base!$A$3:$G$760,5,FALSE)/100," ")</f>
        <v xml:space="preserve"> </v>
      </c>
      <c r="N462" t="e">
        <f>IF(Selic_base!L761&lt;=1,VLOOKUP($K462,Selic_base!$A$3:$G$760,5,FALSE)/100," ")</f>
        <v>#N/A</v>
      </c>
    </row>
    <row r="463" spans="1:14" x14ac:dyDescent="0.2">
      <c r="A463" s="3"/>
      <c r="F463" s="3"/>
      <c r="K463" s="3"/>
      <c r="L463" t="str">
        <f>IF(Selic_base!H762&lt;=1,VLOOKUP($K463,Selic_base!$A$3:$G$760,4,FALSE)/100," ")</f>
        <v xml:space="preserve"> </v>
      </c>
      <c r="M463" t="str">
        <f>IF(Selic_base!H762&lt;=1,VLOOKUP($K463,Selic_base!$A$3:$G$760,5,FALSE)/100," ")</f>
        <v xml:space="preserve"> </v>
      </c>
      <c r="N463" t="e">
        <f>IF(Selic_base!L762&lt;=1,VLOOKUP($K463,Selic_base!$A$3:$G$760,5,FALSE)/100," ")</f>
        <v>#N/A</v>
      </c>
    </row>
    <row r="464" spans="1:14" x14ac:dyDescent="0.2">
      <c r="A464" s="3"/>
      <c r="F464" s="3"/>
      <c r="K464" s="3"/>
      <c r="L464" t="str">
        <f>IF(Selic_base!H763&lt;=1,VLOOKUP($K464,Selic_base!$A$3:$G$760,4,FALSE)/100," ")</f>
        <v xml:space="preserve"> </v>
      </c>
      <c r="M464" t="str">
        <f>IF(Selic_base!H763&lt;=1,VLOOKUP($K464,Selic_base!$A$3:$G$760,5,FALSE)/100," ")</f>
        <v xml:space="preserve"> </v>
      </c>
      <c r="N464" t="e">
        <f>IF(Selic_base!L763&lt;=1,VLOOKUP($K464,Selic_base!$A$3:$G$760,5,FALSE)/100," ")</f>
        <v>#N/A</v>
      </c>
    </row>
    <row r="465" spans="1:14" x14ac:dyDescent="0.2">
      <c r="A465" s="3"/>
      <c r="F465" s="3"/>
      <c r="K465" s="3"/>
      <c r="L465" t="str">
        <f>IF(Selic_base!H764&lt;=1,VLOOKUP($K465,Selic_base!$A$3:$G$760,4,FALSE)/100," ")</f>
        <v xml:space="preserve"> </v>
      </c>
      <c r="M465" t="str">
        <f>IF(Selic_base!H764&lt;=1,VLOOKUP($K465,Selic_base!$A$3:$G$760,5,FALSE)/100," ")</f>
        <v xml:space="preserve"> </v>
      </c>
      <c r="N465" t="e">
        <f>IF(Selic_base!L764&lt;=1,VLOOKUP($K465,Selic_base!$A$3:$G$760,5,FALSE)/100," ")</f>
        <v>#N/A</v>
      </c>
    </row>
    <row r="466" spans="1:14" x14ac:dyDescent="0.2">
      <c r="A466" s="3"/>
      <c r="F466" s="3"/>
      <c r="K466" s="3"/>
      <c r="L466" t="str">
        <f>IF(Selic_base!H765&lt;=1,VLOOKUP($K466,Selic_base!$A$3:$G$760,4,FALSE)/100," ")</f>
        <v xml:space="preserve"> </v>
      </c>
      <c r="M466" t="str">
        <f>IF(Selic_base!H765&lt;=1,VLOOKUP($K466,Selic_base!$A$3:$G$760,5,FALSE)/100," ")</f>
        <v xml:space="preserve"> </v>
      </c>
      <c r="N466" t="e">
        <f>IF(Selic_base!L765&lt;=1,VLOOKUP($K466,Selic_base!$A$3:$G$760,5,FALSE)/100," ")</f>
        <v>#N/A</v>
      </c>
    </row>
    <row r="467" spans="1:14" x14ac:dyDescent="0.2">
      <c r="A467" s="3"/>
      <c r="F467" s="3"/>
      <c r="K467" s="3"/>
      <c r="L467" t="str">
        <f>IF(Selic_base!H766&lt;=1,VLOOKUP($K467,Selic_base!$A$3:$G$760,4,FALSE)/100," ")</f>
        <v xml:space="preserve"> </v>
      </c>
      <c r="M467" t="str">
        <f>IF(Selic_base!H766&lt;=1,VLOOKUP($K467,Selic_base!$A$3:$G$760,5,FALSE)/100," ")</f>
        <v xml:space="preserve"> </v>
      </c>
      <c r="N467" t="e">
        <f>IF(Selic_base!L766&lt;=1,VLOOKUP($K467,Selic_base!$A$3:$G$760,5,FALSE)/100," ")</f>
        <v>#N/A</v>
      </c>
    </row>
    <row r="468" spans="1:14" x14ac:dyDescent="0.2">
      <c r="A468" s="3"/>
      <c r="F468" s="3"/>
      <c r="K468" s="3"/>
      <c r="L468" t="str">
        <f>IF(Selic_base!H767&lt;=1,VLOOKUP($K468,Selic_base!$A$3:$G$760,4,FALSE)/100," ")</f>
        <v xml:space="preserve"> </v>
      </c>
      <c r="M468" t="str">
        <f>IF(Selic_base!H767&lt;=1,VLOOKUP($K468,Selic_base!$A$3:$G$760,5,FALSE)/100," ")</f>
        <v xml:space="preserve"> </v>
      </c>
      <c r="N468" t="e">
        <f>IF(Selic_base!L767&lt;=1,VLOOKUP($K468,Selic_base!$A$3:$G$760,5,FALSE)/100," ")</f>
        <v>#N/A</v>
      </c>
    </row>
    <row r="469" spans="1:14" x14ac:dyDescent="0.2">
      <c r="A469" s="3"/>
      <c r="F469" s="3"/>
      <c r="K469" s="3"/>
      <c r="L469" t="str">
        <f>IF(Selic_base!H768&lt;=1,VLOOKUP($K469,Selic_base!$A$3:$G$760,4,FALSE)/100," ")</f>
        <v xml:space="preserve"> </v>
      </c>
      <c r="M469" t="str">
        <f>IF(Selic_base!H768&lt;=1,VLOOKUP($K469,Selic_base!$A$3:$G$760,5,FALSE)/100," ")</f>
        <v xml:space="preserve"> </v>
      </c>
      <c r="N469" t="e">
        <f>IF(Selic_base!L768&lt;=1,VLOOKUP($K469,Selic_base!$A$3:$G$760,5,FALSE)/100," ")</f>
        <v>#N/A</v>
      </c>
    </row>
    <row r="470" spans="1:14" x14ac:dyDescent="0.2">
      <c r="A470" s="3"/>
      <c r="F470" s="3"/>
      <c r="K470" s="3"/>
      <c r="L470" t="str">
        <f>IF(Selic_base!H769&lt;=1,VLOOKUP($K470,Selic_base!$A$3:$G$760,4,FALSE)/100," ")</f>
        <v xml:space="preserve"> </v>
      </c>
      <c r="M470" t="str">
        <f>IF(Selic_base!H769&lt;=1,VLOOKUP($K470,Selic_base!$A$3:$G$760,5,FALSE)/100," ")</f>
        <v xml:space="preserve"> </v>
      </c>
      <c r="N470" t="e">
        <f>IF(Selic_base!L769&lt;=1,VLOOKUP($K470,Selic_base!$A$3:$G$760,5,FALSE)/100," ")</f>
        <v>#N/A</v>
      </c>
    </row>
    <row r="471" spans="1:14" x14ac:dyDescent="0.2">
      <c r="A471" s="3"/>
      <c r="F471" s="3"/>
      <c r="K471" s="3"/>
      <c r="L471" t="str">
        <f>IF(Selic_base!H770&lt;=1,VLOOKUP($K471,Selic_base!$A$3:$G$760,4,FALSE)/100," ")</f>
        <v xml:space="preserve"> </v>
      </c>
      <c r="M471" t="str">
        <f>IF(Selic_base!H770&lt;=1,VLOOKUP($K471,Selic_base!$A$3:$G$760,5,FALSE)/100," ")</f>
        <v xml:space="preserve"> </v>
      </c>
      <c r="N471" t="e">
        <f>IF(Selic_base!L770&lt;=1,VLOOKUP($K471,Selic_base!$A$3:$G$760,5,FALSE)/100," ")</f>
        <v>#N/A</v>
      </c>
    </row>
    <row r="472" spans="1:14" x14ac:dyDescent="0.2">
      <c r="A472" s="3"/>
      <c r="F472" s="3"/>
      <c r="K472" s="3"/>
      <c r="L472" t="str">
        <f>IF(Selic_base!H771&lt;=1,VLOOKUP($K472,Selic_base!$A$3:$G$760,4,FALSE)/100," ")</f>
        <v xml:space="preserve"> </v>
      </c>
      <c r="M472" t="str">
        <f>IF(Selic_base!H771&lt;=1,VLOOKUP($K472,Selic_base!$A$3:$G$760,5,FALSE)/100," ")</f>
        <v xml:space="preserve"> </v>
      </c>
      <c r="N472" t="e">
        <f>IF(Selic_base!L771&lt;=1,VLOOKUP($K472,Selic_base!$A$3:$G$760,5,FALSE)/100," ")</f>
        <v>#N/A</v>
      </c>
    </row>
    <row r="473" spans="1:14" x14ac:dyDescent="0.2">
      <c r="A473" s="3"/>
      <c r="F473" s="3"/>
      <c r="K473" s="3"/>
      <c r="L473" t="str">
        <f>IF(Selic_base!H772&lt;=1,VLOOKUP($K473,Selic_base!$A$3:$G$760,4,FALSE)/100," ")</f>
        <v xml:space="preserve"> </v>
      </c>
      <c r="M473" t="str">
        <f>IF(Selic_base!H772&lt;=1,VLOOKUP($K473,Selic_base!$A$3:$G$760,5,FALSE)/100," ")</f>
        <v xml:space="preserve"> </v>
      </c>
      <c r="N473" t="e">
        <f>IF(Selic_base!L772&lt;=1,VLOOKUP($K473,Selic_base!$A$3:$G$760,5,FALSE)/100," ")</f>
        <v>#N/A</v>
      </c>
    </row>
    <row r="474" spans="1:14" x14ac:dyDescent="0.2">
      <c r="A474" s="3"/>
      <c r="F474" s="3"/>
      <c r="K474" s="3"/>
      <c r="L474" t="str">
        <f>IF(Selic_base!H773&lt;=1,VLOOKUP($K474,Selic_base!$A$3:$G$760,4,FALSE)/100," ")</f>
        <v xml:space="preserve"> </v>
      </c>
      <c r="M474" t="str">
        <f>IF(Selic_base!H773&lt;=1,VLOOKUP($K474,Selic_base!$A$3:$G$760,5,FALSE)/100," ")</f>
        <v xml:space="preserve"> </v>
      </c>
      <c r="N474" t="e">
        <f>IF(Selic_base!L773&lt;=1,VLOOKUP($K474,Selic_base!$A$3:$G$760,5,FALSE)/100," ")</f>
        <v>#N/A</v>
      </c>
    </row>
    <row r="475" spans="1:14" x14ac:dyDescent="0.2">
      <c r="A475" s="3"/>
      <c r="F475" s="3"/>
      <c r="K475" s="3"/>
      <c r="L475" t="str">
        <f>IF(Selic_base!H774&lt;=1,VLOOKUP($K475,Selic_base!$A$3:$G$760,4,FALSE)/100," ")</f>
        <v xml:space="preserve"> </v>
      </c>
      <c r="M475" t="str">
        <f>IF(Selic_base!H774&lt;=1,VLOOKUP($K475,Selic_base!$A$3:$G$760,5,FALSE)/100," ")</f>
        <v xml:space="preserve"> </v>
      </c>
      <c r="N475" t="e">
        <f>IF(Selic_base!L774&lt;=1,VLOOKUP($K475,Selic_base!$A$3:$G$760,5,FALSE)/100," ")</f>
        <v>#N/A</v>
      </c>
    </row>
    <row r="476" spans="1:14" x14ac:dyDescent="0.2">
      <c r="A476" s="3"/>
      <c r="F476" s="3"/>
      <c r="K476" s="3"/>
      <c r="L476" t="str">
        <f>IF(Selic_base!H775&lt;=1,VLOOKUP($K476,Selic_base!$A$3:$G$760,4,FALSE)/100," ")</f>
        <v xml:space="preserve"> </v>
      </c>
      <c r="M476" t="str">
        <f>IF(Selic_base!H775&lt;=1,VLOOKUP($K476,Selic_base!$A$3:$G$760,5,FALSE)/100," ")</f>
        <v xml:space="preserve"> </v>
      </c>
      <c r="N476" t="e">
        <f>IF(Selic_base!L775&lt;=1,VLOOKUP($K476,Selic_base!$A$3:$G$760,5,FALSE)/100," ")</f>
        <v>#N/A</v>
      </c>
    </row>
    <row r="477" spans="1:14" x14ac:dyDescent="0.2">
      <c r="A477" s="3"/>
      <c r="F477" s="3"/>
      <c r="K477" s="3"/>
      <c r="L477" t="str">
        <f>IF(Selic_base!H776&lt;=1,VLOOKUP($K477,Selic_base!$A$3:$G$760,4,FALSE)/100," ")</f>
        <v xml:space="preserve"> </v>
      </c>
      <c r="M477" t="str">
        <f>IF(Selic_base!H776&lt;=1,VLOOKUP($K477,Selic_base!$A$3:$G$760,5,FALSE)/100," ")</f>
        <v xml:space="preserve"> </v>
      </c>
      <c r="N477" t="e">
        <f>IF(Selic_base!L776&lt;=1,VLOOKUP($K477,Selic_base!$A$3:$G$760,5,FALSE)/100," ")</f>
        <v>#N/A</v>
      </c>
    </row>
    <row r="478" spans="1:14" x14ac:dyDescent="0.2">
      <c r="A478" s="3"/>
      <c r="F478" s="3"/>
      <c r="K478" s="3"/>
      <c r="L478" t="str">
        <f>IF(Selic_base!H777&lt;=1,VLOOKUP($K478,Selic_base!$A$3:$G$760,4,FALSE)/100," ")</f>
        <v xml:space="preserve"> </v>
      </c>
      <c r="M478" t="str">
        <f>IF(Selic_base!H777&lt;=1,VLOOKUP($K478,Selic_base!$A$3:$G$760,5,FALSE)/100," ")</f>
        <v xml:space="preserve"> </v>
      </c>
      <c r="N478" t="e">
        <f>IF(Selic_base!L777&lt;=1,VLOOKUP($K478,Selic_base!$A$3:$G$760,5,FALSE)/100," ")</f>
        <v>#N/A</v>
      </c>
    </row>
    <row r="479" spans="1:14" x14ac:dyDescent="0.2">
      <c r="A479" s="3"/>
      <c r="F479" s="3"/>
      <c r="K479" s="3"/>
      <c r="L479" t="str">
        <f>IF(Selic_base!H778&lt;=1,VLOOKUP($K479,Selic_base!$A$3:$G$760,4,FALSE)/100," ")</f>
        <v xml:space="preserve"> </v>
      </c>
      <c r="M479" t="str">
        <f>IF(Selic_base!H778&lt;=1,VLOOKUP($K479,Selic_base!$A$3:$G$760,5,FALSE)/100," ")</f>
        <v xml:space="preserve"> </v>
      </c>
      <c r="N479" t="e">
        <f>IF(Selic_base!L778&lt;=1,VLOOKUP($K479,Selic_base!$A$3:$G$760,5,FALSE)/100," ")</f>
        <v>#N/A</v>
      </c>
    </row>
    <row r="480" spans="1:14" x14ac:dyDescent="0.2">
      <c r="A480" s="3"/>
      <c r="F480" s="3"/>
      <c r="K480" s="3"/>
      <c r="L480" t="str">
        <f>IF(Selic_base!H779&lt;=1,VLOOKUP($K480,Selic_base!$A$3:$G$760,4,FALSE)/100," ")</f>
        <v xml:space="preserve"> </v>
      </c>
      <c r="M480" t="str">
        <f>IF(Selic_base!H779&lt;=1,VLOOKUP($K480,Selic_base!$A$3:$G$760,5,FALSE)/100," ")</f>
        <v xml:space="preserve"> </v>
      </c>
      <c r="N480" t="e">
        <f>IF(Selic_base!L779&lt;=1,VLOOKUP($K480,Selic_base!$A$3:$G$760,5,FALSE)/100," ")</f>
        <v>#N/A</v>
      </c>
    </row>
    <row r="481" spans="1:14" x14ac:dyDescent="0.2">
      <c r="A481" s="3"/>
      <c r="F481" s="3"/>
      <c r="K481" s="3"/>
      <c r="L481" t="str">
        <f>IF(Selic_base!H780&lt;=1,VLOOKUP($K481,Selic_base!$A$3:$G$760,4,FALSE)/100," ")</f>
        <v xml:space="preserve"> </v>
      </c>
      <c r="M481" t="str">
        <f>IF(Selic_base!H780&lt;=1,VLOOKUP($K481,Selic_base!$A$3:$G$760,5,FALSE)/100," ")</f>
        <v xml:space="preserve"> </v>
      </c>
      <c r="N481" t="e">
        <f>IF(Selic_base!L780&lt;=1,VLOOKUP($K481,Selic_base!$A$3:$G$760,5,FALSE)/100," ")</f>
        <v>#N/A</v>
      </c>
    </row>
    <row r="482" spans="1:14" x14ac:dyDescent="0.2">
      <c r="A482" s="3"/>
      <c r="F482" s="3"/>
      <c r="K482" s="3"/>
      <c r="L482" t="str">
        <f>IF(Selic_base!H781&lt;=1,VLOOKUP($K482,Selic_base!$A$3:$G$760,4,FALSE)/100," ")</f>
        <v xml:space="preserve"> </v>
      </c>
      <c r="M482" t="str">
        <f>IF(Selic_base!H781&lt;=1,VLOOKUP($K482,Selic_base!$A$3:$G$760,5,FALSE)/100," ")</f>
        <v xml:space="preserve"> </v>
      </c>
      <c r="N482" t="e">
        <f>IF(Selic_base!L781&lt;=1,VLOOKUP($K482,Selic_base!$A$3:$G$760,5,FALSE)/100," ")</f>
        <v>#N/A</v>
      </c>
    </row>
    <row r="483" spans="1:14" x14ac:dyDescent="0.2">
      <c r="A483" s="3"/>
      <c r="F483" s="3"/>
      <c r="K483" s="3"/>
      <c r="L483" t="str">
        <f>IF(Selic_base!H782&lt;=1,VLOOKUP($K483,Selic_base!$A$3:$G$760,4,FALSE)/100," ")</f>
        <v xml:space="preserve"> </v>
      </c>
      <c r="M483" t="str">
        <f>IF(Selic_base!H782&lt;=1,VLOOKUP($K483,Selic_base!$A$3:$G$760,5,FALSE)/100," ")</f>
        <v xml:space="preserve"> </v>
      </c>
      <c r="N483" t="e">
        <f>IF(Selic_base!L782&lt;=1,VLOOKUP($K483,Selic_base!$A$3:$G$760,5,FALSE)/100," ")</f>
        <v>#N/A</v>
      </c>
    </row>
    <row r="484" spans="1:14" x14ac:dyDescent="0.2">
      <c r="A484" s="3"/>
      <c r="F484" s="3"/>
      <c r="K484" s="3"/>
      <c r="L484" t="str">
        <f>IF(Selic_base!H783&lt;=1,VLOOKUP($K484,Selic_base!$A$3:$G$760,4,FALSE)/100," ")</f>
        <v xml:space="preserve"> </v>
      </c>
      <c r="M484" t="str">
        <f>IF(Selic_base!H783&lt;=1,VLOOKUP($K484,Selic_base!$A$3:$G$760,5,FALSE)/100," ")</f>
        <v xml:space="preserve"> </v>
      </c>
      <c r="N484" t="e">
        <f>IF(Selic_base!L783&lt;=1,VLOOKUP($K484,Selic_base!$A$3:$G$760,5,FALSE)/100," ")</f>
        <v>#N/A</v>
      </c>
    </row>
    <row r="485" spans="1:14" x14ac:dyDescent="0.2">
      <c r="A485" s="3"/>
      <c r="F485" s="3"/>
      <c r="K485" s="3"/>
      <c r="L485" t="str">
        <f>IF(Selic_base!H784&lt;=1,VLOOKUP($K485,Selic_base!$A$3:$G$760,4,FALSE)/100," ")</f>
        <v xml:space="preserve"> </v>
      </c>
      <c r="M485" t="str">
        <f>IF(Selic_base!H784&lt;=1,VLOOKUP($K485,Selic_base!$A$3:$G$760,5,FALSE)/100," ")</f>
        <v xml:space="preserve"> </v>
      </c>
      <c r="N485" t="e">
        <f>IF(Selic_base!L784&lt;=1,VLOOKUP($K485,Selic_base!$A$3:$G$760,5,FALSE)/100," ")</f>
        <v>#N/A</v>
      </c>
    </row>
    <row r="486" spans="1:14" x14ac:dyDescent="0.2">
      <c r="A486" s="3"/>
      <c r="F486" s="3"/>
      <c r="K486" s="3"/>
      <c r="L486" t="str">
        <f>IF(Selic_base!H785&lt;=1,VLOOKUP($K486,Selic_base!$A$3:$G$760,4,FALSE)/100," ")</f>
        <v xml:space="preserve"> </v>
      </c>
      <c r="M486" t="str">
        <f>IF(Selic_base!H785&lt;=1,VLOOKUP($K486,Selic_base!$A$3:$G$760,5,FALSE)/100," ")</f>
        <v xml:space="preserve"> </v>
      </c>
      <c r="N486" t="e">
        <f>IF(Selic_base!L785&lt;=1,VLOOKUP($K486,Selic_base!$A$3:$G$760,5,FALSE)/100," ")</f>
        <v>#N/A</v>
      </c>
    </row>
    <row r="487" spans="1:14" x14ac:dyDescent="0.2">
      <c r="A487" s="3"/>
      <c r="F487" s="3"/>
      <c r="K487" s="3"/>
      <c r="L487" t="str">
        <f>IF(Selic_base!H786&lt;=1,VLOOKUP($K487,Selic_base!$A$3:$G$760,4,FALSE)/100," ")</f>
        <v xml:space="preserve"> </v>
      </c>
      <c r="M487" t="str">
        <f>IF(Selic_base!H786&lt;=1,VLOOKUP($K487,Selic_base!$A$3:$G$760,5,FALSE)/100," ")</f>
        <v xml:space="preserve"> </v>
      </c>
      <c r="N487" t="e">
        <f>IF(Selic_base!L786&lt;=1,VLOOKUP($K487,Selic_base!$A$3:$G$760,5,FALSE)/100," ")</f>
        <v>#N/A</v>
      </c>
    </row>
    <row r="488" spans="1:14" x14ac:dyDescent="0.2">
      <c r="A488" s="3"/>
      <c r="F488" s="3"/>
      <c r="K488" s="3"/>
      <c r="L488" t="str">
        <f>IF(Selic_base!H787&lt;=1,VLOOKUP($K488,Selic_base!$A$3:$G$760,4,FALSE)/100," ")</f>
        <v xml:space="preserve"> </v>
      </c>
      <c r="M488" t="str">
        <f>IF(Selic_base!H787&lt;=1,VLOOKUP($K488,Selic_base!$A$3:$G$760,5,FALSE)/100," ")</f>
        <v xml:space="preserve"> </v>
      </c>
      <c r="N488" t="e">
        <f>IF(Selic_base!L787&lt;=1,VLOOKUP($K488,Selic_base!$A$3:$G$760,5,FALSE)/100," ")</f>
        <v>#N/A</v>
      </c>
    </row>
    <row r="489" spans="1:14" x14ac:dyDescent="0.2">
      <c r="A489" s="3"/>
      <c r="F489" s="3"/>
      <c r="K489" s="3"/>
      <c r="L489" t="str">
        <f>IF(Selic_base!H788&lt;=1,VLOOKUP($K489,Selic_base!$A$3:$G$760,4,FALSE)/100," ")</f>
        <v xml:space="preserve"> </v>
      </c>
      <c r="M489" t="str">
        <f>IF(Selic_base!H788&lt;=1,VLOOKUP($K489,Selic_base!$A$3:$G$760,5,FALSE)/100," ")</f>
        <v xml:space="preserve"> </v>
      </c>
      <c r="N489" t="e">
        <f>IF(Selic_base!L788&lt;=1,VLOOKUP($K489,Selic_base!$A$3:$G$760,5,FALSE)/100," ")</f>
        <v>#N/A</v>
      </c>
    </row>
    <row r="490" spans="1:14" x14ac:dyDescent="0.2">
      <c r="A490" s="3"/>
      <c r="F490" s="3"/>
      <c r="K490" s="3"/>
      <c r="L490" t="str">
        <f>IF(Selic_base!H789&lt;=1,VLOOKUP($K490,Selic_base!$A$3:$G$760,4,FALSE)/100," ")</f>
        <v xml:space="preserve"> </v>
      </c>
      <c r="M490" t="str">
        <f>IF(Selic_base!H789&lt;=1,VLOOKUP($K490,Selic_base!$A$3:$G$760,5,FALSE)/100," ")</f>
        <v xml:space="preserve"> </v>
      </c>
      <c r="N490" t="e">
        <f>IF(Selic_base!L789&lt;=1,VLOOKUP($K490,Selic_base!$A$3:$G$760,5,FALSE)/100," ")</f>
        <v>#N/A</v>
      </c>
    </row>
    <row r="491" spans="1:14" x14ac:dyDescent="0.2">
      <c r="A491" s="3"/>
      <c r="F491" s="3"/>
      <c r="K491" s="3"/>
      <c r="L491" t="str">
        <f>IF(Selic_base!H790&lt;=1,VLOOKUP($K491,Selic_base!$A$3:$G$760,4,FALSE)/100," ")</f>
        <v xml:space="preserve"> </v>
      </c>
      <c r="M491" t="str">
        <f>IF(Selic_base!H790&lt;=1,VLOOKUP($K491,Selic_base!$A$3:$G$760,5,FALSE)/100," ")</f>
        <v xml:space="preserve"> </v>
      </c>
      <c r="N491" t="e">
        <f>IF(Selic_base!L790&lt;=1,VLOOKUP($K491,Selic_base!$A$3:$G$760,5,FALSE)/100," ")</f>
        <v>#N/A</v>
      </c>
    </row>
    <row r="492" spans="1:14" x14ac:dyDescent="0.2">
      <c r="A492" s="3"/>
      <c r="F492" s="3"/>
      <c r="K492" s="3"/>
      <c r="L492" t="str">
        <f>IF(Selic_base!H791&lt;=1,VLOOKUP($K492,Selic_base!$A$3:$G$760,4,FALSE)/100," ")</f>
        <v xml:space="preserve"> </v>
      </c>
      <c r="M492" t="str">
        <f>IF(Selic_base!H791&lt;=1,VLOOKUP($K492,Selic_base!$A$3:$G$760,5,FALSE)/100," ")</f>
        <v xml:space="preserve"> </v>
      </c>
      <c r="N492" t="e">
        <f>IF(Selic_base!L791&lt;=1,VLOOKUP($K492,Selic_base!$A$3:$G$760,5,FALSE)/100," ")</f>
        <v>#N/A</v>
      </c>
    </row>
    <row r="493" spans="1:14" x14ac:dyDescent="0.2">
      <c r="A493" s="3"/>
      <c r="F493" s="3"/>
      <c r="K493" s="3"/>
      <c r="L493" t="str">
        <f>IF(Selic_base!H792&lt;=1,VLOOKUP($K493,Selic_base!$A$3:$G$760,4,FALSE)/100," ")</f>
        <v xml:space="preserve"> </v>
      </c>
      <c r="M493" t="str">
        <f>IF(Selic_base!H792&lt;=1,VLOOKUP($K493,Selic_base!$A$3:$G$760,5,FALSE)/100," ")</f>
        <v xml:space="preserve"> </v>
      </c>
      <c r="N493" t="e">
        <f>IF(Selic_base!L792&lt;=1,VLOOKUP($K493,Selic_base!$A$3:$G$760,5,FALSE)/100," ")</f>
        <v>#N/A</v>
      </c>
    </row>
    <row r="494" spans="1:14" x14ac:dyDescent="0.2">
      <c r="A494" s="3"/>
      <c r="F494" s="3"/>
      <c r="K494" s="3"/>
      <c r="L494" t="str">
        <f>IF(Selic_base!H793&lt;=1,VLOOKUP($K494,Selic_base!$A$3:$G$760,4,FALSE)/100," ")</f>
        <v xml:space="preserve"> </v>
      </c>
      <c r="M494" t="str">
        <f>IF(Selic_base!H793&lt;=1,VLOOKUP($K494,Selic_base!$A$3:$G$760,5,FALSE)/100," ")</f>
        <v xml:space="preserve"> </v>
      </c>
      <c r="N494" t="e">
        <f>IF(Selic_base!L793&lt;=1,VLOOKUP($K494,Selic_base!$A$3:$G$760,5,FALSE)/100," ")</f>
        <v>#N/A</v>
      </c>
    </row>
    <row r="495" spans="1:14" x14ac:dyDescent="0.2">
      <c r="A495" s="3"/>
      <c r="F495" s="3"/>
      <c r="K495" s="3"/>
      <c r="L495" t="str">
        <f>IF(Selic_base!H794&lt;=1,VLOOKUP($K495,Selic_base!$A$3:$G$760,4,FALSE)/100," ")</f>
        <v xml:space="preserve"> </v>
      </c>
      <c r="M495" t="str">
        <f>IF(Selic_base!H794&lt;=1,VLOOKUP($K495,Selic_base!$A$3:$G$760,5,FALSE)/100," ")</f>
        <v xml:space="preserve"> </v>
      </c>
      <c r="N495" t="e">
        <f>IF(Selic_base!L794&lt;=1,VLOOKUP($K495,Selic_base!$A$3:$G$760,5,FALSE)/100," ")</f>
        <v>#N/A</v>
      </c>
    </row>
    <row r="496" spans="1:14" x14ac:dyDescent="0.2">
      <c r="A496" s="3"/>
      <c r="F496" s="3"/>
      <c r="K496" s="3"/>
      <c r="L496" t="str">
        <f>IF(Selic_base!H795&lt;=1,VLOOKUP($K496,Selic_base!$A$3:$G$760,4,FALSE)/100," ")</f>
        <v xml:space="preserve"> </v>
      </c>
      <c r="M496" t="str">
        <f>IF(Selic_base!H795&lt;=1,VLOOKUP($K496,Selic_base!$A$3:$G$760,5,FALSE)/100," ")</f>
        <v xml:space="preserve"> </v>
      </c>
      <c r="N496" t="e">
        <f>IF(Selic_base!L795&lt;=1,VLOOKUP($K496,Selic_base!$A$3:$G$760,5,FALSE)/100," ")</f>
        <v>#N/A</v>
      </c>
    </row>
    <row r="497" spans="1:14" x14ac:dyDescent="0.2">
      <c r="A497" s="3"/>
      <c r="F497" s="3"/>
      <c r="K497" s="3"/>
      <c r="L497" t="str">
        <f>IF(Selic_base!H796&lt;=1,VLOOKUP($K497,Selic_base!$A$3:$G$760,4,FALSE)/100," ")</f>
        <v xml:space="preserve"> </v>
      </c>
      <c r="M497" t="str">
        <f>IF(Selic_base!H796&lt;=1,VLOOKUP($K497,Selic_base!$A$3:$G$760,5,FALSE)/100," ")</f>
        <v xml:space="preserve"> </v>
      </c>
      <c r="N497" t="e">
        <f>IF(Selic_base!L796&lt;=1,VLOOKUP($K497,Selic_base!$A$3:$G$760,5,FALSE)/100," ")</f>
        <v>#N/A</v>
      </c>
    </row>
    <row r="498" spans="1:14" x14ac:dyDescent="0.2">
      <c r="A498" s="3"/>
      <c r="F498" s="3"/>
      <c r="K498" s="3"/>
      <c r="L498" t="str">
        <f>IF(Selic_base!H797&lt;=1,VLOOKUP($K498,Selic_base!$A$3:$G$760,4,FALSE)/100," ")</f>
        <v xml:space="preserve"> </v>
      </c>
      <c r="M498" t="str">
        <f>IF(Selic_base!H797&lt;=1,VLOOKUP($K498,Selic_base!$A$3:$G$760,5,FALSE)/100," ")</f>
        <v xml:space="preserve"> </v>
      </c>
      <c r="N498" t="e">
        <f>IF(Selic_base!L797&lt;=1,VLOOKUP($K498,Selic_base!$A$3:$G$760,5,FALSE)/100," ")</f>
        <v>#N/A</v>
      </c>
    </row>
    <row r="499" spans="1:14" x14ac:dyDescent="0.2">
      <c r="A499" s="3"/>
      <c r="F499" s="3"/>
      <c r="K499" s="3"/>
      <c r="L499" t="str">
        <f>IF(Selic_base!H798&lt;=1,VLOOKUP($K499,Selic_base!$A$3:$G$760,4,FALSE)/100," ")</f>
        <v xml:space="preserve"> </v>
      </c>
      <c r="M499" t="str">
        <f>IF(Selic_base!H798&lt;=1,VLOOKUP($K499,Selic_base!$A$3:$G$760,5,FALSE)/100," ")</f>
        <v xml:space="preserve"> </v>
      </c>
      <c r="N499" t="e">
        <f>IF(Selic_base!L798&lt;=1,VLOOKUP($K499,Selic_base!$A$3:$G$760,5,FALSE)/100," ")</f>
        <v>#N/A</v>
      </c>
    </row>
    <row r="500" spans="1:14" x14ac:dyDescent="0.2">
      <c r="A500" s="3"/>
      <c r="F500" s="3"/>
      <c r="K500" s="3"/>
      <c r="L500" t="str">
        <f>IF(Selic_base!H799&lt;=1,VLOOKUP($K500,Selic_base!$A$3:$G$760,4,FALSE)/100," ")</f>
        <v xml:space="preserve"> </v>
      </c>
      <c r="M500" t="str">
        <f>IF(Selic_base!H799&lt;=1,VLOOKUP($K500,Selic_base!$A$3:$G$760,5,FALSE)/100," ")</f>
        <v xml:space="preserve"> </v>
      </c>
      <c r="N500" t="e">
        <f>IF(Selic_base!L799&lt;=1,VLOOKUP($K500,Selic_base!$A$3:$G$760,5,FALSE)/100," ")</f>
        <v>#N/A</v>
      </c>
    </row>
    <row r="501" spans="1:14" x14ac:dyDescent="0.2">
      <c r="A501" s="3"/>
      <c r="F501" s="3"/>
      <c r="K501" s="3"/>
      <c r="L501" t="str">
        <f>IF(Selic_base!H800&lt;=1,VLOOKUP($K501,Selic_base!$A$3:$G$760,4,FALSE)/100," ")</f>
        <v xml:space="preserve"> </v>
      </c>
      <c r="M501" t="str">
        <f>IF(Selic_base!H800&lt;=1,VLOOKUP($K501,Selic_base!$A$3:$G$760,5,FALSE)/100," ")</f>
        <v xml:space="preserve"> </v>
      </c>
      <c r="N501" t="e">
        <f>IF(Selic_base!L800&lt;=1,VLOOKUP($K501,Selic_base!$A$3:$G$760,5,FALSE)/100," ")</f>
        <v>#N/A</v>
      </c>
    </row>
    <row r="502" spans="1:14" x14ac:dyDescent="0.2">
      <c r="A502" s="3"/>
      <c r="F502" s="3"/>
      <c r="K502" s="3"/>
      <c r="L502" t="str">
        <f>IF(Selic_base!H801&lt;=1,VLOOKUP($K502,Selic_base!$A$3:$G$760,4,FALSE)/100," ")</f>
        <v xml:space="preserve"> </v>
      </c>
      <c r="M502" t="str">
        <f>IF(Selic_base!H801&lt;=1,VLOOKUP($K502,Selic_base!$A$3:$G$760,5,FALSE)/100," ")</f>
        <v xml:space="preserve"> </v>
      </c>
      <c r="N502" t="e">
        <f>IF(Selic_base!L801&lt;=1,VLOOKUP($K502,Selic_base!$A$3:$G$760,5,FALSE)/100," ")</f>
        <v>#N/A</v>
      </c>
    </row>
    <row r="503" spans="1:14" x14ac:dyDescent="0.2">
      <c r="A503" s="3"/>
      <c r="F503" s="3"/>
      <c r="K503" s="3"/>
      <c r="L503" t="str">
        <f>IF(Selic_base!H802&lt;=1,VLOOKUP($K503,Selic_base!$A$3:$G$760,4,FALSE)/100," ")</f>
        <v xml:space="preserve"> </v>
      </c>
      <c r="M503" t="str">
        <f>IF(Selic_base!H802&lt;=1,VLOOKUP($K503,Selic_base!$A$3:$G$760,5,FALSE)/100," ")</f>
        <v xml:space="preserve"> </v>
      </c>
      <c r="N503" t="e">
        <f>IF(Selic_base!L802&lt;=1,VLOOKUP($K503,Selic_base!$A$3:$G$760,5,FALSE)/100," ")</f>
        <v>#N/A</v>
      </c>
    </row>
    <row r="504" spans="1:14" x14ac:dyDescent="0.2">
      <c r="A504" s="3"/>
      <c r="F504" s="3"/>
      <c r="K504" s="3"/>
      <c r="L504" t="str">
        <f>IF(Selic_base!H803&lt;=1,VLOOKUP($K504,Selic_base!$A$3:$G$760,4,FALSE)/100," ")</f>
        <v xml:space="preserve"> </v>
      </c>
      <c r="M504" t="str">
        <f>IF(Selic_base!H803&lt;=1,VLOOKUP($K504,Selic_base!$A$3:$G$760,5,FALSE)/100," ")</f>
        <v xml:space="preserve"> </v>
      </c>
      <c r="N504" t="e">
        <f>IF(Selic_base!L803&lt;=1,VLOOKUP($K504,Selic_base!$A$3:$G$760,5,FALSE)/100," ")</f>
        <v>#N/A</v>
      </c>
    </row>
    <row r="505" spans="1:14" x14ac:dyDescent="0.2">
      <c r="A505" s="3"/>
      <c r="F505" s="3"/>
      <c r="K505" s="3"/>
      <c r="L505" t="str">
        <f>IF(Selic_base!H804&lt;=1,VLOOKUP($K505,Selic_base!$A$3:$G$760,4,FALSE)/100," ")</f>
        <v xml:space="preserve"> </v>
      </c>
      <c r="M505" t="str">
        <f>IF(Selic_base!H804&lt;=1,VLOOKUP($K505,Selic_base!$A$3:$G$760,5,FALSE)/100," ")</f>
        <v xml:space="preserve"> </v>
      </c>
      <c r="N505" t="e">
        <f>IF(Selic_base!L804&lt;=1,VLOOKUP($K505,Selic_base!$A$3:$G$760,5,FALSE)/100," ")</f>
        <v>#N/A</v>
      </c>
    </row>
    <row r="506" spans="1:14" x14ac:dyDescent="0.2">
      <c r="A506" s="3"/>
      <c r="F506" s="3"/>
      <c r="K506" s="3"/>
      <c r="L506" t="str">
        <f>IF(Selic_base!H805&lt;=1,VLOOKUP($K506,Selic_base!$A$3:$G$760,4,FALSE)/100," ")</f>
        <v xml:space="preserve"> </v>
      </c>
      <c r="M506" t="str">
        <f>IF(Selic_base!H805&lt;=1,VLOOKUP($K506,Selic_base!$A$3:$G$760,5,FALSE)/100," ")</f>
        <v xml:space="preserve"> </v>
      </c>
      <c r="N506" t="e">
        <f>IF(Selic_base!L805&lt;=1,VLOOKUP($K506,Selic_base!$A$3:$G$760,5,FALSE)/100," ")</f>
        <v>#N/A</v>
      </c>
    </row>
    <row r="507" spans="1:14" x14ac:dyDescent="0.2">
      <c r="A507" s="3"/>
      <c r="F507" s="3"/>
      <c r="K507" s="3"/>
      <c r="L507" t="str">
        <f>IF(Selic_base!H806&lt;=1,VLOOKUP($K507,Selic_base!$A$3:$G$760,4,FALSE)/100," ")</f>
        <v xml:space="preserve"> </v>
      </c>
      <c r="M507" t="str">
        <f>IF(Selic_base!H806&lt;=1,VLOOKUP($K507,Selic_base!$A$3:$G$760,5,FALSE)/100," ")</f>
        <v xml:space="preserve"> </v>
      </c>
      <c r="N507" t="e">
        <f>IF(Selic_base!L806&lt;=1,VLOOKUP($K507,Selic_base!$A$3:$G$760,5,FALSE)/100," ")</f>
        <v>#N/A</v>
      </c>
    </row>
    <row r="508" spans="1:14" x14ac:dyDescent="0.2">
      <c r="A508" s="3"/>
      <c r="F508" s="3"/>
      <c r="K508" s="3"/>
      <c r="L508" t="str">
        <f>IF(Selic_base!H807&lt;=1,VLOOKUP($K508,Selic_base!$A$3:$G$760,4,FALSE)/100," ")</f>
        <v xml:space="preserve"> </v>
      </c>
      <c r="M508" t="str">
        <f>IF(Selic_base!H807&lt;=1,VLOOKUP($K508,Selic_base!$A$3:$G$760,5,FALSE)/100," ")</f>
        <v xml:space="preserve"> </v>
      </c>
      <c r="N508" t="e">
        <f>IF(Selic_base!L807&lt;=1,VLOOKUP($K508,Selic_base!$A$3:$G$760,5,FALSE)/100," ")</f>
        <v>#N/A</v>
      </c>
    </row>
    <row r="509" spans="1:14" x14ac:dyDescent="0.2">
      <c r="A509" s="3"/>
      <c r="F509" s="3"/>
      <c r="K509" s="3"/>
      <c r="L509" t="str">
        <f>IF(Selic_base!H808&lt;=1,VLOOKUP($K509,Selic_base!$A$3:$G$760,4,FALSE)/100," ")</f>
        <v xml:space="preserve"> </v>
      </c>
      <c r="M509" t="str">
        <f>IF(Selic_base!H808&lt;=1,VLOOKUP($K509,Selic_base!$A$3:$G$760,5,FALSE)/100," ")</f>
        <v xml:space="preserve"> </v>
      </c>
      <c r="N509" t="e">
        <f>IF(Selic_base!L808&lt;=1,VLOOKUP($K509,Selic_base!$A$3:$G$760,5,FALSE)/100," ")</f>
        <v>#N/A</v>
      </c>
    </row>
    <row r="510" spans="1:14" x14ac:dyDescent="0.2">
      <c r="A510" s="3"/>
      <c r="F510" s="3"/>
      <c r="K510" s="3"/>
      <c r="L510" t="str">
        <f>IF(Selic_base!H809&lt;=1,VLOOKUP($K510,Selic_base!$A$3:$G$760,4,FALSE)/100," ")</f>
        <v xml:space="preserve"> </v>
      </c>
      <c r="M510" t="str">
        <f>IF(Selic_base!H809&lt;=1,VLOOKUP($K510,Selic_base!$A$3:$G$760,5,FALSE)/100," ")</f>
        <v xml:space="preserve"> </v>
      </c>
      <c r="N510" t="e">
        <f>IF(Selic_base!L809&lt;=1,VLOOKUP($K510,Selic_base!$A$3:$G$760,5,FALSE)/100," ")</f>
        <v>#N/A</v>
      </c>
    </row>
    <row r="511" spans="1:14" x14ac:dyDescent="0.2">
      <c r="A511" s="3"/>
      <c r="F511" s="3"/>
      <c r="K511" s="3"/>
      <c r="L511" t="str">
        <f>IF(Selic_base!H810&lt;=1,VLOOKUP($K511,Selic_base!$A$3:$G$760,4,FALSE)/100," ")</f>
        <v xml:space="preserve"> </v>
      </c>
      <c r="M511" t="str">
        <f>IF(Selic_base!H810&lt;=1,VLOOKUP($K511,Selic_base!$A$3:$G$760,5,FALSE)/100," ")</f>
        <v xml:space="preserve"> </v>
      </c>
      <c r="N511" t="e">
        <f>IF(Selic_base!L810&lt;=1,VLOOKUP($K511,Selic_base!$A$3:$G$760,5,FALSE)/100," ")</f>
        <v>#N/A</v>
      </c>
    </row>
    <row r="512" spans="1:14" x14ac:dyDescent="0.2">
      <c r="A512" s="3"/>
      <c r="F512" s="3"/>
      <c r="K512" s="3"/>
      <c r="L512" t="str">
        <f>IF(Selic_base!H811&lt;=1,VLOOKUP($K512,Selic_base!$A$3:$G$760,4,FALSE)/100," ")</f>
        <v xml:space="preserve"> </v>
      </c>
      <c r="M512" t="str">
        <f>IF(Selic_base!H811&lt;=1,VLOOKUP($K512,Selic_base!$A$3:$G$760,5,FALSE)/100," ")</f>
        <v xml:space="preserve"> </v>
      </c>
      <c r="N512" t="e">
        <f>IF(Selic_base!L811&lt;=1,VLOOKUP($K512,Selic_base!$A$3:$G$760,5,FALSE)/100," ")</f>
        <v>#N/A</v>
      </c>
    </row>
    <row r="513" spans="1:14" x14ac:dyDescent="0.2">
      <c r="A513" s="3"/>
      <c r="F513" s="3"/>
      <c r="K513" s="3"/>
      <c r="L513" t="str">
        <f>IF(Selic_base!H812&lt;=1,VLOOKUP($K513,Selic_base!$A$3:$G$760,4,FALSE)/100," ")</f>
        <v xml:space="preserve"> </v>
      </c>
      <c r="M513" t="str">
        <f>IF(Selic_base!H812&lt;=1,VLOOKUP($K513,Selic_base!$A$3:$G$760,5,FALSE)/100," ")</f>
        <v xml:space="preserve"> </v>
      </c>
      <c r="N513" t="e">
        <f>IF(Selic_base!L812&lt;=1,VLOOKUP($K513,Selic_base!$A$3:$G$760,5,FALSE)/100," ")</f>
        <v>#N/A</v>
      </c>
    </row>
    <row r="514" spans="1:14" x14ac:dyDescent="0.2">
      <c r="A514" s="3"/>
      <c r="F514" s="3"/>
      <c r="K514" s="3"/>
      <c r="L514" t="str">
        <f>IF(Selic_base!H813&lt;=1,VLOOKUP($K514,Selic_base!$A$3:$G$760,4,FALSE)/100," ")</f>
        <v xml:space="preserve"> </v>
      </c>
      <c r="M514" t="str">
        <f>IF(Selic_base!H813&lt;=1,VLOOKUP($K514,Selic_base!$A$3:$G$760,5,FALSE)/100," ")</f>
        <v xml:space="preserve"> </v>
      </c>
      <c r="N514" t="e">
        <f>IF(Selic_base!L813&lt;=1,VLOOKUP($K514,Selic_base!$A$3:$G$760,5,FALSE)/100," ")</f>
        <v>#N/A</v>
      </c>
    </row>
    <row r="515" spans="1:14" x14ac:dyDescent="0.2">
      <c r="A515" s="3"/>
      <c r="F515" s="3"/>
      <c r="K515" s="3"/>
      <c r="L515" t="str">
        <f>IF(Selic_base!H814&lt;=1,VLOOKUP($K515,Selic_base!$A$3:$G$760,4,FALSE)/100," ")</f>
        <v xml:space="preserve"> </v>
      </c>
      <c r="M515" t="str">
        <f>IF(Selic_base!H814&lt;=1,VLOOKUP($K515,Selic_base!$A$3:$G$760,5,FALSE)/100," ")</f>
        <v xml:space="preserve"> </v>
      </c>
      <c r="N515" t="e">
        <f>IF(Selic_base!L814&lt;=1,VLOOKUP($K515,Selic_base!$A$3:$G$760,5,FALSE)/100," ")</f>
        <v>#N/A</v>
      </c>
    </row>
    <row r="516" spans="1:14" x14ac:dyDescent="0.2">
      <c r="A516" s="3"/>
      <c r="F516" s="3"/>
      <c r="K516" s="3"/>
      <c r="L516" t="str">
        <f>IF(Selic_base!H815&lt;=1,VLOOKUP($K516,Selic_base!$A$3:$G$760,4,FALSE)/100," ")</f>
        <v xml:space="preserve"> </v>
      </c>
      <c r="M516" t="str">
        <f>IF(Selic_base!H815&lt;=1,VLOOKUP($K516,Selic_base!$A$3:$G$760,5,FALSE)/100," ")</f>
        <v xml:space="preserve"> </v>
      </c>
      <c r="N516" t="e">
        <f>IF(Selic_base!L815&lt;=1,VLOOKUP($K516,Selic_base!$A$3:$G$760,5,FALSE)/100," ")</f>
        <v>#N/A</v>
      </c>
    </row>
    <row r="517" spans="1:14" x14ac:dyDescent="0.2">
      <c r="A517" s="3"/>
      <c r="F517" s="3"/>
      <c r="K517" s="3"/>
      <c r="L517" t="str">
        <f>IF(Selic_base!H816&lt;=1,VLOOKUP($K517,Selic_base!$A$3:$G$760,4,FALSE)/100," ")</f>
        <v xml:space="preserve"> </v>
      </c>
      <c r="M517" t="str">
        <f>IF(Selic_base!H816&lt;=1,VLOOKUP($K517,Selic_base!$A$3:$G$760,5,FALSE)/100," ")</f>
        <v xml:space="preserve"> </v>
      </c>
      <c r="N517" t="e">
        <f>IF(Selic_base!L816&lt;=1,VLOOKUP($K517,Selic_base!$A$3:$G$760,5,FALSE)/100," ")</f>
        <v>#N/A</v>
      </c>
    </row>
    <row r="518" spans="1:14" x14ac:dyDescent="0.2">
      <c r="A518" s="3"/>
      <c r="F518" s="3"/>
      <c r="K518" s="3"/>
      <c r="L518" t="str">
        <f>IF(Selic_base!H817&lt;=1,VLOOKUP($K518,Selic_base!$A$3:$G$760,4,FALSE)/100," ")</f>
        <v xml:space="preserve"> </v>
      </c>
      <c r="M518" t="str">
        <f>IF(Selic_base!H817&lt;=1,VLOOKUP($K518,Selic_base!$A$3:$G$760,5,FALSE)/100," ")</f>
        <v xml:space="preserve"> </v>
      </c>
      <c r="N518" t="e">
        <f>IF(Selic_base!L817&lt;=1,VLOOKUP($K518,Selic_base!$A$3:$G$760,5,FALSE)/100," ")</f>
        <v>#N/A</v>
      </c>
    </row>
    <row r="519" spans="1:14" x14ac:dyDescent="0.2">
      <c r="A519" s="3"/>
      <c r="F519" s="3"/>
      <c r="K519" s="3"/>
      <c r="L519" t="str">
        <f>IF(Selic_base!H818&lt;=1,VLOOKUP($K519,Selic_base!$A$3:$G$760,4,FALSE)/100," ")</f>
        <v xml:space="preserve"> </v>
      </c>
      <c r="M519" t="str">
        <f>IF(Selic_base!H818&lt;=1,VLOOKUP($K519,Selic_base!$A$3:$G$760,5,FALSE)/100," ")</f>
        <v xml:space="preserve"> </v>
      </c>
      <c r="N519" t="e">
        <f>IF(Selic_base!L818&lt;=1,VLOOKUP($K519,Selic_base!$A$3:$G$760,5,FALSE)/100," ")</f>
        <v>#N/A</v>
      </c>
    </row>
    <row r="520" spans="1:14" x14ac:dyDescent="0.2">
      <c r="A520" s="3"/>
      <c r="F520" s="3"/>
      <c r="K520" s="3"/>
      <c r="L520" t="str">
        <f>IF(Selic_base!H819&lt;=1,VLOOKUP($K520,Selic_base!$A$3:$G$760,4,FALSE)/100," ")</f>
        <v xml:space="preserve"> </v>
      </c>
      <c r="M520" t="str">
        <f>IF(Selic_base!H819&lt;=1,VLOOKUP($K520,Selic_base!$A$3:$G$760,5,FALSE)/100," ")</f>
        <v xml:space="preserve"> </v>
      </c>
      <c r="N520" t="e">
        <f>IF(Selic_base!L819&lt;=1,VLOOKUP($K520,Selic_base!$A$3:$G$760,5,FALSE)/100," ")</f>
        <v>#N/A</v>
      </c>
    </row>
    <row r="521" spans="1:14" x14ac:dyDescent="0.2">
      <c r="A521" s="3"/>
      <c r="F521" s="3"/>
      <c r="K521" s="3"/>
      <c r="L521" t="str">
        <f>IF(Selic_base!H820&lt;=1,VLOOKUP($K521,Selic_base!$A$3:$G$760,4,FALSE)/100," ")</f>
        <v xml:space="preserve"> </v>
      </c>
      <c r="M521" t="str">
        <f>IF(Selic_base!H820&lt;=1,VLOOKUP($K521,Selic_base!$A$3:$G$760,5,FALSE)/100," ")</f>
        <v xml:space="preserve"> </v>
      </c>
      <c r="N521" t="e">
        <f>IF(Selic_base!L820&lt;=1,VLOOKUP($K521,Selic_base!$A$3:$G$760,5,FALSE)/100," ")</f>
        <v>#N/A</v>
      </c>
    </row>
    <row r="522" spans="1:14" x14ac:dyDescent="0.2">
      <c r="A522" s="3"/>
      <c r="F522" s="3"/>
      <c r="K522" s="3"/>
      <c r="L522" t="str">
        <f>IF(Selic_base!H821&lt;=1,VLOOKUP($K522,Selic_base!$A$3:$G$760,4,FALSE)/100," ")</f>
        <v xml:space="preserve"> </v>
      </c>
      <c r="M522" t="str">
        <f>IF(Selic_base!H821&lt;=1,VLOOKUP($K522,Selic_base!$A$3:$G$760,5,FALSE)/100," ")</f>
        <v xml:space="preserve"> </v>
      </c>
      <c r="N522" t="e">
        <f>IF(Selic_base!L821&lt;=1,VLOOKUP($K522,Selic_base!$A$3:$G$760,5,FALSE)/100," ")</f>
        <v>#N/A</v>
      </c>
    </row>
    <row r="523" spans="1:14" x14ac:dyDescent="0.2">
      <c r="A523" s="3"/>
      <c r="F523" s="3"/>
      <c r="K523" s="3"/>
      <c r="L523" t="str">
        <f>IF(Selic_base!H822&lt;=1,VLOOKUP($K523,Selic_base!$A$3:$G$760,4,FALSE)/100," ")</f>
        <v xml:space="preserve"> </v>
      </c>
      <c r="M523" t="str">
        <f>IF(Selic_base!H822&lt;=1,VLOOKUP($K523,Selic_base!$A$3:$G$760,5,FALSE)/100," ")</f>
        <v xml:space="preserve"> </v>
      </c>
      <c r="N523" t="e">
        <f>IF(Selic_base!L822&lt;=1,VLOOKUP($K523,Selic_base!$A$3:$G$760,5,FALSE)/100," ")</f>
        <v>#N/A</v>
      </c>
    </row>
    <row r="524" spans="1:14" x14ac:dyDescent="0.2">
      <c r="A524" s="3"/>
      <c r="F524" s="3"/>
      <c r="K524" s="3"/>
      <c r="L524" t="str">
        <f>IF(Selic_base!H823&lt;=1,VLOOKUP($K524,Selic_base!$A$3:$G$760,4,FALSE)/100," ")</f>
        <v xml:space="preserve"> </v>
      </c>
      <c r="M524" t="str">
        <f>IF(Selic_base!H823&lt;=1,VLOOKUP($K524,Selic_base!$A$3:$G$760,5,FALSE)/100," ")</f>
        <v xml:space="preserve"> </v>
      </c>
      <c r="N524" t="e">
        <f>IF(Selic_base!L823&lt;=1,VLOOKUP($K524,Selic_base!$A$3:$G$760,5,FALSE)/100," ")</f>
        <v>#N/A</v>
      </c>
    </row>
    <row r="525" spans="1:14" x14ac:dyDescent="0.2">
      <c r="A525" s="3"/>
      <c r="F525" s="3"/>
      <c r="K525" s="3"/>
      <c r="L525" t="str">
        <f>IF(Selic_base!H824&lt;=1,VLOOKUP($K525,Selic_base!$A$3:$G$760,4,FALSE)/100," ")</f>
        <v xml:space="preserve"> </v>
      </c>
      <c r="M525" t="str">
        <f>IF(Selic_base!H824&lt;=1,VLOOKUP($K525,Selic_base!$A$3:$G$760,5,FALSE)/100," ")</f>
        <v xml:space="preserve"> </v>
      </c>
      <c r="N525" t="e">
        <f>IF(Selic_base!L824&lt;=1,VLOOKUP($K525,Selic_base!$A$3:$G$760,5,FALSE)/100," ")</f>
        <v>#N/A</v>
      </c>
    </row>
    <row r="526" spans="1:14" x14ac:dyDescent="0.2">
      <c r="A526" s="3"/>
      <c r="F526" s="3"/>
      <c r="K526" s="3"/>
      <c r="L526" t="str">
        <f>IF(Selic_base!H825&lt;=1,VLOOKUP($K526,Selic_base!$A$3:$G$760,4,FALSE)/100," ")</f>
        <v xml:space="preserve"> </v>
      </c>
      <c r="M526" t="str">
        <f>IF(Selic_base!H825&lt;=1,VLOOKUP($K526,Selic_base!$A$3:$G$760,5,FALSE)/100," ")</f>
        <v xml:space="preserve"> </v>
      </c>
      <c r="N526" t="e">
        <f>IF(Selic_base!L825&lt;=1,VLOOKUP($K526,Selic_base!$A$3:$G$760,5,FALSE)/100," ")</f>
        <v>#N/A</v>
      </c>
    </row>
    <row r="527" spans="1:14" x14ac:dyDescent="0.2">
      <c r="A527" s="3"/>
      <c r="F527" s="3"/>
      <c r="K527" s="3"/>
      <c r="L527" t="str">
        <f>IF(Selic_base!H826&lt;=1,VLOOKUP($K527,Selic_base!$A$3:$G$760,4,FALSE)/100," ")</f>
        <v xml:space="preserve"> </v>
      </c>
      <c r="M527" t="str">
        <f>IF(Selic_base!H826&lt;=1,VLOOKUP($K527,Selic_base!$A$3:$G$760,5,FALSE)/100," ")</f>
        <v xml:space="preserve"> </v>
      </c>
      <c r="N527" t="e">
        <f>IF(Selic_base!L826&lt;=1,VLOOKUP($K527,Selic_base!$A$3:$G$760,5,FALSE)/100," ")</f>
        <v>#N/A</v>
      </c>
    </row>
    <row r="528" spans="1:14" x14ac:dyDescent="0.2">
      <c r="A528" s="3"/>
      <c r="F528" s="3"/>
      <c r="K528" s="3"/>
      <c r="L528" t="str">
        <f>IF(Selic_base!H827&lt;=1,VLOOKUP($K528,Selic_base!$A$3:$G$760,4,FALSE)/100," ")</f>
        <v xml:space="preserve"> </v>
      </c>
      <c r="M528" t="str">
        <f>IF(Selic_base!H827&lt;=1,VLOOKUP($K528,Selic_base!$A$3:$G$760,5,FALSE)/100," ")</f>
        <v xml:space="preserve"> </v>
      </c>
      <c r="N528" t="e">
        <f>IF(Selic_base!L827&lt;=1,VLOOKUP($K528,Selic_base!$A$3:$G$760,5,FALSE)/100," ")</f>
        <v>#N/A</v>
      </c>
    </row>
    <row r="529" spans="1:14" x14ac:dyDescent="0.2">
      <c r="A529" s="3"/>
      <c r="F529" s="3"/>
      <c r="K529" s="3"/>
      <c r="L529" t="str">
        <f>IF(Selic_base!H828&lt;=1,VLOOKUP($K529,Selic_base!$A$3:$G$760,4,FALSE)/100," ")</f>
        <v xml:space="preserve"> </v>
      </c>
      <c r="M529" t="str">
        <f>IF(Selic_base!H828&lt;=1,VLOOKUP($K529,Selic_base!$A$3:$G$760,5,FALSE)/100," ")</f>
        <v xml:space="preserve"> </v>
      </c>
      <c r="N529" t="e">
        <f>IF(Selic_base!L828&lt;=1,VLOOKUP($K529,Selic_base!$A$3:$G$760,5,FALSE)/100," ")</f>
        <v>#N/A</v>
      </c>
    </row>
    <row r="530" spans="1:14" x14ac:dyDescent="0.2">
      <c r="A530" s="3"/>
      <c r="F530" s="3"/>
      <c r="K530" s="3"/>
      <c r="L530" t="str">
        <f>IF(Selic_base!H829&lt;=1,VLOOKUP($K530,Selic_base!$A$3:$G$760,4,FALSE)/100," ")</f>
        <v xml:space="preserve"> </v>
      </c>
      <c r="M530" t="str">
        <f>IF(Selic_base!H829&lt;=1,VLOOKUP($K530,Selic_base!$A$3:$G$760,5,FALSE)/100," ")</f>
        <v xml:space="preserve"> </v>
      </c>
      <c r="N530" t="e">
        <f>IF(Selic_base!L829&lt;=1,VLOOKUP($K530,Selic_base!$A$3:$G$760,5,FALSE)/100," ")</f>
        <v>#N/A</v>
      </c>
    </row>
    <row r="531" spans="1:14" x14ac:dyDescent="0.2">
      <c r="A531" s="3"/>
      <c r="F531" s="3"/>
      <c r="K531" s="3"/>
      <c r="L531" t="str">
        <f>IF(Selic_base!H830&lt;=1,VLOOKUP($K531,Selic_base!$A$3:$G$760,4,FALSE)/100," ")</f>
        <v xml:space="preserve"> </v>
      </c>
      <c r="M531" t="str">
        <f>IF(Selic_base!H830&lt;=1,VLOOKUP($K531,Selic_base!$A$3:$G$760,5,FALSE)/100," ")</f>
        <v xml:space="preserve"> </v>
      </c>
      <c r="N531" t="e">
        <f>IF(Selic_base!L830&lt;=1,VLOOKUP($K531,Selic_base!$A$3:$G$760,5,FALSE)/100," ")</f>
        <v>#N/A</v>
      </c>
    </row>
    <row r="532" spans="1:14" x14ac:dyDescent="0.2">
      <c r="A532" s="3"/>
      <c r="F532" s="3"/>
      <c r="K532" s="3"/>
      <c r="L532" t="str">
        <f>IF(Selic_base!H831&lt;=1,VLOOKUP($K532,Selic_base!$A$3:$G$760,4,FALSE)/100," ")</f>
        <v xml:space="preserve"> </v>
      </c>
      <c r="M532" t="str">
        <f>IF(Selic_base!H831&lt;=1,VLOOKUP($K532,Selic_base!$A$3:$G$760,5,FALSE)/100," ")</f>
        <v xml:space="preserve"> </v>
      </c>
      <c r="N532" t="e">
        <f>IF(Selic_base!L831&lt;=1,VLOOKUP($K532,Selic_base!$A$3:$G$760,5,FALSE)/100," ")</f>
        <v>#N/A</v>
      </c>
    </row>
    <row r="533" spans="1:14" x14ac:dyDescent="0.2">
      <c r="A533" s="3"/>
      <c r="F533" s="3"/>
      <c r="K533" s="3"/>
      <c r="L533" t="str">
        <f>IF(Selic_base!H832&lt;=1,VLOOKUP($K533,Selic_base!$A$3:$G$760,4,FALSE)/100," ")</f>
        <v xml:space="preserve"> </v>
      </c>
      <c r="M533" t="str">
        <f>IF(Selic_base!H832&lt;=1,VLOOKUP($K533,Selic_base!$A$3:$G$760,5,FALSE)/100," ")</f>
        <v xml:space="preserve"> </v>
      </c>
      <c r="N533" t="e">
        <f>IF(Selic_base!L832&lt;=1,VLOOKUP($K533,Selic_base!$A$3:$G$760,5,FALSE)/100," ")</f>
        <v>#N/A</v>
      </c>
    </row>
    <row r="534" spans="1:14" x14ac:dyDescent="0.2">
      <c r="A534" s="3"/>
      <c r="F534" s="3"/>
      <c r="K534" s="3"/>
      <c r="L534" t="str">
        <f>IF(Selic_base!H833&lt;=1,VLOOKUP($K534,Selic_base!$A$3:$G$760,4,FALSE)/100," ")</f>
        <v xml:space="preserve"> </v>
      </c>
      <c r="M534" t="str">
        <f>IF(Selic_base!H833&lt;=1,VLOOKUP($K534,Selic_base!$A$3:$G$760,5,FALSE)/100," ")</f>
        <v xml:space="preserve"> </v>
      </c>
      <c r="N534" t="e">
        <f>IF(Selic_base!L833&lt;=1,VLOOKUP($K534,Selic_base!$A$3:$G$760,5,FALSE)/100," ")</f>
        <v>#N/A</v>
      </c>
    </row>
    <row r="535" spans="1:14" x14ac:dyDescent="0.2">
      <c r="A535" s="3"/>
      <c r="F535" s="3"/>
      <c r="K535" s="3"/>
      <c r="L535" t="str">
        <f>IF(Selic_base!H834&lt;=1,VLOOKUP($K535,Selic_base!$A$3:$G$760,4,FALSE)/100," ")</f>
        <v xml:space="preserve"> </v>
      </c>
      <c r="M535" t="str">
        <f>IF(Selic_base!H834&lt;=1,VLOOKUP($K535,Selic_base!$A$3:$G$760,5,FALSE)/100," ")</f>
        <v xml:space="preserve"> </v>
      </c>
      <c r="N535" t="e">
        <f>IF(Selic_base!L834&lt;=1,VLOOKUP($K535,Selic_base!$A$3:$G$760,5,FALSE)/100," ")</f>
        <v>#N/A</v>
      </c>
    </row>
    <row r="536" spans="1:14" x14ac:dyDescent="0.2">
      <c r="A536" s="3"/>
      <c r="F536" s="3"/>
      <c r="K536" s="3"/>
      <c r="L536" t="str">
        <f>IF(Selic_base!H835&lt;=1,VLOOKUP($K536,Selic_base!$A$3:$G$760,4,FALSE)/100," ")</f>
        <v xml:space="preserve"> </v>
      </c>
      <c r="M536" t="str">
        <f>IF(Selic_base!H835&lt;=1,VLOOKUP($K536,Selic_base!$A$3:$G$760,5,FALSE)/100," ")</f>
        <v xml:space="preserve"> </v>
      </c>
      <c r="N536" t="e">
        <f>IF(Selic_base!L835&lt;=1,VLOOKUP($K536,Selic_base!$A$3:$G$760,5,FALSE)/100," ")</f>
        <v>#N/A</v>
      </c>
    </row>
    <row r="537" spans="1:14" x14ac:dyDescent="0.2">
      <c r="A537" s="3"/>
      <c r="F537" s="3"/>
      <c r="K537" s="3"/>
      <c r="L537" t="str">
        <f>IF(Selic_base!H836&lt;=1,VLOOKUP($K537,Selic_base!$A$3:$G$760,4,FALSE)/100," ")</f>
        <v xml:space="preserve"> </v>
      </c>
      <c r="M537" t="str">
        <f>IF(Selic_base!H836&lt;=1,VLOOKUP($K537,Selic_base!$A$3:$G$760,5,FALSE)/100," ")</f>
        <v xml:space="preserve"> </v>
      </c>
      <c r="N537" t="e">
        <f>IF(Selic_base!L836&lt;=1,VLOOKUP($K537,Selic_base!$A$3:$G$760,5,FALSE)/100," ")</f>
        <v>#N/A</v>
      </c>
    </row>
    <row r="538" spans="1:14" x14ac:dyDescent="0.2">
      <c r="A538" s="3"/>
      <c r="F538" s="3"/>
      <c r="K538" s="3"/>
      <c r="L538" t="str">
        <f>IF(Selic_base!H837&lt;=1,VLOOKUP($K538,Selic_base!$A$3:$G$760,4,FALSE)/100," ")</f>
        <v xml:space="preserve"> </v>
      </c>
      <c r="M538" t="str">
        <f>IF(Selic_base!H837&lt;=1,VLOOKUP($K538,Selic_base!$A$3:$G$760,5,FALSE)/100," ")</f>
        <v xml:space="preserve"> </v>
      </c>
      <c r="N538" t="e">
        <f>IF(Selic_base!L837&lt;=1,VLOOKUP($K538,Selic_base!$A$3:$G$760,5,FALSE)/100," ")</f>
        <v>#N/A</v>
      </c>
    </row>
    <row r="539" spans="1:14" x14ac:dyDescent="0.2">
      <c r="A539" s="3"/>
      <c r="F539" s="3"/>
      <c r="K539" s="3"/>
      <c r="L539" t="str">
        <f>IF(Selic_base!H838&lt;=1,VLOOKUP($K539,Selic_base!$A$3:$G$760,4,FALSE)/100," ")</f>
        <v xml:space="preserve"> </v>
      </c>
      <c r="M539" t="str">
        <f>IF(Selic_base!H838&lt;=1,VLOOKUP($K539,Selic_base!$A$3:$G$760,5,FALSE)/100," ")</f>
        <v xml:space="preserve"> </v>
      </c>
      <c r="N539" t="e">
        <f>IF(Selic_base!L838&lt;=1,VLOOKUP($K539,Selic_base!$A$3:$G$760,5,FALSE)/100," ")</f>
        <v>#N/A</v>
      </c>
    </row>
    <row r="540" spans="1:14" x14ac:dyDescent="0.2">
      <c r="A540" s="3"/>
      <c r="F540" s="3"/>
      <c r="K540" s="3"/>
      <c r="L540" t="str">
        <f>IF(Selic_base!H839&lt;=1,VLOOKUP($K540,Selic_base!$A$3:$G$760,4,FALSE)/100," ")</f>
        <v xml:space="preserve"> </v>
      </c>
      <c r="M540" t="str">
        <f>IF(Selic_base!H839&lt;=1,VLOOKUP($K540,Selic_base!$A$3:$G$760,5,FALSE)/100," ")</f>
        <v xml:space="preserve"> </v>
      </c>
      <c r="N540" t="e">
        <f>IF(Selic_base!L839&lt;=1,VLOOKUP($K540,Selic_base!$A$3:$G$760,5,FALSE)/100," ")</f>
        <v>#N/A</v>
      </c>
    </row>
    <row r="541" spans="1:14" x14ac:dyDescent="0.2">
      <c r="A541" s="3"/>
      <c r="F541" s="3"/>
      <c r="K541" s="3"/>
      <c r="L541" t="str">
        <f>IF(Selic_base!H840&lt;=1,VLOOKUP($K541,Selic_base!$A$3:$G$760,4,FALSE)/100," ")</f>
        <v xml:space="preserve"> </v>
      </c>
      <c r="M541" t="str">
        <f>IF(Selic_base!H840&lt;=1,VLOOKUP($K541,Selic_base!$A$3:$G$760,5,FALSE)/100," ")</f>
        <v xml:space="preserve"> </v>
      </c>
      <c r="N541" t="e">
        <f>IF(Selic_base!L840&lt;=1,VLOOKUP($K541,Selic_base!$A$3:$G$760,5,FALSE)/100," ")</f>
        <v>#N/A</v>
      </c>
    </row>
    <row r="542" spans="1:14" x14ac:dyDescent="0.2">
      <c r="A542" s="3"/>
      <c r="F542" s="3"/>
      <c r="K542" s="3"/>
      <c r="L542" t="str">
        <f>IF(Selic_base!H841&lt;=1,VLOOKUP($K542,Selic_base!$A$3:$G$760,4,FALSE)/100," ")</f>
        <v xml:space="preserve"> </v>
      </c>
      <c r="M542" t="str">
        <f>IF(Selic_base!H841&lt;=1,VLOOKUP($K542,Selic_base!$A$3:$G$760,5,FALSE)/100," ")</f>
        <v xml:space="preserve"> </v>
      </c>
      <c r="N542" t="e">
        <f>IF(Selic_base!L841&lt;=1,VLOOKUP($K542,Selic_base!$A$3:$G$760,5,FALSE)/100," ")</f>
        <v>#N/A</v>
      </c>
    </row>
    <row r="543" spans="1:14" x14ac:dyDescent="0.2">
      <c r="A543" s="3"/>
      <c r="F543" s="3"/>
      <c r="K543" s="3"/>
      <c r="L543" t="str">
        <f>IF(Selic_base!H842&lt;=1,VLOOKUP($K543,Selic_base!$A$3:$G$760,4,FALSE)/100," ")</f>
        <v xml:space="preserve"> </v>
      </c>
      <c r="M543" t="str">
        <f>IF(Selic_base!H842&lt;=1,VLOOKUP($K543,Selic_base!$A$3:$G$760,5,FALSE)/100," ")</f>
        <v xml:space="preserve"> </v>
      </c>
      <c r="N543" t="e">
        <f>IF(Selic_base!L842&lt;=1,VLOOKUP($K543,Selic_base!$A$3:$G$760,5,FALSE)/100," ")</f>
        <v>#N/A</v>
      </c>
    </row>
    <row r="544" spans="1:14" x14ac:dyDescent="0.2">
      <c r="A544" s="3"/>
      <c r="F544" s="3"/>
      <c r="K544" s="3"/>
      <c r="L544" t="str">
        <f>IF(Selic_base!H843&lt;=1,VLOOKUP($K544,Selic_base!$A$3:$G$760,4,FALSE)/100," ")</f>
        <v xml:space="preserve"> </v>
      </c>
      <c r="M544" t="str">
        <f>IF(Selic_base!H843&lt;=1,VLOOKUP($K544,Selic_base!$A$3:$G$760,5,FALSE)/100," ")</f>
        <v xml:space="preserve"> </v>
      </c>
      <c r="N544" t="e">
        <f>IF(Selic_base!L843&lt;=1,VLOOKUP($K544,Selic_base!$A$3:$G$760,5,FALSE)/100," ")</f>
        <v>#N/A</v>
      </c>
    </row>
    <row r="545" spans="1:14" x14ac:dyDescent="0.2">
      <c r="A545" s="3"/>
      <c r="F545" s="3"/>
      <c r="K545" s="3"/>
      <c r="L545" t="str">
        <f>IF(Selic_base!H844&lt;=1,VLOOKUP($K545,Selic_base!$A$3:$G$760,4,FALSE)/100," ")</f>
        <v xml:space="preserve"> </v>
      </c>
      <c r="M545" t="str">
        <f>IF(Selic_base!H844&lt;=1,VLOOKUP($K545,Selic_base!$A$3:$G$760,5,FALSE)/100," ")</f>
        <v xml:space="preserve"> </v>
      </c>
      <c r="N545" t="e">
        <f>IF(Selic_base!L844&lt;=1,VLOOKUP($K545,Selic_base!$A$3:$G$760,5,FALSE)/100," ")</f>
        <v>#N/A</v>
      </c>
    </row>
    <row r="546" spans="1:14" x14ac:dyDescent="0.2">
      <c r="A546" s="3"/>
      <c r="F546" s="3"/>
      <c r="K546" s="3"/>
      <c r="L546" t="str">
        <f>IF(Selic_base!H845&lt;=1,VLOOKUP($K546,Selic_base!$A$3:$G$760,4,FALSE)/100," ")</f>
        <v xml:space="preserve"> </v>
      </c>
      <c r="M546" t="str">
        <f>IF(Selic_base!H845&lt;=1,VLOOKUP($K546,Selic_base!$A$3:$G$760,5,FALSE)/100," ")</f>
        <v xml:space="preserve"> </v>
      </c>
      <c r="N546" t="e">
        <f>IF(Selic_base!L845&lt;=1,VLOOKUP($K546,Selic_base!$A$3:$G$760,5,FALSE)/100," ")</f>
        <v>#N/A</v>
      </c>
    </row>
    <row r="547" spans="1:14" x14ac:dyDescent="0.2">
      <c r="A547" s="3"/>
      <c r="F547" s="3"/>
      <c r="K547" s="3"/>
      <c r="L547" t="str">
        <f>IF(Selic_base!H846&lt;=1,VLOOKUP($K547,Selic_base!$A$3:$G$760,4,FALSE)/100," ")</f>
        <v xml:space="preserve"> </v>
      </c>
      <c r="M547" t="str">
        <f>IF(Selic_base!H846&lt;=1,VLOOKUP($K547,Selic_base!$A$3:$G$760,5,FALSE)/100," ")</f>
        <v xml:space="preserve"> </v>
      </c>
      <c r="N547" t="e">
        <f>IF(Selic_base!L846&lt;=1,VLOOKUP($K547,Selic_base!$A$3:$G$760,5,FALSE)/100," ")</f>
        <v>#N/A</v>
      </c>
    </row>
    <row r="548" spans="1:14" x14ac:dyDescent="0.2">
      <c r="A548" s="3"/>
      <c r="F548" s="3"/>
      <c r="K548" s="3"/>
      <c r="L548" t="str">
        <f>IF(Selic_base!H847&lt;=1,VLOOKUP($K548,Selic_base!$A$3:$G$760,4,FALSE)/100," ")</f>
        <v xml:space="preserve"> </v>
      </c>
      <c r="M548" t="str">
        <f>IF(Selic_base!H847&lt;=1,VLOOKUP($K548,Selic_base!$A$3:$G$760,5,FALSE)/100," ")</f>
        <v xml:space="preserve"> </v>
      </c>
      <c r="N548" t="e">
        <f>IF(Selic_base!L847&lt;=1,VLOOKUP($K548,Selic_base!$A$3:$G$760,5,FALSE)/100," ")</f>
        <v>#N/A</v>
      </c>
    </row>
    <row r="549" spans="1:14" x14ac:dyDescent="0.2">
      <c r="A549" s="3"/>
      <c r="F549" s="3"/>
      <c r="K549" s="3"/>
      <c r="L549" t="str">
        <f>IF(Selic_base!H848&lt;=1,VLOOKUP($K549,Selic_base!$A$3:$G$760,4,FALSE)/100," ")</f>
        <v xml:space="preserve"> </v>
      </c>
      <c r="M549" t="str">
        <f>IF(Selic_base!H848&lt;=1,VLOOKUP($K549,Selic_base!$A$3:$G$760,5,FALSE)/100," ")</f>
        <v xml:space="preserve"> </v>
      </c>
      <c r="N549" t="e">
        <f>IF(Selic_base!L848&lt;=1,VLOOKUP($K549,Selic_base!$A$3:$G$760,5,FALSE)/100," ")</f>
        <v>#N/A</v>
      </c>
    </row>
    <row r="550" spans="1:14" x14ac:dyDescent="0.2">
      <c r="A550" s="3"/>
      <c r="F550" s="3"/>
      <c r="K550" s="3"/>
      <c r="L550" t="str">
        <f>IF(Selic_base!H849&lt;=1,VLOOKUP($K550,Selic_base!$A$3:$G$760,4,FALSE)/100," ")</f>
        <v xml:space="preserve"> </v>
      </c>
      <c r="M550" t="str">
        <f>IF(Selic_base!H849&lt;=1,VLOOKUP($K550,Selic_base!$A$3:$G$760,5,FALSE)/100," ")</f>
        <v xml:space="preserve"> </v>
      </c>
      <c r="N550" t="e">
        <f>IF(Selic_base!L849&lt;=1,VLOOKUP($K550,Selic_base!$A$3:$G$760,5,FALSE)/100," ")</f>
        <v>#N/A</v>
      </c>
    </row>
    <row r="551" spans="1:14" x14ac:dyDescent="0.2">
      <c r="A551" s="3"/>
      <c r="F551" s="3"/>
      <c r="K551" s="3"/>
      <c r="L551" t="str">
        <f>IF(Selic_base!H850&lt;=1,VLOOKUP($K551,Selic_base!$A$3:$G$760,4,FALSE)/100," ")</f>
        <v xml:space="preserve"> </v>
      </c>
      <c r="M551" t="str">
        <f>IF(Selic_base!H850&lt;=1,VLOOKUP($K551,Selic_base!$A$3:$G$760,5,FALSE)/100," ")</f>
        <v xml:space="preserve"> </v>
      </c>
      <c r="N551" t="e">
        <f>IF(Selic_base!L850&lt;=1,VLOOKUP($K551,Selic_base!$A$3:$G$760,5,FALSE)/100," ")</f>
        <v>#N/A</v>
      </c>
    </row>
    <row r="552" spans="1:14" x14ac:dyDescent="0.2">
      <c r="A552" s="3"/>
      <c r="F552" s="3"/>
      <c r="K552" s="3"/>
      <c r="L552" t="str">
        <f>IF(Selic_base!H851&lt;=1,VLOOKUP($K552,Selic_base!$A$3:$G$760,4,FALSE)/100," ")</f>
        <v xml:space="preserve"> </v>
      </c>
      <c r="M552" t="str">
        <f>IF(Selic_base!H851&lt;=1,VLOOKUP($K552,Selic_base!$A$3:$G$760,5,FALSE)/100," ")</f>
        <v xml:space="preserve"> </v>
      </c>
      <c r="N552" t="e">
        <f>IF(Selic_base!L851&lt;=1,VLOOKUP($K552,Selic_base!$A$3:$G$760,5,FALSE)/100," ")</f>
        <v>#N/A</v>
      </c>
    </row>
    <row r="553" spans="1:14" x14ac:dyDescent="0.2">
      <c r="A553" s="3"/>
      <c r="F553" s="3"/>
      <c r="K553" s="3"/>
      <c r="L553" t="str">
        <f>IF(Selic_base!H852&lt;=1,VLOOKUP($K553,Selic_base!$A$3:$G$760,4,FALSE)/100," ")</f>
        <v xml:space="preserve"> </v>
      </c>
      <c r="M553" t="str">
        <f>IF(Selic_base!H852&lt;=1,VLOOKUP($K553,Selic_base!$A$3:$G$760,5,FALSE)/100," ")</f>
        <v xml:space="preserve"> </v>
      </c>
      <c r="N553" t="e">
        <f>IF(Selic_base!L852&lt;=1,VLOOKUP($K553,Selic_base!$A$3:$G$760,5,FALSE)/100," ")</f>
        <v>#N/A</v>
      </c>
    </row>
    <row r="554" spans="1:14" x14ac:dyDescent="0.2">
      <c r="A554" s="3"/>
      <c r="F554" s="3"/>
      <c r="K554" s="3"/>
      <c r="L554" t="str">
        <f>IF(Selic_base!H853&lt;=1,VLOOKUP($K554,Selic_base!$A$3:$G$760,4,FALSE)/100," ")</f>
        <v xml:space="preserve"> </v>
      </c>
      <c r="M554" t="str">
        <f>IF(Selic_base!H853&lt;=1,VLOOKUP($K554,Selic_base!$A$3:$G$760,5,FALSE)/100," ")</f>
        <v xml:space="preserve"> </v>
      </c>
      <c r="N554" t="e">
        <f>IF(Selic_base!L853&lt;=1,VLOOKUP($K554,Selic_base!$A$3:$G$760,5,FALSE)/100," ")</f>
        <v>#N/A</v>
      </c>
    </row>
    <row r="555" spans="1:14" x14ac:dyDescent="0.2">
      <c r="A555" s="3"/>
      <c r="F555" s="3"/>
      <c r="K555" s="3"/>
      <c r="L555" t="str">
        <f>IF(Selic_base!H854&lt;=1,VLOOKUP($K555,Selic_base!$A$3:$G$760,4,FALSE)/100," ")</f>
        <v xml:space="preserve"> </v>
      </c>
      <c r="M555" t="str">
        <f>IF(Selic_base!H854&lt;=1,VLOOKUP($K555,Selic_base!$A$3:$G$760,5,FALSE)/100," ")</f>
        <v xml:space="preserve"> </v>
      </c>
      <c r="N555" t="e">
        <f>IF(Selic_base!L854&lt;=1,VLOOKUP($K555,Selic_base!$A$3:$G$760,5,FALSE)/100," ")</f>
        <v>#N/A</v>
      </c>
    </row>
    <row r="556" spans="1:14" x14ac:dyDescent="0.2">
      <c r="A556" s="3"/>
      <c r="F556" s="3"/>
      <c r="K556" s="3"/>
      <c r="L556" t="str">
        <f>IF(Selic_base!H855&lt;=1,VLOOKUP($K556,Selic_base!$A$3:$G$760,4,FALSE)/100," ")</f>
        <v xml:space="preserve"> </v>
      </c>
      <c r="M556" t="str">
        <f>IF(Selic_base!H855&lt;=1,VLOOKUP($K556,Selic_base!$A$3:$G$760,5,FALSE)/100," ")</f>
        <v xml:space="preserve"> </v>
      </c>
      <c r="N556" t="e">
        <f>IF(Selic_base!L855&lt;=1,VLOOKUP($K556,Selic_base!$A$3:$G$760,5,FALSE)/100," ")</f>
        <v>#N/A</v>
      </c>
    </row>
    <row r="557" spans="1:14" x14ac:dyDescent="0.2">
      <c r="A557" s="3"/>
      <c r="F557" s="3"/>
      <c r="K557" s="3"/>
      <c r="L557" t="str">
        <f>IF(Selic_base!H856&lt;=1,VLOOKUP($K557,Selic_base!$A$3:$G$760,4,FALSE)/100," ")</f>
        <v xml:space="preserve"> </v>
      </c>
      <c r="M557" t="str">
        <f>IF(Selic_base!H856&lt;=1,VLOOKUP($K557,Selic_base!$A$3:$G$760,5,FALSE)/100," ")</f>
        <v xml:space="preserve"> </v>
      </c>
      <c r="N557" t="e">
        <f>IF(Selic_base!L856&lt;=1,VLOOKUP($K557,Selic_base!$A$3:$G$760,5,FALSE)/100," ")</f>
        <v>#N/A</v>
      </c>
    </row>
    <row r="558" spans="1:14" x14ac:dyDescent="0.2">
      <c r="A558" s="3"/>
      <c r="F558" s="3"/>
      <c r="K558" s="3"/>
      <c r="L558" t="str">
        <f>IF(Selic_base!H857&lt;=1,VLOOKUP($K558,Selic_base!$A$3:$G$760,4,FALSE)/100," ")</f>
        <v xml:space="preserve"> </v>
      </c>
      <c r="M558" t="str">
        <f>IF(Selic_base!H857&lt;=1,VLOOKUP($K558,Selic_base!$A$3:$G$760,5,FALSE)/100," ")</f>
        <v xml:space="preserve"> </v>
      </c>
      <c r="N558" t="e">
        <f>IF(Selic_base!L857&lt;=1,VLOOKUP($K558,Selic_base!$A$3:$G$760,5,FALSE)/100," ")</f>
        <v>#N/A</v>
      </c>
    </row>
    <row r="559" spans="1:14" x14ac:dyDescent="0.2">
      <c r="A559" s="3"/>
      <c r="F559" s="3"/>
      <c r="K559" s="3"/>
      <c r="L559" t="str">
        <f>IF(Selic_base!H858&lt;=1,VLOOKUP($K559,Selic_base!$A$3:$G$760,4,FALSE)/100," ")</f>
        <v xml:space="preserve"> </v>
      </c>
      <c r="M559" t="str">
        <f>IF(Selic_base!H858&lt;=1,VLOOKUP($K559,Selic_base!$A$3:$G$760,5,FALSE)/100," ")</f>
        <v xml:space="preserve"> </v>
      </c>
      <c r="N559" t="e">
        <f>IF(Selic_base!L858&lt;=1,VLOOKUP($K559,Selic_base!$A$3:$G$760,5,FALSE)/100," ")</f>
        <v>#N/A</v>
      </c>
    </row>
    <row r="560" spans="1:14" x14ac:dyDescent="0.2">
      <c r="A560" s="3"/>
      <c r="F560" s="3"/>
      <c r="K560" s="3"/>
      <c r="L560" t="str">
        <f>IF(Selic_base!H859&lt;=1,VLOOKUP($K560,Selic_base!$A$3:$G$760,4,FALSE)/100," ")</f>
        <v xml:space="preserve"> </v>
      </c>
      <c r="M560" t="str">
        <f>IF(Selic_base!H859&lt;=1,VLOOKUP($K560,Selic_base!$A$3:$G$760,5,FALSE)/100," ")</f>
        <v xml:space="preserve"> </v>
      </c>
      <c r="N560" t="e">
        <f>IF(Selic_base!L859&lt;=1,VLOOKUP($K560,Selic_base!$A$3:$G$760,5,FALSE)/100," ")</f>
        <v>#N/A</v>
      </c>
    </row>
    <row r="561" spans="1:14" x14ac:dyDescent="0.2">
      <c r="A561" s="3"/>
      <c r="F561" s="3"/>
      <c r="K561" s="3"/>
      <c r="L561" t="str">
        <f>IF(Selic_base!H860&lt;=1,VLOOKUP($K561,Selic_base!$A$3:$G$760,4,FALSE)/100," ")</f>
        <v xml:space="preserve"> </v>
      </c>
      <c r="M561" t="str">
        <f>IF(Selic_base!H860&lt;=1,VLOOKUP($K561,Selic_base!$A$3:$G$760,5,FALSE)/100," ")</f>
        <v xml:space="preserve"> </v>
      </c>
      <c r="N561" t="e">
        <f>IF(Selic_base!L860&lt;=1,VLOOKUP($K561,Selic_base!$A$3:$G$760,5,FALSE)/100," ")</f>
        <v>#N/A</v>
      </c>
    </row>
    <row r="562" spans="1:14" x14ac:dyDescent="0.2">
      <c r="A562" s="3"/>
      <c r="F562" s="3"/>
      <c r="K562" s="3"/>
      <c r="L562" t="str">
        <f>IF(Selic_base!H861&lt;=1,VLOOKUP($K562,Selic_base!$A$3:$G$760,4,FALSE)/100," ")</f>
        <v xml:space="preserve"> </v>
      </c>
      <c r="M562" t="str">
        <f>IF(Selic_base!H861&lt;=1,VLOOKUP($K562,Selic_base!$A$3:$G$760,5,FALSE)/100," ")</f>
        <v xml:space="preserve"> </v>
      </c>
      <c r="N562" t="e">
        <f>IF(Selic_base!L861&lt;=1,VLOOKUP($K562,Selic_base!$A$3:$G$760,5,FALSE)/100," ")</f>
        <v>#N/A</v>
      </c>
    </row>
    <row r="563" spans="1:14" x14ac:dyDescent="0.2">
      <c r="A563" s="3"/>
      <c r="F563" s="3"/>
      <c r="K563" s="3"/>
      <c r="L563" t="str">
        <f>IF(Selic_base!H862&lt;=1,VLOOKUP($K563,Selic_base!$A$3:$G$760,4,FALSE)/100," ")</f>
        <v xml:space="preserve"> </v>
      </c>
      <c r="M563" t="str">
        <f>IF(Selic_base!H862&lt;=1,VLOOKUP($K563,Selic_base!$A$3:$G$760,5,FALSE)/100," ")</f>
        <v xml:space="preserve"> </v>
      </c>
      <c r="N563" t="e">
        <f>IF(Selic_base!L862&lt;=1,VLOOKUP($K563,Selic_base!$A$3:$G$760,5,FALSE)/100," ")</f>
        <v>#N/A</v>
      </c>
    </row>
    <row r="564" spans="1:14" x14ac:dyDescent="0.2">
      <c r="A564" s="3"/>
      <c r="F564" s="3"/>
      <c r="K564" s="3"/>
      <c r="L564" t="str">
        <f>IF(Selic_base!H863&lt;=1,VLOOKUP($K564,Selic_base!$A$3:$G$760,4,FALSE)/100," ")</f>
        <v xml:space="preserve"> </v>
      </c>
      <c r="M564" t="str">
        <f>IF(Selic_base!H863&lt;=1,VLOOKUP($K564,Selic_base!$A$3:$G$760,5,FALSE)/100," ")</f>
        <v xml:space="preserve"> </v>
      </c>
      <c r="N564" t="e">
        <f>IF(Selic_base!L863&lt;=1,VLOOKUP($K564,Selic_base!$A$3:$G$760,5,FALSE)/100," ")</f>
        <v>#N/A</v>
      </c>
    </row>
    <row r="565" spans="1:14" x14ac:dyDescent="0.2">
      <c r="A565" s="3"/>
      <c r="F565" s="3"/>
      <c r="K565" s="3"/>
      <c r="L565" t="str">
        <f>IF(Selic_base!H864&lt;=1,VLOOKUP($K565,Selic_base!$A$3:$G$760,4,FALSE)/100," ")</f>
        <v xml:space="preserve"> </v>
      </c>
      <c r="M565" t="str">
        <f>IF(Selic_base!H864&lt;=1,VLOOKUP($K565,Selic_base!$A$3:$G$760,5,FALSE)/100," ")</f>
        <v xml:space="preserve"> </v>
      </c>
      <c r="N565" t="e">
        <f>IF(Selic_base!L864&lt;=1,VLOOKUP($K565,Selic_base!$A$3:$G$760,5,FALSE)/100," ")</f>
        <v>#N/A</v>
      </c>
    </row>
    <row r="566" spans="1:14" x14ac:dyDescent="0.2">
      <c r="A566" s="3"/>
      <c r="F566" s="3"/>
      <c r="K566" s="3"/>
      <c r="L566" t="str">
        <f>IF(Selic_base!H865&lt;=1,VLOOKUP($K566,Selic_base!$A$3:$G$760,4,FALSE)/100," ")</f>
        <v xml:space="preserve"> </v>
      </c>
      <c r="M566" t="str">
        <f>IF(Selic_base!H865&lt;=1,VLOOKUP($K566,Selic_base!$A$3:$G$760,5,FALSE)/100," ")</f>
        <v xml:space="preserve"> </v>
      </c>
      <c r="N566" t="e">
        <f>IF(Selic_base!L865&lt;=1,VLOOKUP($K566,Selic_base!$A$3:$G$760,5,FALSE)/100," ")</f>
        <v>#N/A</v>
      </c>
    </row>
    <row r="567" spans="1:14" x14ac:dyDescent="0.2">
      <c r="A567" s="3"/>
      <c r="F567" s="3"/>
      <c r="K567" s="3"/>
      <c r="L567" t="str">
        <f>IF(Selic_base!H866&lt;=1,VLOOKUP($K567,Selic_base!$A$3:$G$760,4,FALSE)/100," ")</f>
        <v xml:space="preserve"> </v>
      </c>
      <c r="M567" t="str">
        <f>IF(Selic_base!H866&lt;=1,VLOOKUP($K567,Selic_base!$A$3:$G$760,5,FALSE)/100," ")</f>
        <v xml:space="preserve"> </v>
      </c>
      <c r="N567" t="e">
        <f>IF(Selic_base!L866&lt;=1,VLOOKUP($K567,Selic_base!$A$3:$G$760,5,FALSE)/100," ")</f>
        <v>#N/A</v>
      </c>
    </row>
    <row r="568" spans="1:14" x14ac:dyDescent="0.2">
      <c r="A568" s="3"/>
      <c r="F568" s="3"/>
      <c r="K568" s="3"/>
      <c r="L568" t="str">
        <f>IF(Selic_base!H867&lt;=1,VLOOKUP($K568,Selic_base!$A$3:$G$760,4,FALSE)/100," ")</f>
        <v xml:space="preserve"> </v>
      </c>
      <c r="M568" t="str">
        <f>IF(Selic_base!H867&lt;=1,VLOOKUP($K568,Selic_base!$A$3:$G$760,5,FALSE)/100," ")</f>
        <v xml:space="preserve"> </v>
      </c>
      <c r="N568" t="e">
        <f>IF(Selic_base!L867&lt;=1,VLOOKUP($K568,Selic_base!$A$3:$G$760,5,FALSE)/100," ")</f>
        <v>#N/A</v>
      </c>
    </row>
    <row r="569" spans="1:14" x14ac:dyDescent="0.2">
      <c r="A569" s="3"/>
      <c r="F569" s="3"/>
      <c r="K569" s="3"/>
      <c r="L569" t="str">
        <f>IF(Selic_base!H868&lt;=1,VLOOKUP($K569,Selic_base!$A$3:$G$760,4,FALSE)/100," ")</f>
        <v xml:space="preserve"> </v>
      </c>
      <c r="M569" t="str">
        <f>IF(Selic_base!H868&lt;=1,VLOOKUP($K569,Selic_base!$A$3:$G$760,5,FALSE)/100," ")</f>
        <v xml:space="preserve"> </v>
      </c>
      <c r="N569" t="e">
        <f>IF(Selic_base!L868&lt;=1,VLOOKUP($K569,Selic_base!$A$3:$G$760,5,FALSE)/100," ")</f>
        <v>#N/A</v>
      </c>
    </row>
    <row r="570" spans="1:14" x14ac:dyDescent="0.2">
      <c r="A570" s="3"/>
      <c r="F570" s="3"/>
      <c r="K570" s="3"/>
      <c r="L570" t="str">
        <f>IF(Selic_base!H869&lt;=1,VLOOKUP($K570,Selic_base!$A$3:$G$760,4,FALSE)/100," ")</f>
        <v xml:space="preserve"> </v>
      </c>
      <c r="M570" t="str">
        <f>IF(Selic_base!H869&lt;=1,VLOOKUP($K570,Selic_base!$A$3:$G$760,5,FALSE)/100," ")</f>
        <v xml:space="preserve"> </v>
      </c>
      <c r="N570" t="e">
        <f>IF(Selic_base!L869&lt;=1,VLOOKUP($K570,Selic_base!$A$3:$G$760,5,FALSE)/100," ")</f>
        <v>#N/A</v>
      </c>
    </row>
    <row r="571" spans="1:14" x14ac:dyDescent="0.2">
      <c r="A571" s="3"/>
      <c r="F571" s="3"/>
      <c r="K571" s="3"/>
      <c r="L571" t="str">
        <f>IF(Selic_base!H870&lt;=1,VLOOKUP($K571,Selic_base!$A$3:$G$760,4,FALSE)/100," ")</f>
        <v xml:space="preserve"> </v>
      </c>
      <c r="M571" t="str">
        <f>IF(Selic_base!H870&lt;=1,VLOOKUP($K571,Selic_base!$A$3:$G$760,5,FALSE)/100," ")</f>
        <v xml:space="preserve"> </v>
      </c>
      <c r="N571" t="e">
        <f>IF(Selic_base!L870&lt;=1,VLOOKUP($K571,Selic_base!$A$3:$G$760,5,FALSE)/100," ")</f>
        <v>#N/A</v>
      </c>
    </row>
    <row r="572" spans="1:14" x14ac:dyDescent="0.2">
      <c r="A572" s="3"/>
      <c r="F572" s="3"/>
      <c r="K572" s="3"/>
      <c r="L572" t="str">
        <f>IF(Selic_base!H871&lt;=1,VLOOKUP($K572,Selic_base!$A$3:$G$760,4,FALSE)/100," ")</f>
        <v xml:space="preserve"> </v>
      </c>
      <c r="M572" t="str">
        <f>IF(Selic_base!H871&lt;=1,VLOOKUP($K572,Selic_base!$A$3:$G$760,5,FALSE)/100," ")</f>
        <v xml:space="preserve"> </v>
      </c>
      <c r="N572" t="e">
        <f>IF(Selic_base!L871&lt;=1,VLOOKUP($K572,Selic_base!$A$3:$G$760,5,FALSE)/100," ")</f>
        <v>#N/A</v>
      </c>
    </row>
    <row r="573" spans="1:14" x14ac:dyDescent="0.2">
      <c r="A573" s="3"/>
      <c r="F573" s="3"/>
      <c r="K573" s="3"/>
      <c r="L573" t="str">
        <f>IF(Selic_base!H872&lt;=1,VLOOKUP($K573,Selic_base!$A$3:$G$760,4,FALSE)/100," ")</f>
        <v xml:space="preserve"> </v>
      </c>
      <c r="M573" t="str">
        <f>IF(Selic_base!H872&lt;=1,VLOOKUP($K573,Selic_base!$A$3:$G$760,5,FALSE)/100," ")</f>
        <v xml:space="preserve"> </v>
      </c>
      <c r="N573" t="e">
        <f>IF(Selic_base!L872&lt;=1,VLOOKUP($K573,Selic_base!$A$3:$G$760,5,FALSE)/100," ")</f>
        <v>#N/A</v>
      </c>
    </row>
    <row r="574" spans="1:14" x14ac:dyDescent="0.2">
      <c r="A574" s="3"/>
      <c r="F574" s="3"/>
      <c r="K574" s="3"/>
      <c r="L574" t="str">
        <f>IF(Selic_base!H873&lt;=1,VLOOKUP($K574,Selic_base!$A$3:$G$760,4,FALSE)/100," ")</f>
        <v xml:space="preserve"> </v>
      </c>
      <c r="M574" t="str">
        <f>IF(Selic_base!H873&lt;=1,VLOOKUP($K574,Selic_base!$A$3:$G$760,5,FALSE)/100," ")</f>
        <v xml:space="preserve"> </v>
      </c>
      <c r="N574" t="e">
        <f>IF(Selic_base!L873&lt;=1,VLOOKUP($K574,Selic_base!$A$3:$G$760,5,FALSE)/100," ")</f>
        <v>#N/A</v>
      </c>
    </row>
    <row r="575" spans="1:14" x14ac:dyDescent="0.2">
      <c r="A575" s="3"/>
      <c r="F575" s="3"/>
      <c r="K575" s="3"/>
      <c r="L575" t="str">
        <f>IF(Selic_base!H874&lt;=1,VLOOKUP($K575,Selic_base!$A$3:$G$760,4,FALSE)/100," ")</f>
        <v xml:space="preserve"> </v>
      </c>
      <c r="M575" t="str">
        <f>IF(Selic_base!H874&lt;=1,VLOOKUP($K575,Selic_base!$A$3:$G$760,5,FALSE)/100," ")</f>
        <v xml:space="preserve"> </v>
      </c>
      <c r="N575" t="e">
        <f>IF(Selic_base!L874&lt;=1,VLOOKUP($K575,Selic_base!$A$3:$G$760,5,FALSE)/100," ")</f>
        <v>#N/A</v>
      </c>
    </row>
    <row r="576" spans="1:14" x14ac:dyDescent="0.2">
      <c r="A576" s="3"/>
      <c r="F576" s="3"/>
      <c r="K576" s="3"/>
      <c r="L576" t="str">
        <f>IF(Selic_base!H875&lt;=1,VLOOKUP($K576,Selic_base!$A$3:$G$760,4,FALSE)/100," ")</f>
        <v xml:space="preserve"> </v>
      </c>
      <c r="M576" t="str">
        <f>IF(Selic_base!H875&lt;=1,VLOOKUP($K576,Selic_base!$A$3:$G$760,5,FALSE)/100," ")</f>
        <v xml:space="preserve"> </v>
      </c>
      <c r="N576" t="e">
        <f>IF(Selic_base!L875&lt;=1,VLOOKUP($K576,Selic_base!$A$3:$G$760,5,FALSE)/100," ")</f>
        <v>#N/A</v>
      </c>
    </row>
    <row r="577" spans="1:14" x14ac:dyDescent="0.2">
      <c r="A577" s="3"/>
      <c r="F577" s="3"/>
      <c r="K577" s="3"/>
      <c r="L577" t="str">
        <f>IF(Selic_base!H876&lt;=1,VLOOKUP($K577,Selic_base!$A$3:$G$760,4,FALSE)/100," ")</f>
        <v xml:space="preserve"> </v>
      </c>
      <c r="M577" t="str">
        <f>IF(Selic_base!H876&lt;=1,VLOOKUP($K577,Selic_base!$A$3:$G$760,5,FALSE)/100," ")</f>
        <v xml:space="preserve"> </v>
      </c>
      <c r="N577" t="e">
        <f>IF(Selic_base!L876&lt;=1,VLOOKUP($K577,Selic_base!$A$3:$G$760,5,FALSE)/100," ")</f>
        <v>#N/A</v>
      </c>
    </row>
    <row r="578" spans="1:14" x14ac:dyDescent="0.2">
      <c r="A578" s="3"/>
      <c r="F578" s="3"/>
      <c r="K578" s="3"/>
      <c r="L578" t="str">
        <f>IF(Selic_base!H877&lt;=1,VLOOKUP($K578,Selic_base!$A$3:$G$760,4,FALSE)/100," ")</f>
        <v xml:space="preserve"> </v>
      </c>
      <c r="M578" t="str">
        <f>IF(Selic_base!H877&lt;=1,VLOOKUP($K578,Selic_base!$A$3:$G$760,5,FALSE)/100," ")</f>
        <v xml:space="preserve"> </v>
      </c>
      <c r="N578" t="e">
        <f>IF(Selic_base!L877&lt;=1,VLOOKUP($K578,Selic_base!$A$3:$G$760,5,FALSE)/100," ")</f>
        <v>#N/A</v>
      </c>
    </row>
    <row r="579" spans="1:14" x14ac:dyDescent="0.2">
      <c r="A579" s="3"/>
      <c r="F579" s="3"/>
      <c r="K579" s="3"/>
      <c r="L579" t="str">
        <f>IF(Selic_base!H878&lt;=1,VLOOKUP($K579,Selic_base!$A$3:$G$760,4,FALSE)/100," ")</f>
        <v xml:space="preserve"> </v>
      </c>
      <c r="M579" t="str">
        <f>IF(Selic_base!H878&lt;=1,VLOOKUP($K579,Selic_base!$A$3:$G$760,5,FALSE)/100," ")</f>
        <v xml:space="preserve"> </v>
      </c>
      <c r="N579" t="e">
        <f>IF(Selic_base!L878&lt;=1,VLOOKUP($K579,Selic_base!$A$3:$G$760,5,FALSE)/100," ")</f>
        <v>#N/A</v>
      </c>
    </row>
    <row r="580" spans="1:14" x14ac:dyDescent="0.2">
      <c r="A580" s="3"/>
      <c r="F580" s="3"/>
      <c r="K580" s="3"/>
      <c r="L580" t="str">
        <f>IF(Selic_base!H879&lt;=1,VLOOKUP($K580,Selic_base!$A$3:$G$760,4,FALSE)/100," ")</f>
        <v xml:space="preserve"> </v>
      </c>
      <c r="M580" t="str">
        <f>IF(Selic_base!H879&lt;=1,VLOOKUP($K580,Selic_base!$A$3:$G$760,5,FALSE)/100," ")</f>
        <v xml:space="preserve"> </v>
      </c>
      <c r="N580" t="e">
        <f>IF(Selic_base!L879&lt;=1,VLOOKUP($K580,Selic_base!$A$3:$G$760,5,FALSE)/100," ")</f>
        <v>#N/A</v>
      </c>
    </row>
    <row r="581" spans="1:14" x14ac:dyDescent="0.2">
      <c r="A581" s="3"/>
      <c r="F581" s="3"/>
      <c r="K581" s="3"/>
      <c r="L581" t="str">
        <f>IF(Selic_base!H880&lt;=1,VLOOKUP($K581,Selic_base!$A$3:$G$760,4,FALSE)/100," ")</f>
        <v xml:space="preserve"> </v>
      </c>
      <c r="M581" t="str">
        <f>IF(Selic_base!H880&lt;=1,VLOOKUP($K581,Selic_base!$A$3:$G$760,5,FALSE)/100," ")</f>
        <v xml:space="preserve"> </v>
      </c>
      <c r="N581" t="e">
        <f>IF(Selic_base!L880&lt;=1,VLOOKUP($K581,Selic_base!$A$3:$G$760,5,FALSE)/100," ")</f>
        <v>#N/A</v>
      </c>
    </row>
    <row r="582" spans="1:14" x14ac:dyDescent="0.2">
      <c r="A582" s="3"/>
      <c r="F582" s="3"/>
      <c r="K582" s="3"/>
      <c r="L582" t="str">
        <f>IF(Selic_base!H881&lt;=1,VLOOKUP($K582,Selic_base!$A$3:$G$760,4,FALSE)/100," ")</f>
        <v xml:space="preserve"> </v>
      </c>
      <c r="M582" t="str">
        <f>IF(Selic_base!H881&lt;=1,VLOOKUP($K582,Selic_base!$A$3:$G$760,5,FALSE)/100," ")</f>
        <v xml:space="preserve"> </v>
      </c>
      <c r="N582" t="e">
        <f>IF(Selic_base!L881&lt;=1,VLOOKUP($K582,Selic_base!$A$3:$G$760,5,FALSE)/100," ")</f>
        <v>#N/A</v>
      </c>
    </row>
    <row r="583" spans="1:14" x14ac:dyDescent="0.2">
      <c r="A583" s="3"/>
      <c r="F583" s="3"/>
      <c r="K583" s="3"/>
      <c r="L583" t="str">
        <f>IF(Selic_base!H882&lt;=1,VLOOKUP($K583,Selic_base!$A$3:$G$760,4,FALSE)/100," ")</f>
        <v xml:space="preserve"> </v>
      </c>
      <c r="M583" t="str">
        <f>IF(Selic_base!H882&lt;=1,VLOOKUP($K583,Selic_base!$A$3:$G$760,5,FALSE)/100," ")</f>
        <v xml:space="preserve"> </v>
      </c>
      <c r="N583" t="e">
        <f>IF(Selic_base!L882&lt;=1,VLOOKUP($K583,Selic_base!$A$3:$G$760,5,FALSE)/100," ")</f>
        <v>#N/A</v>
      </c>
    </row>
    <row r="584" spans="1:14" x14ac:dyDescent="0.2">
      <c r="A584" s="3"/>
      <c r="F584" s="3"/>
      <c r="K584" s="3"/>
      <c r="L584" t="str">
        <f>IF(Selic_base!H883&lt;=1,VLOOKUP($K584,Selic_base!$A$3:$G$760,4,FALSE)/100," ")</f>
        <v xml:space="preserve"> </v>
      </c>
      <c r="M584" t="str">
        <f>IF(Selic_base!H883&lt;=1,VLOOKUP($K584,Selic_base!$A$3:$G$760,5,FALSE)/100," ")</f>
        <v xml:space="preserve"> </v>
      </c>
      <c r="N584" t="e">
        <f>IF(Selic_base!L883&lt;=1,VLOOKUP($K584,Selic_base!$A$3:$G$760,5,FALSE)/100," ")</f>
        <v>#N/A</v>
      </c>
    </row>
    <row r="585" spans="1:14" x14ac:dyDescent="0.2">
      <c r="A585" s="3"/>
      <c r="F585" s="3"/>
      <c r="K585" s="3"/>
      <c r="L585" t="str">
        <f>IF(Selic_base!H884&lt;=1,VLOOKUP($K585,Selic_base!$A$3:$G$760,4,FALSE)/100," ")</f>
        <v xml:space="preserve"> </v>
      </c>
      <c r="M585" t="str">
        <f>IF(Selic_base!H884&lt;=1,VLOOKUP($K585,Selic_base!$A$3:$G$760,5,FALSE)/100," ")</f>
        <v xml:space="preserve"> </v>
      </c>
      <c r="N585" t="e">
        <f>IF(Selic_base!L884&lt;=1,VLOOKUP($K585,Selic_base!$A$3:$G$760,5,FALSE)/100," ")</f>
        <v>#N/A</v>
      </c>
    </row>
    <row r="586" spans="1:14" x14ac:dyDescent="0.2">
      <c r="A586" s="3"/>
      <c r="F586" s="3"/>
      <c r="K586" s="3"/>
      <c r="L586" t="str">
        <f>IF(Selic_base!H885&lt;=1,VLOOKUP($K586,Selic_base!$A$3:$G$760,4,FALSE)/100," ")</f>
        <v xml:space="preserve"> </v>
      </c>
      <c r="M586" t="str">
        <f>IF(Selic_base!H885&lt;=1,VLOOKUP($K586,Selic_base!$A$3:$G$760,5,FALSE)/100," ")</f>
        <v xml:space="preserve"> </v>
      </c>
      <c r="N586" t="e">
        <f>IF(Selic_base!L885&lt;=1,VLOOKUP($K586,Selic_base!$A$3:$G$760,5,FALSE)/100," ")</f>
        <v>#N/A</v>
      </c>
    </row>
    <row r="587" spans="1:14" x14ac:dyDescent="0.2">
      <c r="A587" s="3"/>
      <c r="F587" s="3"/>
      <c r="K587" s="3"/>
      <c r="L587" t="str">
        <f>IF(Selic_base!H886&lt;=1,VLOOKUP($K587,Selic_base!$A$3:$G$760,4,FALSE)/100," ")</f>
        <v xml:space="preserve"> </v>
      </c>
      <c r="M587" t="str">
        <f>IF(Selic_base!H886&lt;=1,VLOOKUP($K587,Selic_base!$A$3:$G$760,5,FALSE)/100," ")</f>
        <v xml:space="preserve"> </v>
      </c>
      <c r="N587" t="e">
        <f>IF(Selic_base!L886&lt;=1,VLOOKUP($K587,Selic_base!$A$3:$G$760,5,FALSE)/100," ")</f>
        <v>#N/A</v>
      </c>
    </row>
    <row r="588" spans="1:14" x14ac:dyDescent="0.2">
      <c r="A588" s="3"/>
      <c r="F588" s="3"/>
      <c r="K588" s="3"/>
      <c r="L588" t="str">
        <f>IF(Selic_base!H887&lt;=1,VLOOKUP($K588,Selic_base!$A$3:$G$760,4,FALSE)/100," ")</f>
        <v xml:space="preserve"> </v>
      </c>
      <c r="M588" t="str">
        <f>IF(Selic_base!H887&lt;=1,VLOOKUP($K588,Selic_base!$A$3:$G$760,5,FALSE)/100," ")</f>
        <v xml:space="preserve"> </v>
      </c>
      <c r="N588" t="e">
        <f>IF(Selic_base!L887&lt;=1,VLOOKUP($K588,Selic_base!$A$3:$G$760,5,FALSE)/100," ")</f>
        <v>#N/A</v>
      </c>
    </row>
    <row r="589" spans="1:14" x14ac:dyDescent="0.2">
      <c r="A589" s="3"/>
      <c r="F589" s="3"/>
      <c r="K589" s="3"/>
      <c r="L589" t="str">
        <f>IF(Selic_base!H888&lt;=1,VLOOKUP($K589,Selic_base!$A$3:$G$760,4,FALSE)/100," ")</f>
        <v xml:space="preserve"> </v>
      </c>
      <c r="M589" t="str">
        <f>IF(Selic_base!H888&lt;=1,VLOOKUP($K589,Selic_base!$A$3:$G$760,5,FALSE)/100," ")</f>
        <v xml:space="preserve"> </v>
      </c>
      <c r="N589" t="e">
        <f>IF(Selic_base!L888&lt;=1,VLOOKUP($K589,Selic_base!$A$3:$G$760,5,FALSE)/100," ")</f>
        <v>#N/A</v>
      </c>
    </row>
    <row r="590" spans="1:14" x14ac:dyDescent="0.2">
      <c r="A590" s="3"/>
      <c r="F590" s="3"/>
      <c r="K590" s="3"/>
      <c r="L590" t="str">
        <f>IF(Selic_base!H889&lt;=1,VLOOKUP($K590,Selic_base!$A$3:$G$760,4,FALSE)/100," ")</f>
        <v xml:space="preserve"> </v>
      </c>
      <c r="M590" t="str">
        <f>IF(Selic_base!H889&lt;=1,VLOOKUP($K590,Selic_base!$A$3:$G$760,5,FALSE)/100," ")</f>
        <v xml:space="preserve"> </v>
      </c>
      <c r="N590" t="e">
        <f>IF(Selic_base!L889&lt;=1,VLOOKUP($K590,Selic_base!$A$3:$G$760,5,FALSE)/100," ")</f>
        <v>#N/A</v>
      </c>
    </row>
    <row r="591" spans="1:14" x14ac:dyDescent="0.2">
      <c r="A591" s="3"/>
      <c r="F591" s="3"/>
      <c r="K591" s="3"/>
      <c r="L591" t="str">
        <f>IF(Selic_base!H890&lt;=1,VLOOKUP($K591,Selic_base!$A$3:$G$760,4,FALSE)/100," ")</f>
        <v xml:space="preserve"> </v>
      </c>
      <c r="M591" t="str">
        <f>IF(Selic_base!H890&lt;=1,VLOOKUP($K591,Selic_base!$A$3:$G$760,5,FALSE)/100," ")</f>
        <v xml:space="preserve"> </v>
      </c>
      <c r="N591" t="e">
        <f>IF(Selic_base!L890&lt;=1,VLOOKUP($K591,Selic_base!$A$3:$G$760,5,FALSE)/100," ")</f>
        <v>#N/A</v>
      </c>
    </row>
    <row r="592" spans="1:14" x14ac:dyDescent="0.2">
      <c r="A592" s="3"/>
      <c r="F592" s="3"/>
      <c r="K592" s="3"/>
      <c r="L592" t="str">
        <f>IF(Selic_base!H891&lt;=1,VLOOKUP($K592,Selic_base!$A$3:$G$760,4,FALSE)/100," ")</f>
        <v xml:space="preserve"> </v>
      </c>
      <c r="M592" t="str">
        <f>IF(Selic_base!H891&lt;=1,VLOOKUP($K592,Selic_base!$A$3:$G$760,5,FALSE)/100," ")</f>
        <v xml:space="preserve"> </v>
      </c>
      <c r="N592" t="e">
        <f>IF(Selic_base!L891&lt;=1,VLOOKUP($K592,Selic_base!$A$3:$G$760,5,FALSE)/100," ")</f>
        <v>#N/A</v>
      </c>
    </row>
    <row r="593" spans="1:14" x14ac:dyDescent="0.2">
      <c r="A593" s="3"/>
      <c r="F593" s="3"/>
      <c r="K593" s="3"/>
      <c r="L593" t="str">
        <f>IF(Selic_base!H892&lt;=1,VLOOKUP($K593,Selic_base!$A$3:$G$760,4,FALSE)/100," ")</f>
        <v xml:space="preserve"> </v>
      </c>
      <c r="M593" t="str">
        <f>IF(Selic_base!H892&lt;=1,VLOOKUP($K593,Selic_base!$A$3:$G$760,5,FALSE)/100," ")</f>
        <v xml:space="preserve"> </v>
      </c>
      <c r="N593" t="e">
        <f>IF(Selic_base!L892&lt;=1,VLOOKUP($K593,Selic_base!$A$3:$G$760,5,FALSE)/100," ")</f>
        <v>#N/A</v>
      </c>
    </row>
    <row r="594" spans="1:14" x14ac:dyDescent="0.2">
      <c r="A594" s="3"/>
      <c r="F594" s="3"/>
      <c r="K594" s="3"/>
      <c r="L594" t="str">
        <f>IF(Selic_base!H893&lt;=1,VLOOKUP($K594,Selic_base!$A$3:$G$760,4,FALSE)/100," ")</f>
        <v xml:space="preserve"> </v>
      </c>
      <c r="M594" t="str">
        <f>IF(Selic_base!H893&lt;=1,VLOOKUP($K594,Selic_base!$A$3:$G$760,5,FALSE)/100," ")</f>
        <v xml:space="preserve"> </v>
      </c>
      <c r="N594" t="e">
        <f>IF(Selic_base!L893&lt;=1,VLOOKUP($K594,Selic_base!$A$3:$G$760,5,FALSE)/100," ")</f>
        <v>#N/A</v>
      </c>
    </row>
    <row r="595" spans="1:14" x14ac:dyDescent="0.2">
      <c r="A595" s="3"/>
      <c r="F595" s="3"/>
      <c r="K595" s="3"/>
      <c r="L595" t="str">
        <f>IF(Selic_base!H894&lt;=1,VLOOKUP($K595,Selic_base!$A$3:$G$760,4,FALSE)/100," ")</f>
        <v xml:space="preserve"> </v>
      </c>
      <c r="M595" t="str">
        <f>IF(Selic_base!H894&lt;=1,VLOOKUP($K595,Selic_base!$A$3:$G$760,5,FALSE)/100," ")</f>
        <v xml:space="preserve"> </v>
      </c>
      <c r="N595" t="e">
        <f>IF(Selic_base!L894&lt;=1,VLOOKUP($K595,Selic_base!$A$3:$G$760,5,FALSE)/100," ")</f>
        <v>#N/A</v>
      </c>
    </row>
    <row r="596" spans="1:14" x14ac:dyDescent="0.2">
      <c r="A596" s="3"/>
      <c r="F596" s="3"/>
      <c r="K596" s="3"/>
      <c r="L596" t="str">
        <f>IF(Selic_base!H895&lt;=1,VLOOKUP($K596,Selic_base!$A$3:$G$760,4,FALSE)/100," ")</f>
        <v xml:space="preserve"> </v>
      </c>
      <c r="M596" t="str">
        <f>IF(Selic_base!H895&lt;=1,VLOOKUP($K596,Selic_base!$A$3:$G$760,5,FALSE)/100," ")</f>
        <v xml:space="preserve"> </v>
      </c>
      <c r="N596" t="e">
        <f>IF(Selic_base!L895&lt;=1,VLOOKUP($K596,Selic_base!$A$3:$G$760,5,FALSE)/100," ")</f>
        <v>#N/A</v>
      </c>
    </row>
    <row r="597" spans="1:14" x14ac:dyDescent="0.2">
      <c r="A597" s="3"/>
      <c r="F597" s="3"/>
      <c r="K597" s="3"/>
      <c r="L597" t="str">
        <f>IF(Selic_base!H896&lt;=1,VLOOKUP($K597,Selic_base!$A$3:$G$760,4,FALSE)/100," ")</f>
        <v xml:space="preserve"> </v>
      </c>
      <c r="M597" t="str">
        <f>IF(Selic_base!H896&lt;=1,VLOOKUP($K597,Selic_base!$A$3:$G$760,5,FALSE)/100," ")</f>
        <v xml:space="preserve"> </v>
      </c>
      <c r="N597" t="e">
        <f>IF(Selic_base!L896&lt;=1,VLOOKUP($K597,Selic_base!$A$3:$G$760,5,FALSE)/100," ")</f>
        <v>#N/A</v>
      </c>
    </row>
    <row r="598" spans="1:14" x14ac:dyDescent="0.2">
      <c r="A598" s="3"/>
      <c r="F598" s="3"/>
      <c r="K598" s="3"/>
      <c r="L598" t="str">
        <f>IF(Selic_base!H897&lt;=1,VLOOKUP($K598,Selic_base!$A$3:$G$760,4,FALSE)/100," ")</f>
        <v xml:space="preserve"> </v>
      </c>
      <c r="M598" t="str">
        <f>IF(Selic_base!H897&lt;=1,VLOOKUP($K598,Selic_base!$A$3:$G$760,5,FALSE)/100," ")</f>
        <v xml:space="preserve"> </v>
      </c>
      <c r="N598" t="e">
        <f>IF(Selic_base!L897&lt;=1,VLOOKUP($K598,Selic_base!$A$3:$G$760,5,FALSE)/100," ")</f>
        <v>#N/A</v>
      </c>
    </row>
    <row r="599" spans="1:14" x14ac:dyDescent="0.2">
      <c r="A599" s="3"/>
      <c r="F599" s="3"/>
      <c r="K599" s="3"/>
      <c r="L599" t="str">
        <f>IF(Selic_base!H898&lt;=1,VLOOKUP($K599,Selic_base!$A$3:$G$760,4,FALSE)/100," ")</f>
        <v xml:space="preserve"> </v>
      </c>
      <c r="M599" t="str">
        <f>IF(Selic_base!H898&lt;=1,VLOOKUP($K599,Selic_base!$A$3:$G$760,5,FALSE)/100," ")</f>
        <v xml:space="preserve"> </v>
      </c>
      <c r="N599" t="e">
        <f>IF(Selic_base!L898&lt;=1,VLOOKUP($K599,Selic_base!$A$3:$G$760,5,FALSE)/100," ")</f>
        <v>#N/A</v>
      </c>
    </row>
    <row r="600" spans="1:14" x14ac:dyDescent="0.2">
      <c r="A600" s="3"/>
      <c r="F600" s="3"/>
      <c r="K600" s="3"/>
      <c r="L600" t="str">
        <f>IF(Selic_base!H899&lt;=1,VLOOKUP($K600,Selic_base!$A$3:$G$760,4,FALSE)/100," ")</f>
        <v xml:space="preserve"> </v>
      </c>
      <c r="M600" t="str">
        <f>IF(Selic_base!H899&lt;=1,VLOOKUP($K600,Selic_base!$A$3:$G$760,5,FALSE)/100," ")</f>
        <v xml:space="preserve"> </v>
      </c>
      <c r="N600" t="e">
        <f>IF(Selic_base!L899&lt;=1,VLOOKUP($K600,Selic_base!$A$3:$G$760,5,FALSE)/100," ")</f>
        <v>#N/A</v>
      </c>
    </row>
    <row r="601" spans="1:14" x14ac:dyDescent="0.2">
      <c r="A601" s="3"/>
      <c r="F601" s="3"/>
      <c r="K601" s="3"/>
      <c r="L601" t="str">
        <f>IF(Selic_base!H900&lt;=1,VLOOKUP($K601,Selic_base!$A$3:$G$760,4,FALSE)/100," ")</f>
        <v xml:space="preserve"> </v>
      </c>
      <c r="M601" t="str">
        <f>IF(Selic_base!H900&lt;=1,VLOOKUP($K601,Selic_base!$A$3:$G$760,5,FALSE)/100," ")</f>
        <v xml:space="preserve"> </v>
      </c>
      <c r="N601" t="e">
        <f>IF(Selic_base!L900&lt;=1,VLOOKUP($K601,Selic_base!$A$3:$G$760,5,FALSE)/100," ")</f>
        <v>#N/A</v>
      </c>
    </row>
    <row r="602" spans="1:14" x14ac:dyDescent="0.2">
      <c r="A602" s="3"/>
      <c r="F602" s="3"/>
      <c r="K602" s="3"/>
      <c r="L602" t="str">
        <f>IF(Selic_base!H901&lt;=1,VLOOKUP($K602,Selic_base!$A$3:$G$760,4,FALSE)/100," ")</f>
        <v xml:space="preserve"> </v>
      </c>
      <c r="M602" t="str">
        <f>IF(Selic_base!H901&lt;=1,VLOOKUP($K602,Selic_base!$A$3:$G$760,5,FALSE)/100," ")</f>
        <v xml:space="preserve"> </v>
      </c>
      <c r="N602" t="e">
        <f>IF(Selic_base!L901&lt;=1,VLOOKUP($K602,Selic_base!$A$3:$G$760,5,FALSE)/100," ")</f>
        <v>#N/A</v>
      </c>
    </row>
    <row r="603" spans="1:14" x14ac:dyDescent="0.2">
      <c r="A603" s="3"/>
      <c r="F603" s="3"/>
      <c r="K603" s="3"/>
      <c r="L603" t="str">
        <f>IF(Selic_base!H902&lt;=1,VLOOKUP($K603,Selic_base!$A$3:$G$760,4,FALSE)/100," ")</f>
        <v xml:space="preserve"> </v>
      </c>
      <c r="M603" t="str">
        <f>IF(Selic_base!H902&lt;=1,VLOOKUP($K603,Selic_base!$A$3:$G$760,5,FALSE)/100," ")</f>
        <v xml:space="preserve"> </v>
      </c>
      <c r="N603" t="e">
        <f>IF(Selic_base!L902&lt;=1,VLOOKUP($K603,Selic_base!$A$3:$G$760,5,FALSE)/100," ")</f>
        <v>#N/A</v>
      </c>
    </row>
    <row r="604" spans="1:14" x14ac:dyDescent="0.2">
      <c r="A604" s="3"/>
      <c r="F604" s="3"/>
      <c r="K604" s="3"/>
      <c r="L604" t="str">
        <f>IF(Selic_base!H903&lt;=1,VLOOKUP($K604,Selic_base!$A$3:$G$760,4,FALSE)/100," ")</f>
        <v xml:space="preserve"> </v>
      </c>
      <c r="M604" t="str">
        <f>IF(Selic_base!H903&lt;=1,VLOOKUP($K604,Selic_base!$A$3:$G$760,5,FALSE)/100," ")</f>
        <v xml:space="preserve"> </v>
      </c>
      <c r="N604" t="e">
        <f>IF(Selic_base!L903&lt;=1,VLOOKUP($K604,Selic_base!$A$3:$G$760,5,FALSE)/100," ")</f>
        <v>#N/A</v>
      </c>
    </row>
    <row r="605" spans="1:14" x14ac:dyDescent="0.2">
      <c r="A605" s="3"/>
      <c r="F605" s="3"/>
      <c r="K605" s="3"/>
      <c r="L605" t="str">
        <f>IF(Selic_base!H904&lt;=1,VLOOKUP($K605,Selic_base!$A$3:$G$760,4,FALSE)/100," ")</f>
        <v xml:space="preserve"> </v>
      </c>
      <c r="M605" t="str">
        <f>IF(Selic_base!H904&lt;=1,VLOOKUP($K605,Selic_base!$A$3:$G$760,5,FALSE)/100," ")</f>
        <v xml:space="preserve"> </v>
      </c>
      <c r="N605" t="e">
        <f>IF(Selic_base!L904&lt;=1,VLOOKUP($K605,Selic_base!$A$3:$G$760,5,FALSE)/100," ")</f>
        <v>#N/A</v>
      </c>
    </row>
    <row r="606" spans="1:14" x14ac:dyDescent="0.2">
      <c r="A606" s="3"/>
      <c r="F606" s="3"/>
      <c r="K606" s="3"/>
      <c r="L606" t="str">
        <f>IF(Selic_base!H905&lt;=1,VLOOKUP($K606,Selic_base!$A$3:$G$760,4,FALSE)/100," ")</f>
        <v xml:space="preserve"> </v>
      </c>
      <c r="M606" t="str">
        <f>IF(Selic_base!H905&lt;=1,VLOOKUP($K606,Selic_base!$A$3:$G$760,5,FALSE)/100," ")</f>
        <v xml:space="preserve"> </v>
      </c>
      <c r="N606" t="e">
        <f>IF(Selic_base!L905&lt;=1,VLOOKUP($K606,Selic_base!$A$3:$G$760,5,FALSE)/100," ")</f>
        <v>#N/A</v>
      </c>
    </row>
    <row r="607" spans="1:14" x14ac:dyDescent="0.2">
      <c r="A607" s="3"/>
      <c r="F607" s="3"/>
      <c r="K607" s="3"/>
      <c r="L607" t="str">
        <f>IF(Selic_base!H906&lt;=1,VLOOKUP($K607,Selic_base!$A$3:$G$760,4,FALSE)/100," ")</f>
        <v xml:space="preserve"> </v>
      </c>
      <c r="M607" t="str">
        <f>IF(Selic_base!H906&lt;=1,VLOOKUP($K607,Selic_base!$A$3:$G$760,5,FALSE)/100," ")</f>
        <v xml:space="preserve"> </v>
      </c>
      <c r="N607" t="e">
        <f>IF(Selic_base!L906&lt;=1,VLOOKUP($K607,Selic_base!$A$3:$G$760,5,FALSE)/100," ")</f>
        <v>#N/A</v>
      </c>
    </row>
    <row r="608" spans="1:14" x14ac:dyDescent="0.2">
      <c r="A608" s="3"/>
      <c r="F608" s="3"/>
      <c r="K608" s="3"/>
      <c r="L608" t="str">
        <f>IF(Selic_base!H907&lt;=1,VLOOKUP($K608,Selic_base!$A$3:$G$760,4,FALSE)/100," ")</f>
        <v xml:space="preserve"> </v>
      </c>
      <c r="M608" t="str">
        <f>IF(Selic_base!H907&lt;=1,VLOOKUP($K608,Selic_base!$A$3:$G$760,5,FALSE)/100," ")</f>
        <v xml:space="preserve"> </v>
      </c>
      <c r="N608" t="e">
        <f>IF(Selic_base!L907&lt;=1,VLOOKUP($K608,Selic_base!$A$3:$G$760,5,FALSE)/100," ")</f>
        <v>#N/A</v>
      </c>
    </row>
    <row r="609" spans="1:14" x14ac:dyDescent="0.2">
      <c r="A609" s="3"/>
      <c r="F609" s="3"/>
      <c r="K609" s="3"/>
      <c r="L609" t="str">
        <f>IF(Selic_base!H908&lt;=1,VLOOKUP($K609,Selic_base!$A$3:$G$760,4,FALSE)/100," ")</f>
        <v xml:space="preserve"> </v>
      </c>
      <c r="M609" t="str">
        <f>IF(Selic_base!H908&lt;=1,VLOOKUP($K609,Selic_base!$A$3:$G$760,5,FALSE)/100," ")</f>
        <v xml:space="preserve"> </v>
      </c>
      <c r="N609" t="e">
        <f>IF(Selic_base!L908&lt;=1,VLOOKUP($K609,Selic_base!$A$3:$G$760,5,FALSE)/100," ")</f>
        <v>#N/A</v>
      </c>
    </row>
    <row r="610" spans="1:14" x14ac:dyDescent="0.2">
      <c r="A610" s="3"/>
      <c r="F610" s="3"/>
      <c r="K610" s="3"/>
      <c r="L610" t="str">
        <f>IF(Selic_base!H909&lt;=1,VLOOKUP($K610,Selic_base!$A$3:$G$760,4,FALSE)/100," ")</f>
        <v xml:space="preserve"> </v>
      </c>
      <c r="M610" t="str">
        <f>IF(Selic_base!H909&lt;=1,VLOOKUP($K610,Selic_base!$A$3:$G$760,5,FALSE)/100," ")</f>
        <v xml:space="preserve"> </v>
      </c>
      <c r="N610" t="e">
        <f>IF(Selic_base!L909&lt;=1,VLOOKUP($K610,Selic_base!$A$3:$G$760,5,FALSE)/100," ")</f>
        <v>#N/A</v>
      </c>
    </row>
    <row r="611" spans="1:14" x14ac:dyDescent="0.2">
      <c r="A611" s="3"/>
      <c r="F611" s="3"/>
      <c r="K611" s="3"/>
      <c r="L611" t="str">
        <f>IF(Selic_base!H910&lt;=1,VLOOKUP($K611,Selic_base!$A$3:$G$760,4,FALSE)/100," ")</f>
        <v xml:space="preserve"> </v>
      </c>
      <c r="M611" t="str">
        <f>IF(Selic_base!H910&lt;=1,VLOOKUP($K611,Selic_base!$A$3:$G$760,5,FALSE)/100," ")</f>
        <v xml:space="preserve"> </v>
      </c>
      <c r="N611" t="e">
        <f>IF(Selic_base!L910&lt;=1,VLOOKUP($K611,Selic_base!$A$3:$G$760,5,FALSE)/100," ")</f>
        <v>#N/A</v>
      </c>
    </row>
    <row r="612" spans="1:14" x14ac:dyDescent="0.2">
      <c r="A612" s="3"/>
      <c r="F612" s="3"/>
      <c r="K612" s="3"/>
      <c r="L612" t="str">
        <f>IF(Selic_base!H911&lt;=1,VLOOKUP($K612,Selic_base!$A$3:$G$760,4,FALSE)/100," ")</f>
        <v xml:space="preserve"> </v>
      </c>
      <c r="M612" t="str">
        <f>IF(Selic_base!H911&lt;=1,VLOOKUP($K612,Selic_base!$A$3:$G$760,5,FALSE)/100," ")</f>
        <v xml:space="preserve"> </v>
      </c>
      <c r="N612" t="e">
        <f>IF(Selic_base!L911&lt;=1,VLOOKUP($K612,Selic_base!$A$3:$G$760,5,FALSE)/100," ")</f>
        <v>#N/A</v>
      </c>
    </row>
    <row r="613" spans="1:14" x14ac:dyDescent="0.2">
      <c r="A613" s="3"/>
      <c r="F613" s="3"/>
      <c r="K613" s="3"/>
      <c r="L613" t="str">
        <f>IF(Selic_base!H912&lt;=1,VLOOKUP($K613,Selic_base!$A$3:$G$760,4,FALSE)/100," ")</f>
        <v xml:space="preserve"> </v>
      </c>
      <c r="M613" t="str">
        <f>IF(Selic_base!H912&lt;=1,VLOOKUP($K613,Selic_base!$A$3:$G$760,5,FALSE)/100," ")</f>
        <v xml:space="preserve"> </v>
      </c>
      <c r="N613" t="e">
        <f>IF(Selic_base!L912&lt;=1,VLOOKUP($K613,Selic_base!$A$3:$G$760,5,FALSE)/100," ")</f>
        <v>#N/A</v>
      </c>
    </row>
    <row r="614" spans="1:14" x14ac:dyDescent="0.2">
      <c r="A614" s="3"/>
      <c r="F614" s="3"/>
      <c r="K614" s="3"/>
      <c r="L614" t="str">
        <f>IF(Selic_base!H913&lt;=1,VLOOKUP($K614,Selic_base!$A$3:$G$760,4,FALSE)/100," ")</f>
        <v xml:space="preserve"> </v>
      </c>
      <c r="M614" t="str">
        <f>IF(Selic_base!H913&lt;=1,VLOOKUP($K614,Selic_base!$A$3:$G$760,5,FALSE)/100," ")</f>
        <v xml:space="preserve"> </v>
      </c>
      <c r="N614" t="e">
        <f>IF(Selic_base!L913&lt;=1,VLOOKUP($K614,Selic_base!$A$3:$G$760,5,FALSE)/100," ")</f>
        <v>#N/A</v>
      </c>
    </row>
    <row r="615" spans="1:14" x14ac:dyDescent="0.2">
      <c r="A615" s="3"/>
      <c r="F615" s="3"/>
      <c r="K615" s="3"/>
      <c r="L615" t="str">
        <f>IF(Selic_base!H914&lt;=1,VLOOKUP($K615,Selic_base!$A$3:$G$760,4,FALSE)/100," ")</f>
        <v xml:space="preserve"> </v>
      </c>
      <c r="M615" t="str">
        <f>IF(Selic_base!H914&lt;=1,VLOOKUP($K615,Selic_base!$A$3:$G$760,5,FALSE)/100," ")</f>
        <v xml:space="preserve"> </v>
      </c>
      <c r="N615" t="e">
        <f>IF(Selic_base!L914&lt;=1,VLOOKUP($K615,Selic_base!$A$3:$G$760,5,FALSE)/100," ")</f>
        <v>#N/A</v>
      </c>
    </row>
    <row r="616" spans="1:14" x14ac:dyDescent="0.2">
      <c r="A616" s="3"/>
      <c r="F616" s="3"/>
      <c r="K616" s="3"/>
      <c r="L616" t="str">
        <f>IF(Selic_base!H915&lt;=1,VLOOKUP($K616,Selic_base!$A$3:$G$760,4,FALSE)/100," ")</f>
        <v xml:space="preserve"> </v>
      </c>
      <c r="M616" t="str">
        <f>IF(Selic_base!H915&lt;=1,VLOOKUP($K616,Selic_base!$A$3:$G$760,5,FALSE)/100," ")</f>
        <v xml:space="preserve"> </v>
      </c>
      <c r="N616" t="e">
        <f>IF(Selic_base!L915&lt;=1,VLOOKUP($K616,Selic_base!$A$3:$G$760,5,FALSE)/100," ")</f>
        <v>#N/A</v>
      </c>
    </row>
    <row r="617" spans="1:14" x14ac:dyDescent="0.2">
      <c r="A617" s="3"/>
      <c r="F617" s="3"/>
      <c r="K617" s="3"/>
      <c r="L617" t="str">
        <f>IF(Selic_base!H916&lt;=1,VLOOKUP($K617,Selic_base!$A$3:$G$760,4,FALSE)/100," ")</f>
        <v xml:space="preserve"> </v>
      </c>
      <c r="M617" t="str">
        <f>IF(Selic_base!H916&lt;=1,VLOOKUP($K617,Selic_base!$A$3:$G$760,5,FALSE)/100," ")</f>
        <v xml:space="preserve"> </v>
      </c>
      <c r="N617" t="e">
        <f>IF(Selic_base!L916&lt;=1,VLOOKUP($K617,Selic_base!$A$3:$G$760,5,FALSE)/100," ")</f>
        <v>#N/A</v>
      </c>
    </row>
    <row r="618" spans="1:14" x14ac:dyDescent="0.2">
      <c r="A618" s="3"/>
      <c r="F618" s="3"/>
      <c r="K618" s="3"/>
      <c r="L618" t="str">
        <f>IF(Selic_base!H917&lt;=1,VLOOKUP($K618,Selic_base!$A$3:$G$760,4,FALSE)/100," ")</f>
        <v xml:space="preserve"> </v>
      </c>
      <c r="M618" t="str">
        <f>IF(Selic_base!H917&lt;=1,VLOOKUP($K618,Selic_base!$A$3:$G$760,5,FALSE)/100," ")</f>
        <v xml:space="preserve"> </v>
      </c>
      <c r="N618" t="e">
        <f>IF(Selic_base!L917&lt;=1,VLOOKUP($K618,Selic_base!$A$3:$G$760,5,FALSE)/100," ")</f>
        <v>#N/A</v>
      </c>
    </row>
    <row r="619" spans="1:14" x14ac:dyDescent="0.2">
      <c r="A619" s="3"/>
      <c r="F619" s="3"/>
      <c r="K619" s="3"/>
      <c r="L619" t="str">
        <f>IF(Selic_base!H918&lt;=1,VLOOKUP($K619,Selic_base!$A$3:$G$760,4,FALSE)/100," ")</f>
        <v xml:space="preserve"> </v>
      </c>
      <c r="M619" t="str">
        <f>IF(Selic_base!H918&lt;=1,VLOOKUP($K619,Selic_base!$A$3:$G$760,5,FALSE)/100," ")</f>
        <v xml:space="preserve"> </v>
      </c>
      <c r="N619" t="e">
        <f>IF(Selic_base!L918&lt;=1,VLOOKUP($K619,Selic_base!$A$3:$G$760,5,FALSE)/100," ")</f>
        <v>#N/A</v>
      </c>
    </row>
    <row r="620" spans="1:14" x14ac:dyDescent="0.2">
      <c r="A620" s="3"/>
      <c r="F620" s="3"/>
      <c r="K620" s="3"/>
      <c r="L620" t="str">
        <f>IF(Selic_base!H919&lt;=1,VLOOKUP($K620,Selic_base!$A$3:$G$760,4,FALSE)/100," ")</f>
        <v xml:space="preserve"> </v>
      </c>
      <c r="M620" t="str">
        <f>IF(Selic_base!H919&lt;=1,VLOOKUP($K620,Selic_base!$A$3:$G$760,5,FALSE)/100," ")</f>
        <v xml:space="preserve"> </v>
      </c>
      <c r="N620" t="e">
        <f>IF(Selic_base!L919&lt;=1,VLOOKUP($K620,Selic_base!$A$3:$G$760,5,FALSE)/100," ")</f>
        <v>#N/A</v>
      </c>
    </row>
    <row r="621" spans="1:14" x14ac:dyDescent="0.2">
      <c r="A621" s="3"/>
      <c r="F621" s="3"/>
      <c r="K621" s="3"/>
      <c r="L621" t="str">
        <f>IF(Selic_base!H920&lt;=1,VLOOKUP($K621,Selic_base!$A$3:$G$760,4,FALSE)/100," ")</f>
        <v xml:space="preserve"> </v>
      </c>
      <c r="M621" t="str">
        <f>IF(Selic_base!H920&lt;=1,VLOOKUP($K621,Selic_base!$A$3:$G$760,5,FALSE)/100," ")</f>
        <v xml:space="preserve"> </v>
      </c>
      <c r="N621" t="e">
        <f>IF(Selic_base!L920&lt;=1,VLOOKUP($K621,Selic_base!$A$3:$G$760,5,FALSE)/100," ")</f>
        <v>#N/A</v>
      </c>
    </row>
    <row r="622" spans="1:14" x14ac:dyDescent="0.2">
      <c r="A622" s="3"/>
      <c r="F622" s="3"/>
      <c r="K622" s="3"/>
      <c r="L622" t="str">
        <f>IF(Selic_base!H921&lt;=1,VLOOKUP($K622,Selic_base!$A$3:$G$760,4,FALSE)/100," ")</f>
        <v xml:space="preserve"> </v>
      </c>
      <c r="M622" t="str">
        <f>IF(Selic_base!H921&lt;=1,VLOOKUP($K622,Selic_base!$A$3:$G$760,5,FALSE)/100," ")</f>
        <v xml:space="preserve"> </v>
      </c>
      <c r="N622" t="e">
        <f>IF(Selic_base!L921&lt;=1,VLOOKUP($K622,Selic_base!$A$3:$G$760,5,FALSE)/100," ")</f>
        <v>#N/A</v>
      </c>
    </row>
    <row r="623" spans="1:14" x14ac:dyDescent="0.2">
      <c r="A623" s="3"/>
      <c r="F623" s="3"/>
      <c r="K623" s="3"/>
      <c r="L623" t="str">
        <f>IF(Selic_base!H922&lt;=1,VLOOKUP($K623,Selic_base!$A$3:$G$760,4,FALSE)/100," ")</f>
        <v xml:space="preserve"> </v>
      </c>
      <c r="M623" t="str">
        <f>IF(Selic_base!H922&lt;=1,VLOOKUP($K623,Selic_base!$A$3:$G$760,5,FALSE)/100," ")</f>
        <v xml:space="preserve"> </v>
      </c>
      <c r="N623" t="e">
        <f>IF(Selic_base!L922&lt;=1,VLOOKUP($K623,Selic_base!$A$3:$G$760,5,FALSE)/100," ")</f>
        <v>#N/A</v>
      </c>
    </row>
    <row r="624" spans="1:14" x14ac:dyDescent="0.2">
      <c r="A624" s="3"/>
      <c r="F624" s="3"/>
      <c r="K624" s="3"/>
      <c r="L624" t="str">
        <f>IF(Selic_base!H923&lt;=1,VLOOKUP($K624,Selic_base!$A$3:$G$760,4,FALSE)/100," ")</f>
        <v xml:space="preserve"> </v>
      </c>
      <c r="M624" t="str">
        <f>IF(Selic_base!H923&lt;=1,VLOOKUP($K624,Selic_base!$A$3:$G$760,5,FALSE)/100," ")</f>
        <v xml:space="preserve"> </v>
      </c>
      <c r="N624" t="e">
        <f>IF(Selic_base!L923&lt;=1,VLOOKUP($K624,Selic_base!$A$3:$G$760,5,FALSE)/100," ")</f>
        <v>#N/A</v>
      </c>
    </row>
    <row r="625" spans="1:14" x14ac:dyDescent="0.2">
      <c r="A625" s="3"/>
      <c r="F625" s="3"/>
      <c r="K625" s="3"/>
      <c r="L625" t="str">
        <f>IF(Selic_base!H924&lt;=1,VLOOKUP($K625,Selic_base!$A$3:$G$760,4,FALSE)/100," ")</f>
        <v xml:space="preserve"> </v>
      </c>
      <c r="M625" t="str">
        <f>IF(Selic_base!H924&lt;=1,VLOOKUP($K625,Selic_base!$A$3:$G$760,5,FALSE)/100," ")</f>
        <v xml:space="preserve"> </v>
      </c>
      <c r="N625" t="e">
        <f>IF(Selic_base!L924&lt;=1,VLOOKUP($K625,Selic_base!$A$3:$G$760,5,FALSE)/100," ")</f>
        <v>#N/A</v>
      </c>
    </row>
    <row r="626" spans="1:14" x14ac:dyDescent="0.2">
      <c r="A626" s="3"/>
      <c r="F626" s="3"/>
      <c r="K626" s="3"/>
      <c r="L626" t="str">
        <f>IF(Selic_base!H925&lt;=1,VLOOKUP($K626,Selic_base!$A$3:$G$760,4,FALSE)/100," ")</f>
        <v xml:space="preserve"> </v>
      </c>
      <c r="M626" t="str">
        <f>IF(Selic_base!H925&lt;=1,VLOOKUP($K626,Selic_base!$A$3:$G$760,5,FALSE)/100," ")</f>
        <v xml:space="preserve"> </v>
      </c>
      <c r="N626" t="e">
        <f>IF(Selic_base!L925&lt;=1,VLOOKUP($K626,Selic_base!$A$3:$G$760,5,FALSE)/100," ")</f>
        <v>#N/A</v>
      </c>
    </row>
    <row r="627" spans="1:14" x14ac:dyDescent="0.2">
      <c r="A627" s="3"/>
      <c r="F627" s="3"/>
      <c r="K627" s="3"/>
      <c r="L627" t="str">
        <f>IF(Selic_base!H926&lt;=1,VLOOKUP($K627,Selic_base!$A$3:$G$760,4,FALSE)/100," ")</f>
        <v xml:space="preserve"> </v>
      </c>
      <c r="M627" t="str">
        <f>IF(Selic_base!H926&lt;=1,VLOOKUP($K627,Selic_base!$A$3:$G$760,5,FALSE)/100," ")</f>
        <v xml:space="preserve"> </v>
      </c>
      <c r="N627" t="e">
        <f>IF(Selic_base!L926&lt;=1,VLOOKUP($K627,Selic_base!$A$3:$G$760,5,FALSE)/100," ")</f>
        <v>#N/A</v>
      </c>
    </row>
    <row r="628" spans="1:14" x14ac:dyDescent="0.2">
      <c r="A628" s="3"/>
      <c r="F628" s="3"/>
      <c r="K628" s="3"/>
      <c r="L628" t="str">
        <f>IF(Selic_base!H927&lt;=1,VLOOKUP($K628,Selic_base!$A$3:$G$760,4,FALSE)/100," ")</f>
        <v xml:space="preserve"> </v>
      </c>
      <c r="M628" t="str">
        <f>IF(Selic_base!H927&lt;=1,VLOOKUP($K628,Selic_base!$A$3:$G$760,5,FALSE)/100," ")</f>
        <v xml:space="preserve"> </v>
      </c>
      <c r="N628" t="e">
        <f>IF(Selic_base!L927&lt;=1,VLOOKUP($K628,Selic_base!$A$3:$G$760,5,FALSE)/100," ")</f>
        <v>#N/A</v>
      </c>
    </row>
    <row r="629" spans="1:14" x14ac:dyDescent="0.2">
      <c r="A629" s="3"/>
      <c r="F629" s="3"/>
      <c r="K629" s="3"/>
      <c r="L629" t="str">
        <f>IF(Selic_base!H928&lt;=1,VLOOKUP($K629,Selic_base!$A$3:$G$760,4,FALSE)/100," ")</f>
        <v xml:space="preserve"> </v>
      </c>
      <c r="M629" t="str">
        <f>IF(Selic_base!H928&lt;=1,VLOOKUP($K629,Selic_base!$A$3:$G$760,5,FALSE)/100," ")</f>
        <v xml:space="preserve"> </v>
      </c>
      <c r="N629" t="e">
        <f>IF(Selic_base!L928&lt;=1,VLOOKUP($K629,Selic_base!$A$3:$G$760,5,FALSE)/100," ")</f>
        <v>#N/A</v>
      </c>
    </row>
    <row r="630" spans="1:14" x14ac:dyDescent="0.2">
      <c r="A630" s="3"/>
      <c r="F630" s="3"/>
      <c r="K630" s="3"/>
      <c r="L630" t="str">
        <f>IF(Selic_base!H929&lt;=1,VLOOKUP($K630,Selic_base!$A$3:$G$760,4,FALSE)/100," ")</f>
        <v xml:space="preserve"> </v>
      </c>
      <c r="M630" t="str">
        <f>IF(Selic_base!H929&lt;=1,VLOOKUP($K630,Selic_base!$A$3:$G$760,5,FALSE)/100," ")</f>
        <v xml:space="preserve"> </v>
      </c>
      <c r="N630" t="e">
        <f>IF(Selic_base!L929&lt;=1,VLOOKUP($K630,Selic_base!$A$3:$G$760,5,FALSE)/100," ")</f>
        <v>#N/A</v>
      </c>
    </row>
    <row r="631" spans="1:14" x14ac:dyDescent="0.2">
      <c r="A631" s="3"/>
      <c r="F631" s="3"/>
      <c r="K631" s="3"/>
      <c r="L631" t="str">
        <f>IF(Selic_base!H930&lt;=1,VLOOKUP($K631,Selic_base!$A$3:$G$760,4,FALSE)/100," ")</f>
        <v xml:space="preserve"> </v>
      </c>
      <c r="M631" t="str">
        <f>IF(Selic_base!H930&lt;=1,VLOOKUP($K631,Selic_base!$A$3:$G$760,5,FALSE)/100," ")</f>
        <v xml:space="preserve"> </v>
      </c>
      <c r="N631" t="e">
        <f>IF(Selic_base!L930&lt;=1,VLOOKUP($K631,Selic_base!$A$3:$G$760,5,FALSE)/100," ")</f>
        <v>#N/A</v>
      </c>
    </row>
    <row r="632" spans="1:14" x14ac:dyDescent="0.2">
      <c r="A632" s="3"/>
      <c r="F632" s="3"/>
      <c r="K632" s="3"/>
      <c r="L632" t="str">
        <f>IF(Selic_base!H931&lt;=1,VLOOKUP($K632,Selic_base!$A$3:$G$760,4,FALSE)/100," ")</f>
        <v xml:space="preserve"> </v>
      </c>
      <c r="M632" t="str">
        <f>IF(Selic_base!H931&lt;=1,VLOOKUP($K632,Selic_base!$A$3:$G$760,5,FALSE)/100," ")</f>
        <v xml:space="preserve"> </v>
      </c>
      <c r="N632" t="e">
        <f>IF(Selic_base!L931&lt;=1,VLOOKUP($K632,Selic_base!$A$3:$G$760,5,FALSE)/100," ")</f>
        <v>#N/A</v>
      </c>
    </row>
    <row r="633" spans="1:14" x14ac:dyDescent="0.2">
      <c r="A633" s="3"/>
      <c r="F633" s="3"/>
      <c r="K633" s="3"/>
      <c r="L633" t="str">
        <f>IF(Selic_base!H932&lt;=1,VLOOKUP($K633,Selic_base!$A$3:$G$760,4,FALSE)/100," ")</f>
        <v xml:space="preserve"> </v>
      </c>
      <c r="M633" t="str">
        <f>IF(Selic_base!H932&lt;=1,VLOOKUP($K633,Selic_base!$A$3:$G$760,5,FALSE)/100," ")</f>
        <v xml:space="preserve"> </v>
      </c>
      <c r="N633" t="e">
        <f>IF(Selic_base!L932&lt;=1,VLOOKUP($K633,Selic_base!$A$3:$G$760,5,FALSE)/100," ")</f>
        <v>#N/A</v>
      </c>
    </row>
    <row r="634" spans="1:14" x14ac:dyDescent="0.2">
      <c r="A634" s="3"/>
      <c r="F634" s="3"/>
      <c r="K634" s="3"/>
      <c r="L634" t="str">
        <f>IF(Selic_base!H933&lt;=1,VLOOKUP($K634,Selic_base!$A$3:$G$760,4,FALSE)/100," ")</f>
        <v xml:space="preserve"> </v>
      </c>
      <c r="M634" t="str">
        <f>IF(Selic_base!H933&lt;=1,VLOOKUP($K634,Selic_base!$A$3:$G$760,5,FALSE)/100," ")</f>
        <v xml:space="preserve"> </v>
      </c>
      <c r="N634" t="e">
        <f>IF(Selic_base!L933&lt;=1,VLOOKUP($K634,Selic_base!$A$3:$G$760,5,FALSE)/100," ")</f>
        <v>#N/A</v>
      </c>
    </row>
    <row r="635" spans="1:14" x14ac:dyDescent="0.2">
      <c r="A635" s="3"/>
      <c r="F635" s="3"/>
      <c r="K635" s="3"/>
      <c r="L635" t="str">
        <f>IF(Selic_base!H934&lt;=1,VLOOKUP($K635,Selic_base!$A$3:$G$760,4,FALSE)/100," ")</f>
        <v xml:space="preserve"> </v>
      </c>
      <c r="M635" t="str">
        <f>IF(Selic_base!H934&lt;=1,VLOOKUP($K635,Selic_base!$A$3:$G$760,5,FALSE)/100," ")</f>
        <v xml:space="preserve"> </v>
      </c>
      <c r="N635" t="e">
        <f>IF(Selic_base!L934&lt;=1,VLOOKUP($K635,Selic_base!$A$3:$G$760,5,FALSE)/100," ")</f>
        <v>#N/A</v>
      </c>
    </row>
    <row r="636" spans="1:14" x14ac:dyDescent="0.2">
      <c r="A636" s="3"/>
      <c r="F636" s="3"/>
      <c r="K636" s="3"/>
      <c r="L636" t="str">
        <f>IF(Selic_base!H935&lt;=1,VLOOKUP($K636,Selic_base!$A$3:$G$760,4,FALSE)/100," ")</f>
        <v xml:space="preserve"> </v>
      </c>
      <c r="M636" t="str">
        <f>IF(Selic_base!H935&lt;=1,VLOOKUP($K636,Selic_base!$A$3:$G$760,5,FALSE)/100," ")</f>
        <v xml:space="preserve"> </v>
      </c>
      <c r="N636" t="e">
        <f>IF(Selic_base!L935&lt;=1,VLOOKUP($K636,Selic_base!$A$3:$G$760,5,FALSE)/100," ")</f>
        <v>#N/A</v>
      </c>
    </row>
    <row r="637" spans="1:14" x14ac:dyDescent="0.2">
      <c r="A637" s="3"/>
      <c r="F637" s="3"/>
      <c r="K637" s="3"/>
      <c r="L637" t="str">
        <f>IF(Selic_base!H936&lt;=1,VLOOKUP($K637,Selic_base!$A$3:$G$760,4,FALSE)/100," ")</f>
        <v xml:space="preserve"> </v>
      </c>
      <c r="M637" t="str">
        <f>IF(Selic_base!H936&lt;=1,VLOOKUP($K637,Selic_base!$A$3:$G$760,5,FALSE)/100," ")</f>
        <v xml:space="preserve"> </v>
      </c>
      <c r="N637" t="e">
        <f>IF(Selic_base!L936&lt;=1,VLOOKUP($K637,Selic_base!$A$3:$G$760,5,FALSE)/100," ")</f>
        <v>#N/A</v>
      </c>
    </row>
    <row r="638" spans="1:14" x14ac:dyDescent="0.2">
      <c r="A638" s="3"/>
      <c r="F638" s="3"/>
      <c r="K638" s="3"/>
      <c r="L638" t="str">
        <f>IF(Selic_base!H937&lt;=1,VLOOKUP($K638,Selic_base!$A$3:$G$760,4,FALSE)/100," ")</f>
        <v xml:space="preserve"> </v>
      </c>
      <c r="M638" t="str">
        <f>IF(Selic_base!H937&lt;=1,VLOOKUP($K638,Selic_base!$A$3:$G$760,5,FALSE)/100," ")</f>
        <v xml:space="preserve"> </v>
      </c>
      <c r="N638" t="e">
        <f>IF(Selic_base!L937&lt;=1,VLOOKUP($K638,Selic_base!$A$3:$G$760,5,FALSE)/100," ")</f>
        <v>#N/A</v>
      </c>
    </row>
    <row r="639" spans="1:14" x14ac:dyDescent="0.2">
      <c r="A639" s="3"/>
      <c r="F639" s="3"/>
      <c r="K639" s="3"/>
      <c r="L639" t="str">
        <f>IF(Selic_base!H938&lt;=1,VLOOKUP($K639,Selic_base!$A$3:$G$760,4,FALSE)/100," ")</f>
        <v xml:space="preserve"> </v>
      </c>
      <c r="M639" t="str">
        <f>IF(Selic_base!H938&lt;=1,VLOOKUP($K639,Selic_base!$A$3:$G$760,5,FALSE)/100," ")</f>
        <v xml:space="preserve"> </v>
      </c>
      <c r="N639" t="e">
        <f>IF(Selic_base!L938&lt;=1,VLOOKUP($K639,Selic_base!$A$3:$G$760,5,FALSE)/100," ")</f>
        <v>#N/A</v>
      </c>
    </row>
    <row r="640" spans="1:14" x14ac:dyDescent="0.2">
      <c r="A640" s="3"/>
      <c r="F640" s="3"/>
      <c r="K640" s="3"/>
      <c r="L640" t="str">
        <f>IF(Selic_base!H939&lt;=1,VLOOKUP($K640,Selic_base!$A$3:$G$760,4,FALSE)/100," ")</f>
        <v xml:space="preserve"> </v>
      </c>
      <c r="M640" t="str">
        <f>IF(Selic_base!H939&lt;=1,VLOOKUP($K640,Selic_base!$A$3:$G$760,5,FALSE)/100," ")</f>
        <v xml:space="preserve"> </v>
      </c>
      <c r="N640" t="e">
        <f>IF(Selic_base!L939&lt;=1,VLOOKUP($K640,Selic_base!$A$3:$G$760,5,FALSE)/100," ")</f>
        <v>#N/A</v>
      </c>
    </row>
    <row r="641" spans="1:14" x14ac:dyDescent="0.2">
      <c r="A641" s="3"/>
      <c r="F641" s="3"/>
      <c r="K641" s="3"/>
      <c r="L641" t="str">
        <f>IF(Selic_base!H940&lt;=1,VLOOKUP($K641,Selic_base!$A$3:$G$760,4,FALSE)/100," ")</f>
        <v xml:space="preserve"> </v>
      </c>
      <c r="M641" t="str">
        <f>IF(Selic_base!H940&lt;=1,VLOOKUP($K641,Selic_base!$A$3:$G$760,5,FALSE)/100," ")</f>
        <v xml:space="preserve"> </v>
      </c>
      <c r="N641" t="e">
        <f>IF(Selic_base!L940&lt;=1,VLOOKUP($K641,Selic_base!$A$3:$G$760,5,FALSE)/100," ")</f>
        <v>#N/A</v>
      </c>
    </row>
    <row r="642" spans="1:14" x14ac:dyDescent="0.2">
      <c r="A642" s="3"/>
      <c r="F642" s="3"/>
      <c r="K642" s="3"/>
      <c r="L642" t="str">
        <f>IF(Selic_base!H941&lt;=1,VLOOKUP($K642,Selic_base!$A$3:$G$760,4,FALSE)/100," ")</f>
        <v xml:space="preserve"> </v>
      </c>
      <c r="M642" t="str">
        <f>IF(Selic_base!H941&lt;=1,VLOOKUP($K642,Selic_base!$A$3:$G$760,5,FALSE)/100," ")</f>
        <v xml:space="preserve"> </v>
      </c>
      <c r="N642" t="e">
        <f>IF(Selic_base!L941&lt;=1,VLOOKUP($K642,Selic_base!$A$3:$G$760,5,FALSE)/100," ")</f>
        <v>#N/A</v>
      </c>
    </row>
    <row r="643" spans="1:14" x14ac:dyDescent="0.2">
      <c r="A643" s="3"/>
      <c r="F643" s="3"/>
      <c r="K643" s="3"/>
      <c r="L643" t="str">
        <f>IF(Selic_base!H942&lt;=1,VLOOKUP($K643,Selic_base!$A$3:$G$760,4,FALSE)/100," ")</f>
        <v xml:space="preserve"> </v>
      </c>
      <c r="M643" t="str">
        <f>IF(Selic_base!H942&lt;=1,VLOOKUP($K643,Selic_base!$A$3:$G$760,5,FALSE)/100," ")</f>
        <v xml:space="preserve"> </v>
      </c>
      <c r="N643" t="e">
        <f>IF(Selic_base!L942&lt;=1,VLOOKUP($K643,Selic_base!$A$3:$G$760,5,FALSE)/100," ")</f>
        <v>#N/A</v>
      </c>
    </row>
    <row r="644" spans="1:14" x14ac:dyDescent="0.2">
      <c r="A644" s="3"/>
      <c r="F644" s="3"/>
      <c r="K644" s="3"/>
      <c r="L644" t="str">
        <f>IF(Selic_base!H943&lt;=1,VLOOKUP($K644,Selic_base!$A$3:$G$760,4,FALSE)/100," ")</f>
        <v xml:space="preserve"> </v>
      </c>
      <c r="M644" t="str">
        <f>IF(Selic_base!H943&lt;=1,VLOOKUP($K644,Selic_base!$A$3:$G$760,5,FALSE)/100," ")</f>
        <v xml:space="preserve"> </v>
      </c>
      <c r="N644" t="e">
        <f>IF(Selic_base!L943&lt;=1,VLOOKUP($K644,Selic_base!$A$3:$G$760,5,FALSE)/100," ")</f>
        <v>#N/A</v>
      </c>
    </row>
    <row r="645" spans="1:14" x14ac:dyDescent="0.2">
      <c r="A645" s="3"/>
      <c r="F645" s="3"/>
      <c r="K645" s="3"/>
      <c r="L645" t="str">
        <f>IF(Selic_base!H944&lt;=1,VLOOKUP($K645,Selic_base!$A$3:$G$760,4,FALSE)/100," ")</f>
        <v xml:space="preserve"> </v>
      </c>
      <c r="M645" t="str">
        <f>IF(Selic_base!H944&lt;=1,VLOOKUP($K645,Selic_base!$A$3:$G$760,5,FALSE)/100," ")</f>
        <v xml:space="preserve"> </v>
      </c>
      <c r="N645" t="e">
        <f>IF(Selic_base!L944&lt;=1,VLOOKUP($K645,Selic_base!$A$3:$G$760,5,FALSE)/100," ")</f>
        <v>#N/A</v>
      </c>
    </row>
    <row r="646" spans="1:14" x14ac:dyDescent="0.2">
      <c r="A646" s="3"/>
      <c r="F646" s="3"/>
      <c r="K646" s="3"/>
      <c r="L646" t="str">
        <f>IF(Selic_base!H945&lt;=1,VLOOKUP($K646,Selic_base!$A$3:$G$760,4,FALSE)/100," ")</f>
        <v xml:space="preserve"> </v>
      </c>
      <c r="M646" t="str">
        <f>IF(Selic_base!H945&lt;=1,VLOOKUP($K646,Selic_base!$A$3:$G$760,5,FALSE)/100," ")</f>
        <v xml:space="preserve"> </v>
      </c>
      <c r="N646" t="e">
        <f>IF(Selic_base!L945&lt;=1,VLOOKUP($K646,Selic_base!$A$3:$G$760,5,FALSE)/100," ")</f>
        <v>#N/A</v>
      </c>
    </row>
    <row r="647" spans="1:14" x14ac:dyDescent="0.2">
      <c r="A647" s="3"/>
      <c r="F647" s="3"/>
      <c r="K647" s="3"/>
      <c r="L647" t="str">
        <f>IF(Selic_base!H946&lt;=1,VLOOKUP($K647,Selic_base!$A$3:$G$760,4,FALSE)/100," ")</f>
        <v xml:space="preserve"> </v>
      </c>
      <c r="M647" t="str">
        <f>IF(Selic_base!H946&lt;=1,VLOOKUP($K647,Selic_base!$A$3:$G$760,5,FALSE)/100," ")</f>
        <v xml:space="preserve"> </v>
      </c>
      <c r="N647" t="e">
        <f>IF(Selic_base!L946&lt;=1,VLOOKUP($K647,Selic_base!$A$3:$G$760,5,FALSE)/100," ")</f>
        <v>#N/A</v>
      </c>
    </row>
    <row r="648" spans="1:14" x14ac:dyDescent="0.2">
      <c r="A648" s="3"/>
      <c r="F648" s="3"/>
      <c r="K648" s="3"/>
      <c r="L648" t="str">
        <f>IF(Selic_base!H947&lt;=1,VLOOKUP($K648,Selic_base!$A$3:$G$760,4,FALSE)/100," ")</f>
        <v xml:space="preserve"> </v>
      </c>
      <c r="M648" t="str">
        <f>IF(Selic_base!H947&lt;=1,VLOOKUP($K648,Selic_base!$A$3:$G$760,5,FALSE)/100," ")</f>
        <v xml:space="preserve"> </v>
      </c>
      <c r="N648" t="e">
        <f>IF(Selic_base!L947&lt;=1,VLOOKUP($K648,Selic_base!$A$3:$G$760,5,FALSE)/100," ")</f>
        <v>#N/A</v>
      </c>
    </row>
    <row r="649" spans="1:14" x14ac:dyDescent="0.2">
      <c r="A649" s="3"/>
      <c r="F649" s="3"/>
      <c r="K649" s="3"/>
      <c r="L649" t="str">
        <f>IF(Selic_base!H948&lt;=1,VLOOKUP($K649,Selic_base!$A$3:$G$760,4,FALSE)/100," ")</f>
        <v xml:space="preserve"> </v>
      </c>
      <c r="M649" t="str">
        <f>IF(Selic_base!H948&lt;=1,VLOOKUP($K649,Selic_base!$A$3:$G$760,5,FALSE)/100," ")</f>
        <v xml:space="preserve"> </v>
      </c>
      <c r="N649" t="e">
        <f>IF(Selic_base!L948&lt;=1,VLOOKUP($K649,Selic_base!$A$3:$G$760,5,FALSE)/100," ")</f>
        <v>#N/A</v>
      </c>
    </row>
    <row r="650" spans="1:14" x14ac:dyDescent="0.2">
      <c r="A650" s="3"/>
      <c r="F650" s="3"/>
      <c r="K650" s="3"/>
      <c r="L650" t="str">
        <f>IF(Selic_base!H949&lt;=1,VLOOKUP($K650,Selic_base!$A$3:$G$760,4,FALSE)/100," ")</f>
        <v xml:space="preserve"> </v>
      </c>
      <c r="M650" t="str">
        <f>IF(Selic_base!H949&lt;=1,VLOOKUP($K650,Selic_base!$A$3:$G$760,5,FALSE)/100," ")</f>
        <v xml:space="preserve"> </v>
      </c>
      <c r="N650" t="e">
        <f>IF(Selic_base!L949&lt;=1,VLOOKUP($K650,Selic_base!$A$3:$G$760,5,FALSE)/100," ")</f>
        <v>#N/A</v>
      </c>
    </row>
    <row r="651" spans="1:14" x14ac:dyDescent="0.2">
      <c r="A651" s="3"/>
      <c r="F651" s="3"/>
      <c r="K651" s="3"/>
      <c r="L651" t="str">
        <f>IF(Selic_base!H950&lt;=1,VLOOKUP($K651,Selic_base!$A$3:$G$760,4,FALSE)/100," ")</f>
        <v xml:space="preserve"> </v>
      </c>
      <c r="M651" t="str">
        <f>IF(Selic_base!H950&lt;=1,VLOOKUP($K651,Selic_base!$A$3:$G$760,5,FALSE)/100," ")</f>
        <v xml:space="preserve"> </v>
      </c>
      <c r="N651" t="e">
        <f>IF(Selic_base!L950&lt;=1,VLOOKUP($K651,Selic_base!$A$3:$G$760,5,FALSE)/100," ")</f>
        <v>#N/A</v>
      </c>
    </row>
    <row r="652" spans="1:14" x14ac:dyDescent="0.2">
      <c r="A652" s="3"/>
      <c r="F652" s="3"/>
      <c r="K652" s="3"/>
      <c r="L652" t="str">
        <f>IF(Selic_base!H951&lt;=1,VLOOKUP($K652,Selic_base!$A$3:$G$760,4,FALSE)/100," ")</f>
        <v xml:space="preserve"> </v>
      </c>
      <c r="M652" t="str">
        <f>IF(Selic_base!H951&lt;=1,VLOOKUP($K652,Selic_base!$A$3:$G$760,5,FALSE)/100," ")</f>
        <v xml:space="preserve"> </v>
      </c>
      <c r="N652" t="e">
        <f>IF(Selic_base!L951&lt;=1,VLOOKUP($K652,Selic_base!$A$3:$G$760,5,FALSE)/100," ")</f>
        <v>#N/A</v>
      </c>
    </row>
    <row r="653" spans="1:14" x14ac:dyDescent="0.2">
      <c r="A653" s="3"/>
      <c r="F653" s="3"/>
      <c r="K653" s="3"/>
      <c r="L653" t="str">
        <f>IF(Selic_base!H952&lt;=1,VLOOKUP($K653,Selic_base!$A$3:$G$760,4,FALSE)/100," ")</f>
        <v xml:space="preserve"> </v>
      </c>
      <c r="M653" t="str">
        <f>IF(Selic_base!H952&lt;=1,VLOOKUP($K653,Selic_base!$A$3:$G$760,5,FALSE)/100," ")</f>
        <v xml:space="preserve"> </v>
      </c>
      <c r="N653" t="e">
        <f>IF(Selic_base!L952&lt;=1,VLOOKUP($K653,Selic_base!$A$3:$G$760,5,FALSE)/100," ")</f>
        <v>#N/A</v>
      </c>
    </row>
    <row r="654" spans="1:14" x14ac:dyDescent="0.2">
      <c r="A654" s="3"/>
      <c r="F654" s="3"/>
      <c r="K654" s="3"/>
      <c r="L654" t="str">
        <f>IF(Selic_base!H953&lt;=1,VLOOKUP($K654,Selic_base!$A$3:$G$760,4,FALSE)/100," ")</f>
        <v xml:space="preserve"> </v>
      </c>
      <c r="M654" t="str">
        <f>IF(Selic_base!H953&lt;=1,VLOOKUP($K654,Selic_base!$A$3:$G$760,5,FALSE)/100," ")</f>
        <v xml:space="preserve"> </v>
      </c>
      <c r="N654" t="e">
        <f>IF(Selic_base!L953&lt;=1,VLOOKUP($K654,Selic_base!$A$3:$G$760,5,FALSE)/100," ")</f>
        <v>#N/A</v>
      </c>
    </row>
    <row r="655" spans="1:14" x14ac:dyDescent="0.2">
      <c r="A655" s="3"/>
      <c r="F655" s="3"/>
      <c r="K655" s="3"/>
      <c r="L655" t="str">
        <f>IF(Selic_base!H954&lt;=1,VLOOKUP($K655,Selic_base!$A$3:$G$760,4,FALSE)/100," ")</f>
        <v xml:space="preserve"> </v>
      </c>
      <c r="M655" t="str">
        <f>IF(Selic_base!H954&lt;=1,VLOOKUP($K655,Selic_base!$A$3:$G$760,5,FALSE)/100," ")</f>
        <v xml:space="preserve"> </v>
      </c>
      <c r="N655" t="e">
        <f>IF(Selic_base!L954&lt;=1,VLOOKUP($K655,Selic_base!$A$3:$G$760,5,FALSE)/100," ")</f>
        <v>#N/A</v>
      </c>
    </row>
    <row r="656" spans="1:14" x14ac:dyDescent="0.2">
      <c r="A656" s="3"/>
      <c r="F656" s="3"/>
      <c r="K656" s="3"/>
      <c r="L656" t="str">
        <f>IF(Selic_base!H955&lt;=1,VLOOKUP($K656,Selic_base!$A$3:$G$760,4,FALSE)/100," ")</f>
        <v xml:space="preserve"> </v>
      </c>
      <c r="M656" t="str">
        <f>IF(Selic_base!H955&lt;=1,VLOOKUP($K656,Selic_base!$A$3:$G$760,5,FALSE)/100," ")</f>
        <v xml:space="preserve"> </v>
      </c>
      <c r="N656" t="e">
        <f>IF(Selic_base!L955&lt;=1,VLOOKUP($K656,Selic_base!$A$3:$G$760,5,FALSE)/100," ")</f>
        <v>#N/A</v>
      </c>
    </row>
    <row r="657" spans="1:14" x14ac:dyDescent="0.2">
      <c r="A657" s="3"/>
      <c r="F657" s="3"/>
      <c r="K657" s="3"/>
      <c r="L657" t="str">
        <f>IF(Selic_base!H956&lt;=1,VLOOKUP($K657,Selic_base!$A$3:$G$760,4,FALSE)/100," ")</f>
        <v xml:space="preserve"> </v>
      </c>
      <c r="M657" t="str">
        <f>IF(Selic_base!H956&lt;=1,VLOOKUP($K657,Selic_base!$A$3:$G$760,5,FALSE)/100," ")</f>
        <v xml:space="preserve"> </v>
      </c>
      <c r="N657" t="e">
        <f>IF(Selic_base!L956&lt;=1,VLOOKUP($K657,Selic_base!$A$3:$G$760,5,FALSE)/100," ")</f>
        <v>#N/A</v>
      </c>
    </row>
    <row r="658" spans="1:14" x14ac:dyDescent="0.2">
      <c r="A658" s="3"/>
      <c r="F658" s="3"/>
      <c r="K658" s="3"/>
      <c r="L658" t="str">
        <f>IF(Selic_base!H957&lt;=1,VLOOKUP($K658,Selic_base!$A$3:$G$760,4,FALSE)/100," ")</f>
        <v xml:space="preserve"> </v>
      </c>
      <c r="M658" t="str">
        <f>IF(Selic_base!H957&lt;=1,VLOOKUP($K658,Selic_base!$A$3:$G$760,5,FALSE)/100," ")</f>
        <v xml:space="preserve"> </v>
      </c>
      <c r="N658" t="e">
        <f>IF(Selic_base!L957&lt;=1,VLOOKUP($K658,Selic_base!$A$3:$G$760,5,FALSE)/100," ")</f>
        <v>#N/A</v>
      </c>
    </row>
    <row r="659" spans="1:14" x14ac:dyDescent="0.2">
      <c r="A659" s="3"/>
      <c r="F659" s="3"/>
      <c r="K659" s="3"/>
      <c r="L659" t="str">
        <f>IF(Selic_base!H958&lt;=1,VLOOKUP($K659,Selic_base!$A$3:$G$760,4,FALSE)/100," ")</f>
        <v xml:space="preserve"> </v>
      </c>
      <c r="M659" t="str">
        <f>IF(Selic_base!H958&lt;=1,VLOOKUP($K659,Selic_base!$A$3:$G$760,5,FALSE)/100," ")</f>
        <v xml:space="preserve"> </v>
      </c>
      <c r="N659" t="e">
        <f>IF(Selic_base!L958&lt;=1,VLOOKUP($K659,Selic_base!$A$3:$G$760,5,FALSE)/100," ")</f>
        <v>#N/A</v>
      </c>
    </row>
    <row r="660" spans="1:14" x14ac:dyDescent="0.2">
      <c r="A660" s="3"/>
      <c r="F660" s="3"/>
      <c r="K660" s="3"/>
      <c r="L660" t="str">
        <f>IF(Selic_base!H959&lt;=1,VLOOKUP($K660,Selic_base!$A$3:$G$760,4,FALSE)/100," ")</f>
        <v xml:space="preserve"> </v>
      </c>
      <c r="M660" t="str">
        <f>IF(Selic_base!H959&lt;=1,VLOOKUP($K660,Selic_base!$A$3:$G$760,5,FALSE)/100," ")</f>
        <v xml:space="preserve"> </v>
      </c>
      <c r="N660" t="e">
        <f>IF(Selic_base!L959&lt;=1,VLOOKUP($K660,Selic_base!$A$3:$G$760,5,FALSE)/100," ")</f>
        <v>#N/A</v>
      </c>
    </row>
    <row r="661" spans="1:14" x14ac:dyDescent="0.2">
      <c r="A661" s="3"/>
      <c r="F661" s="3"/>
      <c r="K661" s="3"/>
      <c r="L661" t="str">
        <f>IF(Selic_base!H960&lt;=1,VLOOKUP($K661,Selic_base!$A$3:$G$760,4,FALSE)/100," ")</f>
        <v xml:space="preserve"> </v>
      </c>
      <c r="M661" t="str">
        <f>IF(Selic_base!H960&lt;=1,VLOOKUP($K661,Selic_base!$A$3:$G$760,5,FALSE)/100," ")</f>
        <v xml:space="preserve"> </v>
      </c>
      <c r="N661" t="e">
        <f>IF(Selic_base!L960&lt;=1,VLOOKUP($K661,Selic_base!$A$3:$G$760,5,FALSE)/100," ")</f>
        <v>#N/A</v>
      </c>
    </row>
    <row r="662" spans="1:14" x14ac:dyDescent="0.2">
      <c r="A662" s="3"/>
      <c r="F662" s="3"/>
      <c r="K662" s="3"/>
      <c r="L662" t="str">
        <f>IF(Selic_base!H961&lt;=1,VLOOKUP($K662,Selic_base!$A$3:$G$760,4,FALSE)/100," ")</f>
        <v xml:space="preserve"> </v>
      </c>
      <c r="M662" t="str">
        <f>IF(Selic_base!H961&lt;=1,VLOOKUP($K662,Selic_base!$A$3:$G$760,5,FALSE)/100," ")</f>
        <v xml:space="preserve"> </v>
      </c>
      <c r="N662" t="e">
        <f>IF(Selic_base!L961&lt;=1,VLOOKUP($K662,Selic_base!$A$3:$G$760,5,FALSE)/100," ")</f>
        <v>#N/A</v>
      </c>
    </row>
    <row r="663" spans="1:14" x14ac:dyDescent="0.2">
      <c r="A663" s="3"/>
      <c r="F663" s="3"/>
      <c r="K663" s="3"/>
      <c r="L663" t="str">
        <f>IF(Selic_base!H962&lt;=1,VLOOKUP($K663,Selic_base!$A$3:$G$760,4,FALSE)/100," ")</f>
        <v xml:space="preserve"> </v>
      </c>
      <c r="M663" t="str">
        <f>IF(Selic_base!H962&lt;=1,VLOOKUP($K663,Selic_base!$A$3:$G$760,5,FALSE)/100," ")</f>
        <v xml:space="preserve"> </v>
      </c>
      <c r="N663" t="e">
        <f>IF(Selic_base!L962&lt;=1,VLOOKUP($K663,Selic_base!$A$3:$G$760,5,FALSE)/100," ")</f>
        <v>#N/A</v>
      </c>
    </row>
    <row r="664" spans="1:14" x14ac:dyDescent="0.2">
      <c r="A664" s="3"/>
      <c r="F664" s="3"/>
      <c r="K664" s="3"/>
      <c r="L664" t="str">
        <f>IF(Selic_base!H963&lt;=1,VLOOKUP($K664,Selic_base!$A$3:$G$760,4,FALSE)/100," ")</f>
        <v xml:space="preserve"> </v>
      </c>
      <c r="M664" t="str">
        <f>IF(Selic_base!H963&lt;=1,VLOOKUP($K664,Selic_base!$A$3:$G$760,5,FALSE)/100," ")</f>
        <v xml:space="preserve"> </v>
      </c>
      <c r="N664" t="e">
        <f>IF(Selic_base!L963&lt;=1,VLOOKUP($K664,Selic_base!$A$3:$G$760,5,FALSE)/100," ")</f>
        <v>#N/A</v>
      </c>
    </row>
    <row r="665" spans="1:14" x14ac:dyDescent="0.2">
      <c r="A665" s="3"/>
      <c r="F665" s="3"/>
      <c r="K665" s="3"/>
      <c r="L665" t="str">
        <f>IF(Selic_base!H964&lt;=1,VLOOKUP($K665,Selic_base!$A$3:$G$760,4,FALSE)/100," ")</f>
        <v xml:space="preserve"> </v>
      </c>
      <c r="M665" t="str">
        <f>IF(Selic_base!H964&lt;=1,VLOOKUP($K665,Selic_base!$A$3:$G$760,5,FALSE)/100," ")</f>
        <v xml:space="preserve"> </v>
      </c>
      <c r="N665" t="e">
        <f>IF(Selic_base!L964&lt;=1,VLOOKUP($K665,Selic_base!$A$3:$G$760,5,FALSE)/100," ")</f>
        <v>#N/A</v>
      </c>
    </row>
    <row r="666" spans="1:14" x14ac:dyDescent="0.2">
      <c r="A666" s="3"/>
      <c r="F666" s="3"/>
      <c r="K666" s="3"/>
      <c r="L666" t="str">
        <f>IF(Selic_base!H965&lt;=1,VLOOKUP($K666,Selic_base!$A$3:$G$760,4,FALSE)/100," ")</f>
        <v xml:space="preserve"> </v>
      </c>
      <c r="M666" t="str">
        <f>IF(Selic_base!H965&lt;=1,VLOOKUP($K666,Selic_base!$A$3:$G$760,5,FALSE)/100," ")</f>
        <v xml:space="preserve"> </v>
      </c>
      <c r="N666" t="e">
        <f>IF(Selic_base!L965&lt;=1,VLOOKUP($K666,Selic_base!$A$3:$G$760,5,FALSE)/100," ")</f>
        <v>#N/A</v>
      </c>
    </row>
    <row r="667" spans="1:14" x14ac:dyDescent="0.2">
      <c r="A667" s="3"/>
      <c r="F667" s="3"/>
      <c r="K667" s="3"/>
      <c r="L667" t="str">
        <f>IF(Selic_base!H966&lt;=1,VLOOKUP($K667,Selic_base!$A$3:$G$760,4,FALSE)/100," ")</f>
        <v xml:space="preserve"> </v>
      </c>
      <c r="M667" t="str">
        <f>IF(Selic_base!H966&lt;=1,VLOOKUP($K667,Selic_base!$A$3:$G$760,5,FALSE)/100," ")</f>
        <v xml:space="preserve"> </v>
      </c>
      <c r="N667" t="e">
        <f>IF(Selic_base!L966&lt;=1,VLOOKUP($K667,Selic_base!$A$3:$G$760,5,FALSE)/100," ")</f>
        <v>#N/A</v>
      </c>
    </row>
    <row r="668" spans="1:14" x14ac:dyDescent="0.2">
      <c r="A668" s="3"/>
      <c r="F668" s="3"/>
      <c r="K668" s="3"/>
      <c r="L668" t="str">
        <f>IF(Selic_base!H967&lt;=1,VLOOKUP($K668,Selic_base!$A$3:$G$760,4,FALSE)/100," ")</f>
        <v xml:space="preserve"> </v>
      </c>
      <c r="M668" t="str">
        <f>IF(Selic_base!H967&lt;=1,VLOOKUP($K668,Selic_base!$A$3:$G$760,5,FALSE)/100," ")</f>
        <v xml:space="preserve"> </v>
      </c>
      <c r="N668" t="e">
        <f>IF(Selic_base!L967&lt;=1,VLOOKUP($K668,Selic_base!$A$3:$G$760,5,FALSE)/100," ")</f>
        <v>#N/A</v>
      </c>
    </row>
    <row r="669" spans="1:14" x14ac:dyDescent="0.2">
      <c r="A669" s="3"/>
      <c r="F669" s="3"/>
      <c r="K669" s="3"/>
      <c r="L669" t="str">
        <f>IF(Selic_base!H968&lt;=1,VLOOKUP($K669,Selic_base!$A$3:$G$760,4,FALSE)/100," ")</f>
        <v xml:space="preserve"> </v>
      </c>
      <c r="M669" t="str">
        <f>IF(Selic_base!H968&lt;=1,VLOOKUP($K669,Selic_base!$A$3:$G$760,5,FALSE)/100," ")</f>
        <v xml:space="preserve"> </v>
      </c>
      <c r="N669" t="e">
        <f>IF(Selic_base!L968&lt;=1,VLOOKUP($K669,Selic_base!$A$3:$G$760,5,FALSE)/100," ")</f>
        <v>#N/A</v>
      </c>
    </row>
    <row r="670" spans="1:14" x14ac:dyDescent="0.2">
      <c r="A670" s="3"/>
      <c r="F670" s="3"/>
      <c r="K670" s="3"/>
      <c r="L670" t="str">
        <f>IF(Selic_base!H969&lt;=1,VLOOKUP($K670,Selic_base!$A$3:$G$760,4,FALSE)/100," ")</f>
        <v xml:space="preserve"> </v>
      </c>
      <c r="M670" t="str">
        <f>IF(Selic_base!H969&lt;=1,VLOOKUP($K670,Selic_base!$A$3:$G$760,5,FALSE)/100," ")</f>
        <v xml:space="preserve"> </v>
      </c>
      <c r="N670" t="e">
        <f>IF(Selic_base!L969&lt;=1,VLOOKUP($K670,Selic_base!$A$3:$G$760,5,FALSE)/100," ")</f>
        <v>#N/A</v>
      </c>
    </row>
    <row r="671" spans="1:14" x14ac:dyDescent="0.2">
      <c r="A671" s="3"/>
      <c r="F671" s="3"/>
      <c r="K671" s="3"/>
      <c r="L671" t="str">
        <f>IF(Selic_base!H970&lt;=1,VLOOKUP($K671,Selic_base!$A$3:$G$760,4,FALSE)/100," ")</f>
        <v xml:space="preserve"> </v>
      </c>
      <c r="M671" t="str">
        <f>IF(Selic_base!H970&lt;=1,VLOOKUP($K671,Selic_base!$A$3:$G$760,5,FALSE)/100," ")</f>
        <v xml:space="preserve"> </v>
      </c>
      <c r="N671" t="e">
        <f>IF(Selic_base!L970&lt;=1,VLOOKUP($K671,Selic_base!$A$3:$G$760,5,FALSE)/100," ")</f>
        <v>#N/A</v>
      </c>
    </row>
    <row r="672" spans="1:14" x14ac:dyDescent="0.2">
      <c r="A672" s="3"/>
      <c r="F672" s="3"/>
      <c r="K672" s="3"/>
      <c r="L672" t="str">
        <f>IF(Selic_base!H971&lt;=1,VLOOKUP($K672,Selic_base!$A$3:$G$760,4,FALSE)/100," ")</f>
        <v xml:space="preserve"> </v>
      </c>
      <c r="M672" t="str">
        <f>IF(Selic_base!H971&lt;=1,VLOOKUP($K672,Selic_base!$A$3:$G$760,5,FALSE)/100," ")</f>
        <v xml:space="preserve"> </v>
      </c>
      <c r="N672" t="e">
        <f>IF(Selic_base!L971&lt;=1,VLOOKUP($K672,Selic_base!$A$3:$G$760,5,FALSE)/100," ")</f>
        <v>#N/A</v>
      </c>
    </row>
    <row r="673" spans="1:14" x14ac:dyDescent="0.2">
      <c r="A673" s="3"/>
      <c r="F673" s="3"/>
      <c r="K673" s="3"/>
      <c r="L673" t="str">
        <f>IF(Selic_base!H972&lt;=1,VLOOKUP($K673,Selic_base!$A$3:$G$760,4,FALSE)/100," ")</f>
        <v xml:space="preserve"> </v>
      </c>
      <c r="M673" t="str">
        <f>IF(Selic_base!H972&lt;=1,VLOOKUP($K673,Selic_base!$A$3:$G$760,5,FALSE)/100," ")</f>
        <v xml:space="preserve"> </v>
      </c>
      <c r="N673" t="e">
        <f>IF(Selic_base!L972&lt;=1,VLOOKUP($K673,Selic_base!$A$3:$G$760,5,FALSE)/100," ")</f>
        <v>#N/A</v>
      </c>
    </row>
    <row r="674" spans="1:14" x14ac:dyDescent="0.2">
      <c r="A674" s="3"/>
      <c r="F674" s="3"/>
      <c r="K674" s="3"/>
      <c r="L674" t="str">
        <f>IF(Selic_base!H973&lt;=1,VLOOKUP($K674,Selic_base!$A$3:$G$760,4,FALSE)/100," ")</f>
        <v xml:space="preserve"> </v>
      </c>
      <c r="M674" t="str">
        <f>IF(Selic_base!H973&lt;=1,VLOOKUP($K674,Selic_base!$A$3:$G$760,5,FALSE)/100," ")</f>
        <v xml:space="preserve"> </v>
      </c>
      <c r="N674" t="e">
        <f>IF(Selic_base!L973&lt;=1,VLOOKUP($K674,Selic_base!$A$3:$G$760,5,FALSE)/100," ")</f>
        <v>#N/A</v>
      </c>
    </row>
    <row r="675" spans="1:14" x14ac:dyDescent="0.2">
      <c r="A675" s="3"/>
      <c r="F675" s="3"/>
      <c r="K675" s="3"/>
      <c r="L675" t="str">
        <f>IF(Selic_base!H974&lt;=1,VLOOKUP($K675,Selic_base!$A$3:$G$760,4,FALSE)/100," ")</f>
        <v xml:space="preserve"> </v>
      </c>
      <c r="M675" t="str">
        <f>IF(Selic_base!H974&lt;=1,VLOOKUP($K675,Selic_base!$A$3:$G$760,5,FALSE)/100," ")</f>
        <v xml:space="preserve"> </v>
      </c>
      <c r="N675" t="e">
        <f>IF(Selic_base!L974&lt;=1,VLOOKUP($K675,Selic_base!$A$3:$G$760,5,FALSE)/100," ")</f>
        <v>#N/A</v>
      </c>
    </row>
    <row r="676" spans="1:14" x14ac:dyDescent="0.2">
      <c r="A676" s="3"/>
      <c r="F676" s="3"/>
      <c r="K676" s="3"/>
      <c r="L676" t="str">
        <f>IF(Selic_base!H975&lt;=1,VLOOKUP($K676,Selic_base!$A$3:$G$760,4,FALSE)/100," ")</f>
        <v xml:space="preserve"> </v>
      </c>
      <c r="M676" t="str">
        <f>IF(Selic_base!H975&lt;=1,VLOOKUP($K676,Selic_base!$A$3:$G$760,5,FALSE)/100," ")</f>
        <v xml:space="preserve"> </v>
      </c>
      <c r="N676" t="e">
        <f>IF(Selic_base!L975&lt;=1,VLOOKUP($K676,Selic_base!$A$3:$G$760,5,FALSE)/100," ")</f>
        <v>#N/A</v>
      </c>
    </row>
    <row r="677" spans="1:14" x14ac:dyDescent="0.2">
      <c r="A677" s="3"/>
      <c r="F677" s="3"/>
      <c r="K677" s="3"/>
      <c r="L677" t="str">
        <f>IF(Selic_base!H976&lt;=1,VLOOKUP($K677,Selic_base!$A$3:$G$760,4,FALSE)/100," ")</f>
        <v xml:space="preserve"> </v>
      </c>
      <c r="M677" t="str">
        <f>IF(Selic_base!H976&lt;=1,VLOOKUP($K677,Selic_base!$A$3:$G$760,5,FALSE)/100," ")</f>
        <v xml:space="preserve"> </v>
      </c>
      <c r="N677" t="e">
        <f>IF(Selic_base!L976&lt;=1,VLOOKUP($K677,Selic_base!$A$3:$G$760,5,FALSE)/100," ")</f>
        <v>#N/A</v>
      </c>
    </row>
    <row r="678" spans="1:14" x14ac:dyDescent="0.2">
      <c r="A678" s="3"/>
      <c r="F678" s="3"/>
      <c r="K678" s="3"/>
      <c r="L678" t="str">
        <f>IF(Selic_base!H977&lt;=1,VLOOKUP($K678,Selic_base!$A$3:$G$760,4,FALSE)/100," ")</f>
        <v xml:space="preserve"> </v>
      </c>
      <c r="M678" t="str">
        <f>IF(Selic_base!H977&lt;=1,VLOOKUP($K678,Selic_base!$A$3:$G$760,5,FALSE)/100," ")</f>
        <v xml:space="preserve"> </v>
      </c>
      <c r="N678" t="e">
        <f>IF(Selic_base!L977&lt;=1,VLOOKUP($K678,Selic_base!$A$3:$G$760,5,FALSE)/100," ")</f>
        <v>#N/A</v>
      </c>
    </row>
    <row r="679" spans="1:14" x14ac:dyDescent="0.2">
      <c r="A679" s="3"/>
      <c r="F679" s="3"/>
      <c r="K679" s="3"/>
      <c r="L679" t="str">
        <f>IF(Selic_base!H978&lt;=1,VLOOKUP($K679,Selic_base!$A$3:$G$760,4,FALSE)/100," ")</f>
        <v xml:space="preserve"> </v>
      </c>
      <c r="M679" t="str">
        <f>IF(Selic_base!H978&lt;=1,VLOOKUP($K679,Selic_base!$A$3:$G$760,5,FALSE)/100," ")</f>
        <v xml:space="preserve"> </v>
      </c>
      <c r="N679" t="e">
        <f>IF(Selic_base!L978&lt;=1,VLOOKUP($K679,Selic_base!$A$3:$G$760,5,FALSE)/100," ")</f>
        <v>#N/A</v>
      </c>
    </row>
    <row r="680" spans="1:14" x14ac:dyDescent="0.2">
      <c r="A680" s="3"/>
      <c r="F680" s="3"/>
      <c r="K680" s="3"/>
      <c r="L680" t="str">
        <f>IF(Selic_base!H979&lt;=1,VLOOKUP($K680,Selic_base!$A$3:$G$760,4,FALSE)/100," ")</f>
        <v xml:space="preserve"> </v>
      </c>
      <c r="M680" t="str">
        <f>IF(Selic_base!H979&lt;=1,VLOOKUP($K680,Selic_base!$A$3:$G$760,5,FALSE)/100," ")</f>
        <v xml:space="preserve"> </v>
      </c>
      <c r="N680" t="e">
        <f>IF(Selic_base!L979&lt;=1,VLOOKUP($K680,Selic_base!$A$3:$G$760,5,FALSE)/100," ")</f>
        <v>#N/A</v>
      </c>
    </row>
    <row r="681" spans="1:14" x14ac:dyDescent="0.2">
      <c r="A681" s="3"/>
      <c r="F681" s="3"/>
      <c r="K681" s="3"/>
      <c r="L681" t="str">
        <f>IF(Selic_base!H980&lt;=1,VLOOKUP($K681,Selic_base!$A$3:$G$760,4,FALSE)/100," ")</f>
        <v xml:space="preserve"> </v>
      </c>
      <c r="M681" t="str">
        <f>IF(Selic_base!H980&lt;=1,VLOOKUP($K681,Selic_base!$A$3:$G$760,5,FALSE)/100," ")</f>
        <v xml:space="preserve"> </v>
      </c>
      <c r="N681" t="e">
        <f>IF(Selic_base!L980&lt;=1,VLOOKUP($K681,Selic_base!$A$3:$G$760,5,FALSE)/100," ")</f>
        <v>#N/A</v>
      </c>
    </row>
    <row r="682" spans="1:14" x14ac:dyDescent="0.2">
      <c r="A682" s="3"/>
      <c r="F682" s="3"/>
      <c r="K682" s="3"/>
      <c r="L682" t="str">
        <f>IF(Selic_base!H981&lt;=1,VLOOKUP($K682,Selic_base!$A$3:$G$760,4,FALSE)/100," ")</f>
        <v xml:space="preserve"> </v>
      </c>
      <c r="M682" t="str">
        <f>IF(Selic_base!H981&lt;=1,VLOOKUP($K682,Selic_base!$A$3:$G$760,5,FALSE)/100," ")</f>
        <v xml:space="preserve"> </v>
      </c>
      <c r="N682" t="e">
        <f>IF(Selic_base!L981&lt;=1,VLOOKUP($K682,Selic_base!$A$3:$G$760,5,FALSE)/100," ")</f>
        <v>#N/A</v>
      </c>
    </row>
    <row r="683" spans="1:14" x14ac:dyDescent="0.2">
      <c r="A683" s="3"/>
      <c r="F683" s="3"/>
      <c r="K683" s="3"/>
      <c r="L683" t="str">
        <f>IF(Selic_base!H982&lt;=1,VLOOKUP($K683,Selic_base!$A$3:$G$760,4,FALSE)/100," ")</f>
        <v xml:space="preserve"> </v>
      </c>
      <c r="M683" t="str">
        <f>IF(Selic_base!H982&lt;=1,VLOOKUP($K683,Selic_base!$A$3:$G$760,5,FALSE)/100," ")</f>
        <v xml:space="preserve"> </v>
      </c>
      <c r="N683" t="e">
        <f>IF(Selic_base!L982&lt;=1,VLOOKUP($K683,Selic_base!$A$3:$G$760,5,FALSE)/100," ")</f>
        <v>#N/A</v>
      </c>
    </row>
    <row r="684" spans="1:14" x14ac:dyDescent="0.2">
      <c r="A684" s="3"/>
      <c r="F684" s="3"/>
      <c r="K684" s="3"/>
      <c r="L684" t="str">
        <f>IF(Selic_base!H983&lt;=1,VLOOKUP($K684,Selic_base!$A$3:$G$760,4,FALSE)/100," ")</f>
        <v xml:space="preserve"> </v>
      </c>
      <c r="M684" t="str">
        <f>IF(Selic_base!H983&lt;=1,VLOOKUP($K684,Selic_base!$A$3:$G$760,5,FALSE)/100," ")</f>
        <v xml:space="preserve"> </v>
      </c>
      <c r="N684" t="e">
        <f>IF(Selic_base!L983&lt;=1,VLOOKUP($K684,Selic_base!$A$3:$G$760,5,FALSE)/100," ")</f>
        <v>#N/A</v>
      </c>
    </row>
    <row r="685" spans="1:14" x14ac:dyDescent="0.2">
      <c r="A685" s="3"/>
      <c r="F685" s="3"/>
      <c r="K685" s="3"/>
      <c r="L685" t="str">
        <f>IF(Selic_base!H984&lt;=1,VLOOKUP($K685,Selic_base!$A$3:$G$760,4,FALSE)/100," ")</f>
        <v xml:space="preserve"> </v>
      </c>
      <c r="M685" t="str">
        <f>IF(Selic_base!H984&lt;=1,VLOOKUP($K685,Selic_base!$A$3:$G$760,5,FALSE)/100," ")</f>
        <v xml:space="preserve"> </v>
      </c>
      <c r="N685" t="e">
        <f>IF(Selic_base!L984&lt;=1,VLOOKUP($K685,Selic_base!$A$3:$G$760,5,FALSE)/100," ")</f>
        <v>#N/A</v>
      </c>
    </row>
    <row r="686" spans="1:14" x14ac:dyDescent="0.2">
      <c r="A686" s="3"/>
      <c r="F686" s="3"/>
      <c r="K686" s="3"/>
      <c r="L686" t="str">
        <f>IF(Selic_base!H985&lt;=1,VLOOKUP($K686,Selic_base!$A$3:$G$760,4,FALSE)/100," ")</f>
        <v xml:space="preserve"> </v>
      </c>
      <c r="M686" t="str">
        <f>IF(Selic_base!H985&lt;=1,VLOOKUP($K686,Selic_base!$A$3:$G$760,5,FALSE)/100," ")</f>
        <v xml:space="preserve"> </v>
      </c>
      <c r="N686" t="e">
        <f>IF(Selic_base!L985&lt;=1,VLOOKUP($K686,Selic_base!$A$3:$G$760,5,FALSE)/100," ")</f>
        <v>#N/A</v>
      </c>
    </row>
    <row r="687" spans="1:14" x14ac:dyDescent="0.2">
      <c r="A687" s="3"/>
      <c r="F687" s="3"/>
      <c r="K687" s="3"/>
      <c r="L687" t="str">
        <f>IF(Selic_base!H986&lt;=1,VLOOKUP($K687,Selic_base!$A$3:$G$760,4,FALSE)/100," ")</f>
        <v xml:space="preserve"> </v>
      </c>
      <c r="M687" t="str">
        <f>IF(Selic_base!H986&lt;=1,VLOOKUP($K687,Selic_base!$A$3:$G$760,5,FALSE)/100," ")</f>
        <v xml:space="preserve"> </v>
      </c>
      <c r="N687" t="e">
        <f>IF(Selic_base!L986&lt;=1,VLOOKUP($K687,Selic_base!$A$3:$G$760,5,FALSE)/100," ")</f>
        <v>#N/A</v>
      </c>
    </row>
    <row r="688" spans="1:14" x14ac:dyDescent="0.2">
      <c r="A688" s="3"/>
      <c r="F688" s="3"/>
      <c r="K688" s="3"/>
      <c r="L688" t="str">
        <f>IF(Selic_base!H987&lt;=1,VLOOKUP($K688,Selic_base!$A$3:$G$760,4,FALSE)/100," ")</f>
        <v xml:space="preserve"> </v>
      </c>
      <c r="M688" t="str">
        <f>IF(Selic_base!H987&lt;=1,VLOOKUP($K688,Selic_base!$A$3:$G$760,5,FALSE)/100," ")</f>
        <v xml:space="preserve"> </v>
      </c>
      <c r="N688" t="e">
        <f>IF(Selic_base!L987&lt;=1,VLOOKUP($K688,Selic_base!$A$3:$G$760,5,FALSE)/100," ")</f>
        <v>#N/A</v>
      </c>
    </row>
    <row r="689" spans="1:14" x14ac:dyDescent="0.2">
      <c r="A689" s="3"/>
      <c r="F689" s="3"/>
      <c r="K689" s="3"/>
      <c r="L689" t="str">
        <f>IF(Selic_base!H988&lt;=1,VLOOKUP($K689,Selic_base!$A$3:$G$760,4,FALSE)/100," ")</f>
        <v xml:space="preserve"> </v>
      </c>
      <c r="M689" t="str">
        <f>IF(Selic_base!H988&lt;=1,VLOOKUP($K689,Selic_base!$A$3:$G$760,5,FALSE)/100," ")</f>
        <v xml:space="preserve"> </v>
      </c>
      <c r="N689" t="e">
        <f>IF(Selic_base!L988&lt;=1,VLOOKUP($K689,Selic_base!$A$3:$G$760,5,FALSE)/100," ")</f>
        <v>#N/A</v>
      </c>
    </row>
    <row r="690" spans="1:14" x14ac:dyDescent="0.2">
      <c r="A690" s="3"/>
      <c r="F690" s="3"/>
      <c r="K690" s="3"/>
      <c r="L690" t="str">
        <f>IF(Selic_base!H989&lt;=1,VLOOKUP($K690,Selic_base!$A$3:$G$760,4,FALSE)/100," ")</f>
        <v xml:space="preserve"> </v>
      </c>
      <c r="M690" t="str">
        <f>IF(Selic_base!H989&lt;=1,VLOOKUP($K690,Selic_base!$A$3:$G$760,5,FALSE)/100," ")</f>
        <v xml:space="preserve"> </v>
      </c>
      <c r="N690" t="e">
        <f>IF(Selic_base!L989&lt;=1,VLOOKUP($K690,Selic_base!$A$3:$G$760,5,FALSE)/100," ")</f>
        <v>#N/A</v>
      </c>
    </row>
    <row r="691" spans="1:14" x14ac:dyDescent="0.2">
      <c r="A691" s="3"/>
      <c r="F691" s="3"/>
      <c r="K691" s="3"/>
      <c r="L691" t="str">
        <f>IF(Selic_base!H990&lt;=1,VLOOKUP($K691,Selic_base!$A$3:$G$760,4,FALSE)/100," ")</f>
        <v xml:space="preserve"> </v>
      </c>
      <c r="M691" t="str">
        <f>IF(Selic_base!H990&lt;=1,VLOOKUP($K691,Selic_base!$A$3:$G$760,5,FALSE)/100," ")</f>
        <v xml:space="preserve"> </v>
      </c>
      <c r="N691" t="e">
        <f>IF(Selic_base!L990&lt;=1,VLOOKUP($K691,Selic_base!$A$3:$G$760,5,FALSE)/100," ")</f>
        <v>#N/A</v>
      </c>
    </row>
    <row r="692" spans="1:14" x14ac:dyDescent="0.2">
      <c r="A692" s="3"/>
      <c r="F692" s="3"/>
      <c r="K692" s="3"/>
      <c r="L692" t="str">
        <f>IF(Selic_base!H991&lt;=1,VLOOKUP($K692,Selic_base!$A$3:$G$760,4,FALSE)/100," ")</f>
        <v xml:space="preserve"> </v>
      </c>
      <c r="M692" t="str">
        <f>IF(Selic_base!H991&lt;=1,VLOOKUP($K692,Selic_base!$A$3:$G$760,5,FALSE)/100," ")</f>
        <v xml:space="preserve"> </v>
      </c>
      <c r="N692" t="e">
        <f>IF(Selic_base!L991&lt;=1,VLOOKUP($K692,Selic_base!$A$3:$G$760,5,FALSE)/100," ")</f>
        <v>#N/A</v>
      </c>
    </row>
    <row r="693" spans="1:14" x14ac:dyDescent="0.2">
      <c r="A693" s="3"/>
      <c r="F693" s="3"/>
      <c r="K693" s="3"/>
      <c r="L693" t="str">
        <f>IF(Selic_base!H992&lt;=1,VLOOKUP($K693,Selic_base!$A$3:$G$760,4,FALSE)/100," ")</f>
        <v xml:space="preserve"> </v>
      </c>
      <c r="M693" t="str">
        <f>IF(Selic_base!H992&lt;=1,VLOOKUP($K693,Selic_base!$A$3:$G$760,5,FALSE)/100," ")</f>
        <v xml:space="preserve"> </v>
      </c>
      <c r="N693" t="e">
        <f>IF(Selic_base!L992&lt;=1,VLOOKUP($K693,Selic_base!$A$3:$G$760,5,FALSE)/100," ")</f>
        <v>#N/A</v>
      </c>
    </row>
    <row r="694" spans="1:14" x14ac:dyDescent="0.2">
      <c r="A694" s="3"/>
      <c r="F694" s="3"/>
      <c r="K694" s="3"/>
      <c r="L694" t="str">
        <f>IF(Selic_base!H993&lt;=1,VLOOKUP($K694,Selic_base!$A$3:$G$760,4,FALSE)/100," ")</f>
        <v xml:space="preserve"> </v>
      </c>
      <c r="M694" t="str">
        <f>IF(Selic_base!H993&lt;=1,VLOOKUP($K694,Selic_base!$A$3:$G$760,5,FALSE)/100," ")</f>
        <v xml:space="preserve"> </v>
      </c>
      <c r="N694" t="e">
        <f>IF(Selic_base!L993&lt;=1,VLOOKUP($K694,Selic_base!$A$3:$G$760,5,FALSE)/100," ")</f>
        <v>#N/A</v>
      </c>
    </row>
    <row r="695" spans="1:14" x14ac:dyDescent="0.2">
      <c r="A695" s="3"/>
      <c r="F695" s="3"/>
      <c r="K695" s="3"/>
      <c r="L695" t="str">
        <f>IF(Selic_base!H994&lt;=1,VLOOKUP($K695,Selic_base!$A$3:$G$760,4,FALSE)/100," ")</f>
        <v xml:space="preserve"> </v>
      </c>
      <c r="M695" t="str">
        <f>IF(Selic_base!H994&lt;=1,VLOOKUP($K695,Selic_base!$A$3:$G$760,5,FALSE)/100," ")</f>
        <v xml:space="preserve"> </v>
      </c>
      <c r="N695" t="e">
        <f>IF(Selic_base!L994&lt;=1,VLOOKUP($K695,Selic_base!$A$3:$G$760,5,FALSE)/100," ")</f>
        <v>#N/A</v>
      </c>
    </row>
    <row r="696" spans="1:14" x14ac:dyDescent="0.2">
      <c r="A696" s="3"/>
      <c r="F696" s="3"/>
      <c r="K696" s="3"/>
      <c r="L696" t="str">
        <f>IF(Selic_base!H995&lt;=1,VLOOKUP($K696,Selic_base!$A$3:$G$760,4,FALSE)/100," ")</f>
        <v xml:space="preserve"> </v>
      </c>
      <c r="M696" t="str">
        <f>IF(Selic_base!H995&lt;=1,VLOOKUP($K696,Selic_base!$A$3:$G$760,5,FALSE)/100," ")</f>
        <v xml:space="preserve"> </v>
      </c>
      <c r="N696" t="e">
        <f>IF(Selic_base!L995&lt;=1,VLOOKUP($K696,Selic_base!$A$3:$G$760,5,FALSE)/100," ")</f>
        <v>#N/A</v>
      </c>
    </row>
    <row r="697" spans="1:14" x14ac:dyDescent="0.2">
      <c r="A697" s="3"/>
      <c r="F697" s="3"/>
      <c r="K697" s="3"/>
      <c r="L697" t="e">
        <f>IF(Selic_base!H996&lt;=1,VLOOKUP($K697,Selic_base!$A$3:$G$760,4,FALSE)/100," ")</f>
        <v>#N/A</v>
      </c>
      <c r="M697" t="e">
        <f>IF(Selic_base!H996&lt;=1,VLOOKUP($K697,Selic_base!$A$3:$G$760,5,FALSE)/100," ")</f>
        <v>#N/A</v>
      </c>
      <c r="N697" t="e">
        <f>IF(Selic_base!L996&lt;=1,VLOOKUP($K697,Selic_base!$A$3:$G$760,5,FALSE)/100," ")</f>
        <v>#N/A</v>
      </c>
    </row>
    <row r="698" spans="1:14" x14ac:dyDescent="0.2">
      <c r="A698" s="3"/>
      <c r="F698" s="3"/>
      <c r="K698" s="3"/>
      <c r="L698" t="e">
        <f>IF(Selic_base!H997&lt;=1,VLOOKUP($K698,Selic_base!$A$3:$G$760,4,FALSE)/100," ")</f>
        <v>#N/A</v>
      </c>
      <c r="M698" t="e">
        <f>IF(Selic_base!H997&lt;=1,VLOOKUP($K698,Selic_base!$A$3:$G$760,5,FALSE)/100," ")</f>
        <v>#N/A</v>
      </c>
      <c r="N698" t="e">
        <f>IF(Selic_base!L997&lt;=1,VLOOKUP($K698,Selic_base!$A$3:$G$760,5,FALSE)/100," ")</f>
        <v>#N/A</v>
      </c>
    </row>
    <row r="699" spans="1:14" x14ac:dyDescent="0.2">
      <c r="A699" s="3"/>
      <c r="F699" s="3"/>
      <c r="K699" s="3"/>
      <c r="L699" t="e">
        <f>IF(Selic_base!H998&lt;=1,VLOOKUP($K699,Selic_base!$A$3:$G$760,4,FALSE)/100," ")</f>
        <v>#N/A</v>
      </c>
      <c r="M699" t="e">
        <f>IF(Selic_base!H998&lt;=1,VLOOKUP($K699,Selic_base!$A$3:$G$760,5,FALSE)/100," ")</f>
        <v>#N/A</v>
      </c>
      <c r="N699" t="e">
        <f>IF(Selic_base!L998&lt;=1,VLOOKUP($K699,Selic_base!$A$3:$G$760,5,FALSE)/100," ")</f>
        <v>#N/A</v>
      </c>
    </row>
    <row r="700" spans="1:14" x14ac:dyDescent="0.2">
      <c r="A700" s="3"/>
      <c r="F700" s="3"/>
      <c r="K700" s="3"/>
      <c r="L700" t="e">
        <f>IF(Selic_base!H999&lt;=1,VLOOKUP($K700,Selic_base!$A$3:$G$760,4,FALSE)/100," ")</f>
        <v>#N/A</v>
      </c>
      <c r="M700" t="e">
        <f>IF(Selic_base!H999&lt;=1,VLOOKUP($K700,Selic_base!$A$3:$G$760,5,FALSE)/100," ")</f>
        <v>#N/A</v>
      </c>
      <c r="N700" t="e">
        <f>IF(Selic_base!L999&lt;=1,VLOOKUP($K700,Selic_base!$A$3:$G$760,5,FALSE)/100," ")</f>
        <v>#N/A</v>
      </c>
    </row>
    <row r="701" spans="1:14" x14ac:dyDescent="0.2">
      <c r="A701" s="3"/>
      <c r="F701" s="3"/>
      <c r="K701" s="3"/>
      <c r="L701" t="e">
        <f>IF(Selic_base!H1000&lt;=1,VLOOKUP($K701,Selic_base!$A$3:$G$760,4,FALSE)/100," ")</f>
        <v>#N/A</v>
      </c>
      <c r="M701" t="e">
        <f>IF(Selic_base!H1000&lt;=1,VLOOKUP($K701,Selic_base!$A$3:$G$760,5,FALSE)/100," ")</f>
        <v>#N/A</v>
      </c>
      <c r="N701" t="e">
        <f>IF(Selic_base!L1000&lt;=1,VLOOKUP($K701,Selic_base!$A$3:$G$760,5,FALSE)/100," ")</f>
        <v>#N/A</v>
      </c>
    </row>
    <row r="702" spans="1:14" x14ac:dyDescent="0.2">
      <c r="A702" s="3"/>
      <c r="F702" s="3"/>
      <c r="K702" s="3"/>
      <c r="L702" t="e">
        <f>IF(Selic_base!H1001&lt;=1,VLOOKUP($K702,Selic_base!$A$3:$G$760,4,FALSE)/100," ")</f>
        <v>#N/A</v>
      </c>
      <c r="M702" t="e">
        <f>IF(Selic_base!H1001&lt;=1,VLOOKUP($K702,Selic_base!$A$3:$G$760,5,FALSE)/100," ")</f>
        <v>#N/A</v>
      </c>
      <c r="N702" t="e">
        <f>IF(Selic_base!L1001&lt;=1,VLOOKUP($K702,Selic_base!$A$3:$G$760,5,FALSE)/100," ")</f>
        <v>#N/A</v>
      </c>
    </row>
    <row r="703" spans="1:14" x14ac:dyDescent="0.2">
      <c r="A703" s="3"/>
      <c r="F703" s="3"/>
      <c r="K703" s="3"/>
      <c r="L703" t="e">
        <f>IF(Selic_base!H1002&lt;=1,VLOOKUP($K703,Selic_base!$A$3:$G$760,4,FALSE)/100," ")</f>
        <v>#N/A</v>
      </c>
      <c r="M703" t="e">
        <f>IF(Selic_base!H1002&lt;=1,VLOOKUP($K703,Selic_base!$A$3:$G$760,5,FALSE)/100," ")</f>
        <v>#N/A</v>
      </c>
      <c r="N703" t="e">
        <f>IF(Selic_base!L1002&lt;=1,VLOOKUP($K703,Selic_base!$A$3:$G$760,5,FALSE)/100," ")</f>
        <v>#N/A</v>
      </c>
    </row>
    <row r="704" spans="1:14" x14ac:dyDescent="0.2">
      <c r="A704" s="3"/>
      <c r="F704" s="3"/>
      <c r="K704" s="3"/>
      <c r="L704" t="e">
        <f>IF(Selic_base!H1003&lt;=1,VLOOKUP($K704,Selic_base!$A$3:$G$760,4,FALSE)/100," ")</f>
        <v>#N/A</v>
      </c>
      <c r="M704" t="e">
        <f>IF(Selic_base!H1003&lt;=1,VLOOKUP($K704,Selic_base!$A$3:$G$760,5,FALSE)/100," ")</f>
        <v>#N/A</v>
      </c>
      <c r="N704" t="e">
        <f>IF(Selic_base!L1003&lt;=1,VLOOKUP($K704,Selic_base!$A$3:$G$760,5,FALSE)/100," ")</f>
        <v>#N/A</v>
      </c>
    </row>
    <row r="705" spans="1:14" x14ac:dyDescent="0.2">
      <c r="A705" s="3"/>
      <c r="F705" s="3"/>
      <c r="K705" s="3"/>
      <c r="L705" t="e">
        <f>IF(Selic_base!H1004&lt;=1,VLOOKUP($K705,Selic_base!$A$3:$G$760,4,FALSE)/100," ")</f>
        <v>#N/A</v>
      </c>
      <c r="M705" t="e">
        <f>IF(Selic_base!H1004&lt;=1,VLOOKUP($K705,Selic_base!$A$3:$G$760,5,FALSE)/100," ")</f>
        <v>#N/A</v>
      </c>
      <c r="N705" t="e">
        <f>IF(Selic_base!L1004&lt;=1,VLOOKUP($K705,Selic_base!$A$3:$G$760,5,FALSE)/100," ")</f>
        <v>#N/A</v>
      </c>
    </row>
    <row r="706" spans="1:14" x14ac:dyDescent="0.2">
      <c r="A706" s="3"/>
      <c r="F706" s="3"/>
      <c r="K706" s="3"/>
      <c r="L706" t="e">
        <f>IF(Selic_base!H1005&lt;=1,VLOOKUP($K706,Selic_base!$A$3:$G$760,4,FALSE)/100," ")</f>
        <v>#N/A</v>
      </c>
      <c r="M706" t="e">
        <f>IF(Selic_base!H1005&lt;=1,VLOOKUP($K706,Selic_base!$A$3:$G$760,5,FALSE)/100," ")</f>
        <v>#N/A</v>
      </c>
      <c r="N706" t="e">
        <f>IF(Selic_base!L1005&lt;=1,VLOOKUP($K706,Selic_base!$A$3:$G$760,5,FALSE)/100," ")</f>
        <v>#N/A</v>
      </c>
    </row>
    <row r="707" spans="1:14" x14ac:dyDescent="0.2">
      <c r="A707" s="3"/>
      <c r="F707" s="3"/>
      <c r="K707" s="3"/>
      <c r="L707" t="e">
        <f>IF(Selic_base!H1006&lt;=1,VLOOKUP($K707,Selic_base!$A$3:$G$760,4,FALSE)/100," ")</f>
        <v>#N/A</v>
      </c>
      <c r="M707" t="e">
        <f>IF(Selic_base!H1006&lt;=1,VLOOKUP($K707,Selic_base!$A$3:$G$760,5,FALSE)/100," ")</f>
        <v>#N/A</v>
      </c>
      <c r="N707" t="e">
        <f>IF(Selic_base!L1006&lt;=1,VLOOKUP($K707,Selic_base!$A$3:$G$760,5,FALSE)/100," ")</f>
        <v>#N/A</v>
      </c>
    </row>
    <row r="708" spans="1:14" x14ac:dyDescent="0.2">
      <c r="A708" s="3"/>
      <c r="F708" s="3"/>
      <c r="K708" s="3"/>
      <c r="L708" t="e">
        <f>IF(Selic_base!H1007&lt;=1,VLOOKUP($K708,Selic_base!$A$3:$G$760,4,FALSE)/100," ")</f>
        <v>#N/A</v>
      </c>
      <c r="M708" t="e">
        <f>IF(Selic_base!H1007&lt;=1,VLOOKUP($K708,Selic_base!$A$3:$G$760,5,FALSE)/100," ")</f>
        <v>#N/A</v>
      </c>
      <c r="N708" t="e">
        <f>IF(Selic_base!L1007&lt;=1,VLOOKUP($K708,Selic_base!$A$3:$G$760,5,FALSE)/100," ")</f>
        <v>#N/A</v>
      </c>
    </row>
    <row r="709" spans="1:14" x14ac:dyDescent="0.2">
      <c r="A709" s="3"/>
      <c r="F709" s="3"/>
      <c r="K709" s="3"/>
      <c r="L709" t="e">
        <f>IF(Selic_base!H1008&lt;=1,VLOOKUP($K709,Selic_base!$A$3:$G$760,4,FALSE)/100," ")</f>
        <v>#N/A</v>
      </c>
      <c r="M709" t="e">
        <f>IF(Selic_base!H1008&lt;=1,VLOOKUP($K709,Selic_base!$A$3:$G$760,5,FALSE)/100," ")</f>
        <v>#N/A</v>
      </c>
      <c r="N709" t="e">
        <f>IF(Selic_base!L1008&lt;=1,VLOOKUP($K709,Selic_base!$A$3:$G$760,5,FALSE)/100," ")</f>
        <v>#N/A</v>
      </c>
    </row>
    <row r="710" spans="1:14" x14ac:dyDescent="0.2">
      <c r="A710" s="3"/>
      <c r="F710" s="3"/>
      <c r="K710" s="3"/>
      <c r="L710" t="e">
        <f>IF(Selic_base!H1009&lt;=1,VLOOKUP($K710,Selic_base!$A$3:$G$760,4,FALSE)/100," ")</f>
        <v>#N/A</v>
      </c>
      <c r="M710" t="e">
        <f>IF(Selic_base!H1009&lt;=1,VLOOKUP($K710,Selic_base!$A$3:$G$760,5,FALSE)/100," ")</f>
        <v>#N/A</v>
      </c>
      <c r="N710" t="e">
        <f>IF(Selic_base!L1009&lt;=1,VLOOKUP($K710,Selic_base!$A$3:$G$760,5,FALSE)/100," ")</f>
        <v>#N/A</v>
      </c>
    </row>
    <row r="711" spans="1:14" x14ac:dyDescent="0.2">
      <c r="A711" s="3"/>
      <c r="F711" s="3"/>
      <c r="K711" s="3"/>
      <c r="L711" t="e">
        <f>IF(Selic_base!H1010&lt;=1,VLOOKUP($K711,Selic_base!$A$3:$G$760,4,FALSE)/100," ")</f>
        <v>#N/A</v>
      </c>
      <c r="M711" t="e">
        <f>IF(Selic_base!H1010&lt;=1,VLOOKUP($K711,Selic_base!$A$3:$G$760,5,FALSE)/100," ")</f>
        <v>#N/A</v>
      </c>
      <c r="N711" t="e">
        <f>IF(Selic_base!L1010&lt;=1,VLOOKUP($K711,Selic_base!$A$3:$G$760,5,FALSE)/100," ")</f>
        <v>#N/A</v>
      </c>
    </row>
    <row r="712" spans="1:14" x14ac:dyDescent="0.2">
      <c r="A712" s="3"/>
      <c r="F712" s="3"/>
      <c r="K712" s="3"/>
      <c r="L712" t="e">
        <f>IF(Selic_base!H1011&lt;=1,VLOOKUP($K712,Selic_base!$A$3:$G$760,4,FALSE)/100," ")</f>
        <v>#N/A</v>
      </c>
      <c r="M712" t="e">
        <f>IF(Selic_base!H1011&lt;=1,VLOOKUP($K712,Selic_base!$A$3:$G$760,5,FALSE)/100," ")</f>
        <v>#N/A</v>
      </c>
      <c r="N712" t="e">
        <f>IF(Selic_base!L1011&lt;=1,VLOOKUP($K712,Selic_base!$A$3:$G$760,5,FALSE)/100," ")</f>
        <v>#N/A</v>
      </c>
    </row>
    <row r="713" spans="1:14" x14ac:dyDescent="0.2">
      <c r="A713" s="3"/>
      <c r="F713" s="3"/>
      <c r="K713" s="3"/>
      <c r="L713" t="e">
        <f>IF(Selic_base!H1012&lt;=1,VLOOKUP($K713,Selic_base!$A$3:$G$760,4,FALSE)/100," ")</f>
        <v>#N/A</v>
      </c>
      <c r="M713" t="e">
        <f>IF(Selic_base!H1012&lt;=1,VLOOKUP($K713,Selic_base!$A$3:$G$760,5,FALSE)/100," ")</f>
        <v>#N/A</v>
      </c>
      <c r="N713" t="e">
        <f>IF(Selic_base!L1012&lt;=1,VLOOKUP($K713,Selic_base!$A$3:$G$760,5,FALSE)/100," ")</f>
        <v>#N/A</v>
      </c>
    </row>
    <row r="714" spans="1:14" x14ac:dyDescent="0.2">
      <c r="A714" s="3"/>
      <c r="F714" s="3"/>
      <c r="K714" s="3"/>
      <c r="L714" t="e">
        <f>IF(Selic_base!H1013&lt;=1,VLOOKUP($K714,Selic_base!$A$3:$G$760,4,FALSE)/100," ")</f>
        <v>#N/A</v>
      </c>
      <c r="M714" t="e">
        <f>IF(Selic_base!H1013&lt;=1,VLOOKUP($K714,Selic_base!$A$3:$G$760,5,FALSE)/100," ")</f>
        <v>#N/A</v>
      </c>
      <c r="N714" t="e">
        <f>IF(Selic_base!L1013&lt;=1,VLOOKUP($K714,Selic_base!$A$3:$G$760,5,FALSE)/100," ")</f>
        <v>#N/A</v>
      </c>
    </row>
    <row r="715" spans="1:14" x14ac:dyDescent="0.2">
      <c r="A715" s="3"/>
      <c r="F715" s="3"/>
      <c r="K715" s="3"/>
      <c r="L715" t="e">
        <f>IF(Selic_base!H1014&lt;=1,VLOOKUP($K715,Selic_base!$A$3:$G$760,4,FALSE)/100," ")</f>
        <v>#N/A</v>
      </c>
      <c r="M715" t="e">
        <f>IF(Selic_base!H1014&lt;=1,VLOOKUP($K715,Selic_base!$A$3:$G$760,5,FALSE)/100," ")</f>
        <v>#N/A</v>
      </c>
      <c r="N715" t="e">
        <f>IF(Selic_base!L1014&lt;=1,VLOOKUP($K715,Selic_base!$A$3:$G$760,5,FALSE)/100," ")</f>
        <v>#N/A</v>
      </c>
    </row>
    <row r="716" spans="1:14" x14ac:dyDescent="0.2">
      <c r="A716" s="3"/>
      <c r="F716" s="3"/>
      <c r="K716" s="3"/>
      <c r="L716" t="e">
        <f>IF(Selic_base!H1015&lt;=1,VLOOKUP($K716,Selic_base!$A$3:$G$760,4,FALSE)/100," ")</f>
        <v>#N/A</v>
      </c>
      <c r="M716" t="e">
        <f>IF(Selic_base!H1015&lt;=1,VLOOKUP($K716,Selic_base!$A$3:$G$760,5,FALSE)/100," ")</f>
        <v>#N/A</v>
      </c>
      <c r="N716" t="e">
        <f>IF(Selic_base!L1015&lt;=1,VLOOKUP($K716,Selic_base!$A$3:$G$760,5,FALSE)/100," ")</f>
        <v>#N/A</v>
      </c>
    </row>
    <row r="717" spans="1:14" x14ac:dyDescent="0.2">
      <c r="A717" s="3"/>
      <c r="F717" s="3"/>
      <c r="K717" s="3"/>
      <c r="L717" t="e">
        <f>IF(Selic_base!H1016&lt;=1,VLOOKUP($K717,Selic_base!$A$3:$G$760,4,FALSE)/100," ")</f>
        <v>#N/A</v>
      </c>
      <c r="M717" t="e">
        <f>IF(Selic_base!H1016&lt;=1,VLOOKUP($K717,Selic_base!$A$3:$G$760,5,FALSE)/100," ")</f>
        <v>#N/A</v>
      </c>
      <c r="N717" t="e">
        <f>IF(Selic_base!L1016&lt;=1,VLOOKUP($K717,Selic_base!$A$3:$G$760,5,FALSE)/100," ")</f>
        <v>#N/A</v>
      </c>
    </row>
    <row r="718" spans="1:14" x14ac:dyDescent="0.2">
      <c r="A718" s="3"/>
      <c r="F718" s="3"/>
      <c r="K718" s="3"/>
      <c r="L718" t="e">
        <f>IF(Selic_base!H1017&lt;=1,VLOOKUP($K718,Selic_base!$A$3:$G$760,4,FALSE)/100," ")</f>
        <v>#N/A</v>
      </c>
      <c r="M718" t="e">
        <f>IF(Selic_base!H1017&lt;=1,VLOOKUP($K718,Selic_base!$A$3:$G$760,5,FALSE)/100," ")</f>
        <v>#N/A</v>
      </c>
      <c r="N718" t="e">
        <f>IF(Selic_base!L1017&lt;=1,VLOOKUP($K718,Selic_base!$A$3:$G$760,5,FALSE)/100," ")</f>
        <v>#N/A</v>
      </c>
    </row>
    <row r="719" spans="1:14" x14ac:dyDescent="0.2">
      <c r="A719" s="3"/>
      <c r="F719" s="3"/>
      <c r="K719" s="3"/>
      <c r="L719" t="e">
        <f>IF(Selic_base!H1018&lt;=1,VLOOKUP($K719,Selic_base!$A$3:$G$760,4,FALSE)/100," ")</f>
        <v>#N/A</v>
      </c>
      <c r="M719" t="e">
        <f>IF(Selic_base!H1018&lt;=1,VLOOKUP($K719,Selic_base!$A$3:$G$760,5,FALSE)/100," ")</f>
        <v>#N/A</v>
      </c>
      <c r="N719" t="e">
        <f>IF(Selic_base!L1018&lt;=1,VLOOKUP($K719,Selic_base!$A$3:$G$760,5,FALSE)/100," ")</f>
        <v>#N/A</v>
      </c>
    </row>
    <row r="720" spans="1:14" x14ac:dyDescent="0.2">
      <c r="A720" s="3"/>
      <c r="F720" s="3"/>
      <c r="K720" s="3"/>
      <c r="L720" t="e">
        <f>IF(Selic_base!H1019&lt;=1,VLOOKUP($K720,Selic_base!$A$3:$G$760,4,FALSE)/100," ")</f>
        <v>#N/A</v>
      </c>
      <c r="M720" t="e">
        <f>IF(Selic_base!H1019&lt;=1,VLOOKUP($K720,Selic_base!$A$3:$G$760,5,FALSE)/100," ")</f>
        <v>#N/A</v>
      </c>
      <c r="N720" t="e">
        <f>IF(Selic_base!L1019&lt;=1,VLOOKUP($K720,Selic_base!$A$3:$G$760,5,FALSE)/100," ")</f>
        <v>#N/A</v>
      </c>
    </row>
    <row r="721" spans="1:14" x14ac:dyDescent="0.2">
      <c r="A721" s="3"/>
      <c r="F721" s="3"/>
      <c r="K721" s="3"/>
      <c r="L721" t="e">
        <f>IF(Selic_base!H1020&lt;=1,VLOOKUP($K721,Selic_base!$A$3:$G$760,4,FALSE)/100," ")</f>
        <v>#N/A</v>
      </c>
      <c r="M721" t="e">
        <f>IF(Selic_base!H1020&lt;=1,VLOOKUP($K721,Selic_base!$A$3:$G$760,5,FALSE)/100," ")</f>
        <v>#N/A</v>
      </c>
      <c r="N721" t="e">
        <f>IF(Selic_base!L1020&lt;=1,VLOOKUP($K721,Selic_base!$A$3:$G$760,5,FALSE)/100," ")</f>
        <v>#N/A</v>
      </c>
    </row>
    <row r="722" spans="1:14" x14ac:dyDescent="0.2">
      <c r="A722" s="3"/>
      <c r="F722" s="3"/>
      <c r="K722" s="3"/>
      <c r="L722" t="e">
        <f>IF(Selic_base!H1021&lt;=1,VLOOKUP($K722,Selic_base!$A$3:$G$760,4,FALSE)/100," ")</f>
        <v>#N/A</v>
      </c>
      <c r="M722" t="e">
        <f>IF(Selic_base!H1021&lt;=1,VLOOKUP($K722,Selic_base!$A$3:$G$760,5,FALSE)/100," ")</f>
        <v>#N/A</v>
      </c>
      <c r="N722" t="e">
        <f>IF(Selic_base!L1021&lt;=1,VLOOKUP($K722,Selic_base!$A$3:$G$760,5,FALSE)/100," ")</f>
        <v>#N/A</v>
      </c>
    </row>
    <row r="723" spans="1:14" x14ac:dyDescent="0.2">
      <c r="A723" s="3"/>
      <c r="F723" s="3"/>
      <c r="K723" s="3"/>
      <c r="L723" t="e">
        <f>IF(Selic_base!H1022&lt;=1,VLOOKUP($K723,Selic_base!$A$3:$G$760,4,FALSE)/100," ")</f>
        <v>#N/A</v>
      </c>
      <c r="M723" t="e">
        <f>IF(Selic_base!H1022&lt;=1,VLOOKUP($K723,Selic_base!$A$3:$G$760,5,FALSE)/100," ")</f>
        <v>#N/A</v>
      </c>
      <c r="N723" t="e">
        <f>IF(Selic_base!L1022&lt;=1,VLOOKUP($K723,Selic_base!$A$3:$G$760,5,FALSE)/100," ")</f>
        <v>#N/A</v>
      </c>
    </row>
    <row r="724" spans="1:14" x14ac:dyDescent="0.2">
      <c r="A724" s="3"/>
      <c r="F724" s="3"/>
      <c r="K724" s="3"/>
      <c r="L724" t="e">
        <f>IF(Selic_base!H1023&lt;=1,VLOOKUP($K724,Selic_base!$A$3:$G$760,4,FALSE)/100," ")</f>
        <v>#N/A</v>
      </c>
      <c r="M724" t="e">
        <f>IF(Selic_base!H1023&lt;=1,VLOOKUP($K724,Selic_base!$A$3:$G$760,5,FALSE)/100," ")</f>
        <v>#N/A</v>
      </c>
      <c r="N724" t="e">
        <f>IF(Selic_base!L1023&lt;=1,VLOOKUP($K724,Selic_base!$A$3:$G$760,5,FALSE)/100," ")</f>
        <v>#N/A</v>
      </c>
    </row>
    <row r="725" spans="1:14" x14ac:dyDescent="0.2">
      <c r="A725" s="3"/>
      <c r="F725" s="3"/>
      <c r="K725" s="3"/>
      <c r="L725" t="e">
        <f>IF(Selic_base!H1024&lt;=1,VLOOKUP($K725,Selic_base!$A$3:$G$760,4,FALSE)/100," ")</f>
        <v>#N/A</v>
      </c>
      <c r="M725" t="e">
        <f>IF(Selic_base!H1024&lt;=1,VLOOKUP($K725,Selic_base!$A$3:$G$760,5,FALSE)/100," ")</f>
        <v>#N/A</v>
      </c>
      <c r="N725" t="e">
        <f>IF(Selic_base!L1024&lt;=1,VLOOKUP($K725,Selic_base!$A$3:$G$760,5,FALSE)/100," ")</f>
        <v>#N/A</v>
      </c>
    </row>
    <row r="726" spans="1:14" x14ac:dyDescent="0.2">
      <c r="A726" s="3"/>
      <c r="F726" s="3"/>
      <c r="K726" s="3"/>
      <c r="L726" t="e">
        <f>IF(Selic_base!H1025&lt;=1,VLOOKUP($K726,Selic_base!$A$3:$G$760,4,FALSE)/100," ")</f>
        <v>#N/A</v>
      </c>
      <c r="M726" t="e">
        <f>IF(Selic_base!H1025&lt;=1,VLOOKUP($K726,Selic_base!$A$3:$G$760,5,FALSE)/100," ")</f>
        <v>#N/A</v>
      </c>
      <c r="N726" t="e">
        <f>IF(Selic_base!L1025&lt;=1,VLOOKUP($K726,Selic_base!$A$3:$G$760,5,FALSE)/100," ")</f>
        <v>#N/A</v>
      </c>
    </row>
    <row r="727" spans="1:14" x14ac:dyDescent="0.2">
      <c r="A727" s="3"/>
      <c r="F727" s="3"/>
      <c r="K727" s="3"/>
      <c r="L727" t="e">
        <f>IF(Selic_base!H1026&lt;=1,VLOOKUP($K727,Selic_base!$A$3:$G$760,4,FALSE)/100," ")</f>
        <v>#N/A</v>
      </c>
      <c r="M727" t="e">
        <f>IF(Selic_base!H1026&lt;=1,VLOOKUP($K727,Selic_base!$A$3:$G$760,5,FALSE)/100," ")</f>
        <v>#N/A</v>
      </c>
      <c r="N727" t="e">
        <f>IF(Selic_base!L1026&lt;=1,VLOOKUP($K727,Selic_base!$A$3:$G$760,5,FALSE)/100," ")</f>
        <v>#N/A</v>
      </c>
    </row>
    <row r="728" spans="1:14" x14ac:dyDescent="0.2">
      <c r="A728" s="3"/>
      <c r="F728" s="3"/>
      <c r="K728" s="3"/>
      <c r="L728" t="e">
        <f>IF(Selic_base!H1027&lt;=1,VLOOKUP($K728,Selic_base!$A$3:$G$760,4,FALSE)/100," ")</f>
        <v>#N/A</v>
      </c>
      <c r="M728" t="e">
        <f>IF(Selic_base!H1027&lt;=1,VLOOKUP($K728,Selic_base!$A$3:$G$760,5,FALSE)/100," ")</f>
        <v>#N/A</v>
      </c>
      <c r="N728" t="e">
        <f>IF(Selic_base!L1027&lt;=1,VLOOKUP($K728,Selic_base!$A$3:$G$760,5,FALSE)/100," ")</f>
        <v>#N/A</v>
      </c>
    </row>
    <row r="729" spans="1:14" x14ac:dyDescent="0.2">
      <c r="A729" s="3"/>
      <c r="F729" s="3"/>
      <c r="K729" s="3"/>
      <c r="L729" t="e">
        <f>IF(Selic_base!H1028&lt;=1,VLOOKUP($K729,Selic_base!$A$3:$G$760,4,FALSE)/100," ")</f>
        <v>#N/A</v>
      </c>
      <c r="M729" t="e">
        <f>IF(Selic_base!H1028&lt;=1,VLOOKUP($K729,Selic_base!$A$3:$G$760,5,FALSE)/100," ")</f>
        <v>#N/A</v>
      </c>
      <c r="N729" t="e">
        <f>IF(Selic_base!L1028&lt;=1,VLOOKUP($K729,Selic_base!$A$3:$G$760,5,FALSE)/100," ")</f>
        <v>#N/A</v>
      </c>
    </row>
    <row r="730" spans="1:14" x14ac:dyDescent="0.2">
      <c r="A730" s="3"/>
      <c r="F730" s="3"/>
      <c r="K730" s="3"/>
      <c r="L730" t="e">
        <f>IF(Selic_base!H1029&lt;=1,VLOOKUP($K730,Selic_base!$A$3:$G$760,4,FALSE)/100," ")</f>
        <v>#N/A</v>
      </c>
      <c r="M730" t="e">
        <f>IF(Selic_base!H1029&lt;=1,VLOOKUP($K730,Selic_base!$A$3:$G$760,5,FALSE)/100," ")</f>
        <v>#N/A</v>
      </c>
      <c r="N730" t="e">
        <f>IF(Selic_base!L1029&lt;=1,VLOOKUP($K730,Selic_base!$A$3:$G$760,5,FALSE)/100," ")</f>
        <v>#N/A</v>
      </c>
    </row>
    <row r="731" spans="1:14" x14ac:dyDescent="0.2">
      <c r="A731" s="3"/>
      <c r="F731" s="3"/>
      <c r="K731" s="3"/>
      <c r="L731" t="e">
        <f>IF(Selic_base!H1030&lt;=1,VLOOKUP($K731,Selic_base!$A$3:$G$760,4,FALSE)/100," ")</f>
        <v>#N/A</v>
      </c>
      <c r="M731" t="e">
        <f>IF(Selic_base!H1030&lt;=1,VLOOKUP($K731,Selic_base!$A$3:$G$760,5,FALSE)/100," ")</f>
        <v>#N/A</v>
      </c>
      <c r="N731" t="e">
        <f>IF(Selic_base!L1030&lt;=1,VLOOKUP($K731,Selic_base!$A$3:$G$760,5,FALSE)/100," ")</f>
        <v>#N/A</v>
      </c>
    </row>
    <row r="732" spans="1:14" x14ac:dyDescent="0.2">
      <c r="A732" s="3"/>
      <c r="F732" s="3"/>
      <c r="K732" s="3"/>
      <c r="L732" t="e">
        <f>IF(Selic_base!H1031&lt;=1,VLOOKUP($K732,Selic_base!$A$3:$G$760,4,FALSE)/100," ")</f>
        <v>#N/A</v>
      </c>
      <c r="M732" t="e">
        <f>IF(Selic_base!H1031&lt;=1,VLOOKUP($K732,Selic_base!$A$3:$G$760,5,FALSE)/100," ")</f>
        <v>#N/A</v>
      </c>
      <c r="N732" t="e">
        <f>IF(Selic_base!L1031&lt;=1,VLOOKUP($K732,Selic_base!$A$3:$G$760,5,FALSE)/100," ")</f>
        <v>#N/A</v>
      </c>
    </row>
    <row r="733" spans="1:14" x14ac:dyDescent="0.2">
      <c r="A733" s="3"/>
      <c r="F733" s="3"/>
      <c r="K733" s="3"/>
      <c r="L733" t="e">
        <f>IF(Selic_base!H1032&lt;=1,VLOOKUP($K733,Selic_base!$A$3:$G$760,4,FALSE)/100," ")</f>
        <v>#N/A</v>
      </c>
      <c r="M733" t="e">
        <f>IF(Selic_base!H1032&lt;=1,VLOOKUP($K733,Selic_base!$A$3:$G$760,5,FALSE)/100," ")</f>
        <v>#N/A</v>
      </c>
      <c r="N733" t="e">
        <f>IF(Selic_base!L1032&lt;=1,VLOOKUP($K733,Selic_base!$A$3:$G$760,5,FALSE)/100," ")</f>
        <v>#N/A</v>
      </c>
    </row>
    <row r="734" spans="1:14" x14ac:dyDescent="0.2">
      <c r="A734" s="3"/>
      <c r="F734" s="3"/>
      <c r="K734" s="3"/>
      <c r="L734" t="e">
        <f>IF(Selic_base!H1033&lt;=1,VLOOKUP($K734,Selic_base!$A$3:$G$760,4,FALSE)/100," ")</f>
        <v>#N/A</v>
      </c>
      <c r="M734" t="e">
        <f>IF(Selic_base!H1033&lt;=1,VLOOKUP($K734,Selic_base!$A$3:$G$760,5,FALSE)/100," ")</f>
        <v>#N/A</v>
      </c>
      <c r="N734" t="e">
        <f>IF(Selic_base!L1033&lt;=1,VLOOKUP($K734,Selic_base!$A$3:$G$760,5,FALSE)/100," ")</f>
        <v>#N/A</v>
      </c>
    </row>
    <row r="735" spans="1:14" x14ac:dyDescent="0.2">
      <c r="A735" s="3"/>
      <c r="F735" s="3"/>
      <c r="K735" s="3"/>
      <c r="L735" t="e">
        <f>IF(Selic_base!H1034&lt;=1,VLOOKUP($K735,Selic_base!$A$3:$G$760,4,FALSE)/100," ")</f>
        <v>#N/A</v>
      </c>
      <c r="M735" t="e">
        <f>IF(Selic_base!H1034&lt;=1,VLOOKUP($K735,Selic_base!$A$3:$G$760,5,FALSE)/100," ")</f>
        <v>#N/A</v>
      </c>
      <c r="N735" t="e">
        <f>IF(Selic_base!L1034&lt;=1,VLOOKUP($K735,Selic_base!$A$3:$G$760,5,FALSE)/100," ")</f>
        <v>#N/A</v>
      </c>
    </row>
    <row r="736" spans="1:14" x14ac:dyDescent="0.2">
      <c r="A736" s="3"/>
      <c r="F736" s="3"/>
      <c r="K736" s="3"/>
      <c r="L736" t="e">
        <f>IF(Selic_base!H1035&lt;=1,VLOOKUP($K736,Selic_base!$A$3:$G$760,4,FALSE)/100," ")</f>
        <v>#N/A</v>
      </c>
      <c r="M736" t="e">
        <f>IF(Selic_base!H1035&lt;=1,VLOOKUP($K736,Selic_base!$A$3:$G$760,5,FALSE)/100," ")</f>
        <v>#N/A</v>
      </c>
      <c r="N736" t="e">
        <f>IF(Selic_base!L1035&lt;=1,VLOOKUP($K736,Selic_base!$A$3:$G$760,5,FALSE)/100," ")</f>
        <v>#N/A</v>
      </c>
    </row>
    <row r="737" spans="1:14" x14ac:dyDescent="0.2">
      <c r="A737" s="3"/>
      <c r="F737" s="3"/>
      <c r="K737" s="3"/>
      <c r="L737" t="e">
        <f>IF(Selic_base!H1036&lt;=1,VLOOKUP($K737,Selic_base!$A$3:$G$760,4,FALSE)/100," ")</f>
        <v>#N/A</v>
      </c>
      <c r="M737" t="e">
        <f>IF(Selic_base!H1036&lt;=1,VLOOKUP($K737,Selic_base!$A$3:$G$760,5,FALSE)/100," ")</f>
        <v>#N/A</v>
      </c>
      <c r="N737" t="e">
        <f>IF(Selic_base!L1036&lt;=1,VLOOKUP($K737,Selic_base!$A$3:$G$760,5,FALSE)/100," ")</f>
        <v>#N/A</v>
      </c>
    </row>
  </sheetData>
  <sheetProtection algorithmName="SHA-512" hashValue="CIB1qM33yGBbt43xgFBezbVHSVqabkVk1sn9wHcQxe2IGOPOZg8UxX7xPzz8DJi3er0zP4Ey4KMzF7H4zu0WAA==" saltValue="Rwlz+WaU0k69F9GfNE2jWA==" spinCount="100000" sheet="1" objects="1" scenarios="1"/>
  <mergeCells count="2">
    <mergeCell ref="A174:M178"/>
    <mergeCell ref="A1:N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1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locked="0" defaultSize="0" autoLine="0" autoPict="0">
                <anchor>
                  <from>
                    <xdr:col>5</xdr:col>
                    <xdr:colOff>19050</xdr:colOff>
                    <xdr:row>1</xdr:row>
                    <xdr:rowOff>19050</xdr:rowOff>
                  </from>
                  <to>
                    <xdr:col>6</xdr:col>
                    <xdr:colOff>38100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V995"/>
  <sheetViews>
    <sheetView zoomScaleNormal="100" workbookViewId="0">
      <pane xSplit="7" ySplit="3" topLeftCell="H447" activePane="bottomRight" state="frozen"/>
      <selection pane="topRight" activeCell="H1" sqref="H1"/>
      <selection pane="bottomLeft" activeCell="A2" sqref="A2"/>
      <selection pane="bottomRight" activeCell="F451" sqref="F451"/>
    </sheetView>
  </sheetViews>
  <sheetFormatPr defaultRowHeight="12.75" x14ac:dyDescent="0.2"/>
  <cols>
    <col min="1" max="1" width="14.7109375" customWidth="1"/>
    <col min="2" max="3" width="10.7109375" style="8" customWidth="1"/>
    <col min="4" max="4" width="10.7109375" style="43" customWidth="1"/>
    <col min="5" max="6" width="10.7109375" style="13" customWidth="1"/>
    <col min="7" max="7" width="10.7109375" style="12" customWidth="1"/>
    <col min="8" max="8" width="5.42578125" style="12" customWidth="1"/>
    <col min="9" max="9" width="10.7109375" style="20" customWidth="1"/>
    <col min="10" max="10" width="15.85546875" style="21" customWidth="1"/>
    <col min="11" max="11" width="10.7109375" style="22" customWidth="1"/>
    <col min="12" max="12" width="11.28515625" style="22" bestFit="1" customWidth="1"/>
    <col min="13" max="13" width="10.7109375" style="19" customWidth="1"/>
    <col min="14" max="18" width="10.7109375" customWidth="1"/>
    <col min="19" max="19" width="10.7109375" style="31" customWidth="1"/>
    <col min="20" max="20" width="10.7109375" style="8" customWidth="1"/>
    <col min="21" max="21" width="10.7109375" customWidth="1"/>
    <col min="22" max="22" width="10.7109375" style="27" customWidth="1"/>
    <col min="23" max="23" width="10.7109375" customWidth="1"/>
  </cols>
  <sheetData>
    <row r="1" spans="1:22" s="10" customFormat="1" ht="51" customHeight="1" x14ac:dyDescent="0.2">
      <c r="A1" s="44" t="s">
        <v>0</v>
      </c>
      <c r="B1" s="39" t="s">
        <v>1</v>
      </c>
      <c r="C1" s="39" t="s">
        <v>2</v>
      </c>
      <c r="D1" s="45" t="s">
        <v>16</v>
      </c>
      <c r="E1" s="46" t="s">
        <v>4</v>
      </c>
      <c r="F1" s="47" t="s">
        <v>17</v>
      </c>
      <c r="G1" s="48" t="s">
        <v>18</v>
      </c>
      <c r="H1" s="48" t="s">
        <v>19</v>
      </c>
      <c r="I1" s="48"/>
      <c r="J1" s="49" t="s">
        <v>20</v>
      </c>
      <c r="K1" s="49" t="s">
        <v>20</v>
      </c>
      <c r="L1" s="49" t="s">
        <v>21</v>
      </c>
      <c r="M1" s="50" t="s">
        <v>22</v>
      </c>
      <c r="N1" s="50" t="s">
        <v>23</v>
      </c>
      <c r="O1" s="50" t="s">
        <v>24</v>
      </c>
      <c r="P1" s="50" t="s">
        <v>29</v>
      </c>
      <c r="R1" s="30"/>
      <c r="S1" s="29" t="s">
        <v>13</v>
      </c>
      <c r="T1" s="29" t="s">
        <v>14</v>
      </c>
      <c r="U1" s="26" t="s">
        <v>15</v>
      </c>
      <c r="V1" s="26" t="s">
        <v>25</v>
      </c>
    </row>
    <row r="2" spans="1:22" s="10" customFormat="1" ht="28.5" customHeight="1" x14ac:dyDescent="0.2">
      <c r="A2" s="44"/>
      <c r="B2" s="39"/>
      <c r="C2" s="39"/>
      <c r="D2" s="45"/>
      <c r="E2" s="46"/>
      <c r="F2" s="46"/>
      <c r="G2" s="48"/>
      <c r="H2" s="48"/>
      <c r="I2" s="48"/>
      <c r="J2" s="70">
        <f>VLOOKUP(1,$H$4:J$755,3,0)</f>
        <v>45689</v>
      </c>
      <c r="K2" s="71">
        <f>VLOOKUP(J2,A3:D754,4,0)</f>
        <v>0.99</v>
      </c>
      <c r="L2" s="70">
        <f>EDATE(J2,1)</f>
        <v>45717</v>
      </c>
      <c r="M2" s="72">
        <v>465</v>
      </c>
      <c r="N2" s="73">
        <f>VLOOKUP(M2,M3:N514,2,0)</f>
        <v>45689</v>
      </c>
      <c r="O2" s="70">
        <f>EDATE(N2,1)</f>
        <v>45717</v>
      </c>
      <c r="P2" s="71">
        <f>VLOOKUP(N2,$A$3:$D$1000,4,0)</f>
        <v>0.99</v>
      </c>
      <c r="R2" s="30"/>
      <c r="S2" s="29"/>
      <c r="T2" s="29"/>
      <c r="U2" s="26"/>
      <c r="V2" s="26"/>
    </row>
    <row r="3" spans="1:22" s="10" customFormat="1" ht="38.25" x14ac:dyDescent="0.2">
      <c r="A3" s="14" t="s">
        <v>0</v>
      </c>
      <c r="B3" s="15" t="s">
        <v>1</v>
      </c>
      <c r="C3" s="15" t="s">
        <v>2</v>
      </c>
      <c r="D3" s="42" t="s">
        <v>3</v>
      </c>
      <c r="E3" s="34" t="s">
        <v>4</v>
      </c>
      <c r="F3" s="16"/>
      <c r="G3" s="17"/>
      <c r="H3" s="67">
        <v>0</v>
      </c>
      <c r="I3" s="18"/>
      <c r="J3" s="6" t="str">
        <f>IF(G3="b","",A3)</f>
        <v>Mès</v>
      </c>
      <c r="K3" s="6"/>
      <c r="L3" s="18"/>
      <c r="M3" s="64">
        <v>1</v>
      </c>
      <c r="N3" s="65" t="str">
        <f>J3</f>
        <v>Mès</v>
      </c>
      <c r="O3" s="66"/>
      <c r="P3"/>
      <c r="S3" s="30"/>
      <c r="T3" s="29" t="s">
        <v>13</v>
      </c>
      <c r="U3" s="29" t="s">
        <v>14</v>
      </c>
      <c r="V3" s="26" t="s">
        <v>15</v>
      </c>
    </row>
    <row r="4" spans="1:22" x14ac:dyDescent="0.2">
      <c r="A4" s="1">
        <v>31594</v>
      </c>
      <c r="B4" s="52">
        <f t="shared" ref="B4:B14" si="0">YEAR(A4)</f>
        <v>1986</v>
      </c>
      <c r="C4" s="52">
        <f t="shared" ref="C4:C14" si="1">MONTH(A4)</f>
        <v>7</v>
      </c>
      <c r="D4" s="51">
        <f>VLOOKUP($A4,[1]Selic_base!$A$3:$H$1000,4,0)</f>
        <v>1.95</v>
      </c>
      <c r="E4" s="54">
        <f>VLOOKUP($A4,[1]Selic_base!$A$3:$H$1000,5,0)</f>
        <v>2786.4399999999991</v>
      </c>
      <c r="F4" s="54">
        <f>VLOOKUP($A4,[1]Selic_base!$A$3:$H$1000,6,0)</f>
        <v>1.95</v>
      </c>
      <c r="G4" s="54" t="str">
        <f>VLOOKUP($A4,[1]Selic_base!$A$3:$H$1000,7,0)</f>
        <v>v</v>
      </c>
      <c r="H4" s="68">
        <f t="shared" ref="H4:H10" si="2">IF(AND(G4="v",G5="b"),1,IF(H3&gt;0,H3+1,0))</f>
        <v>0</v>
      </c>
      <c r="I4" s="18"/>
      <c r="J4" s="69">
        <f>IF(G4="b","",A4)</f>
        <v>31594</v>
      </c>
      <c r="K4" s="6"/>
      <c r="L4" s="18"/>
      <c r="M4" s="64">
        <f>M3+1</f>
        <v>2</v>
      </c>
      <c r="N4" s="69">
        <f t="shared" ref="N4:N10" si="3">J4</f>
        <v>31594</v>
      </c>
      <c r="S4" s="32">
        <f>J4</f>
        <v>31594</v>
      </c>
      <c r="T4" s="9">
        <f>IF(D4&gt;=0,(D4/100)+1,1-(D4/100))</f>
        <v>1.0195000000000001</v>
      </c>
      <c r="U4" s="9">
        <f t="shared" ref="U4:U67" si="4">IF(E4&gt;=0,(E4/100)+1,1-(E4/100))</f>
        <v>28.864399999999993</v>
      </c>
    </row>
    <row r="5" spans="1:22" x14ac:dyDescent="0.2">
      <c r="A5" s="1">
        <v>31625</v>
      </c>
      <c r="B5" s="52">
        <f t="shared" si="0"/>
        <v>1986</v>
      </c>
      <c r="C5" s="52">
        <f t="shared" si="1"/>
        <v>8</v>
      </c>
      <c r="D5" s="51">
        <f>VLOOKUP($A5,[1]Selic_base!$A$3:$H$1000,4,0)</f>
        <v>2.57</v>
      </c>
      <c r="E5" s="54">
        <f>VLOOKUP($A5,[1]Selic_base!$A$3:$H$1000,5,0)</f>
        <v>2783.869999999999</v>
      </c>
      <c r="F5" s="54">
        <f>VLOOKUP($A5,[1]Selic_base!$A$3:$H$1000,6,0)</f>
        <v>4.5199999999999996</v>
      </c>
      <c r="G5" s="54" t="str">
        <f>VLOOKUP($A5,[1]Selic_base!$A$3:$H$1000,7,0)</f>
        <v>v</v>
      </c>
      <c r="H5" s="68">
        <f t="shared" si="2"/>
        <v>0</v>
      </c>
      <c r="I5" s="18"/>
      <c r="J5" s="69">
        <f t="shared" ref="J5:J10" si="5">IF(G5="b","",A5)</f>
        <v>31625</v>
      </c>
      <c r="K5" s="6"/>
      <c r="L5" s="18"/>
      <c r="M5" s="64">
        <f t="shared" ref="M5:M68" si="6">M4+1</f>
        <v>3</v>
      </c>
      <c r="N5" s="69">
        <f t="shared" si="3"/>
        <v>31625</v>
      </c>
      <c r="S5" s="32">
        <f t="shared" ref="S5:S68" si="7">J5</f>
        <v>31625</v>
      </c>
      <c r="T5" s="9">
        <f t="shared" ref="T5:T68" si="8">IF(D5&gt;=0,(D5/100)+1,1-(D5/100))</f>
        <v>1.0257000000000001</v>
      </c>
      <c r="U5" s="9">
        <f t="shared" si="4"/>
        <v>28.838699999999989</v>
      </c>
    </row>
    <row r="6" spans="1:22" x14ac:dyDescent="0.2">
      <c r="A6" s="1">
        <v>31656</v>
      </c>
      <c r="B6" s="52">
        <f t="shared" si="0"/>
        <v>1986</v>
      </c>
      <c r="C6" s="52">
        <f t="shared" si="1"/>
        <v>9</v>
      </c>
      <c r="D6" s="51">
        <f>VLOOKUP($A6,[1]Selic_base!$A$3:$H$1000,4,0)</f>
        <v>2.94</v>
      </c>
      <c r="E6" s="54">
        <f>VLOOKUP($A6,[1]Selic_base!$A$3:$H$1000,5,0)</f>
        <v>2780.9299999999989</v>
      </c>
      <c r="F6" s="54">
        <f>VLOOKUP($A6,[1]Selic_base!$A$3:$H$1000,6,0)</f>
        <v>7.4599999999999991</v>
      </c>
      <c r="G6" s="54" t="str">
        <f>VLOOKUP($A6,[1]Selic_base!$A$3:$H$1000,7,0)</f>
        <v>v</v>
      </c>
      <c r="H6" s="68">
        <f t="shared" si="2"/>
        <v>0</v>
      </c>
      <c r="I6" s="18"/>
      <c r="J6" s="69">
        <f t="shared" si="5"/>
        <v>31656</v>
      </c>
      <c r="K6" s="6"/>
      <c r="L6" s="18"/>
      <c r="M6" s="64">
        <f t="shared" si="6"/>
        <v>4</v>
      </c>
      <c r="N6" s="69">
        <f t="shared" si="3"/>
        <v>31656</v>
      </c>
      <c r="S6" s="32">
        <f t="shared" si="7"/>
        <v>31656</v>
      </c>
      <c r="T6" s="9">
        <f t="shared" si="8"/>
        <v>1.0294000000000001</v>
      </c>
      <c r="U6" s="9">
        <f t="shared" si="4"/>
        <v>28.80929999999999</v>
      </c>
    </row>
    <row r="7" spans="1:22" x14ac:dyDescent="0.2">
      <c r="A7" s="1">
        <v>31686</v>
      </c>
      <c r="B7" s="52">
        <f t="shared" si="0"/>
        <v>1986</v>
      </c>
      <c r="C7" s="52">
        <f t="shared" si="1"/>
        <v>10</v>
      </c>
      <c r="D7" s="51">
        <f>VLOOKUP($A7,[1]Selic_base!$A$3:$H$1000,4,0)</f>
        <v>1.96</v>
      </c>
      <c r="E7" s="54">
        <f>VLOOKUP($A7,[1]Selic_base!$A$3:$H$1000,5,0)</f>
        <v>2778.9699999999989</v>
      </c>
      <c r="F7" s="54">
        <f>VLOOKUP($A7,[1]Selic_base!$A$3:$H$1000,6,0)</f>
        <v>9.4199999999999982</v>
      </c>
      <c r="G7" s="54" t="str">
        <f>VLOOKUP($A7,[1]Selic_base!$A$3:$H$1000,7,0)</f>
        <v>v</v>
      </c>
      <c r="H7" s="68">
        <f t="shared" si="2"/>
        <v>0</v>
      </c>
      <c r="I7" s="18"/>
      <c r="J7" s="69">
        <f t="shared" si="5"/>
        <v>31686</v>
      </c>
      <c r="K7" s="6"/>
      <c r="L7" s="18"/>
      <c r="M7" s="64">
        <f t="shared" si="6"/>
        <v>5</v>
      </c>
      <c r="N7" s="69">
        <f t="shared" si="3"/>
        <v>31686</v>
      </c>
      <c r="S7" s="32">
        <f t="shared" si="7"/>
        <v>31686</v>
      </c>
      <c r="T7" s="9">
        <f t="shared" si="8"/>
        <v>1.0196000000000001</v>
      </c>
      <c r="U7" s="9">
        <f t="shared" si="4"/>
        <v>28.789699999999989</v>
      </c>
    </row>
    <row r="8" spans="1:22" x14ac:dyDescent="0.2">
      <c r="A8" s="1">
        <v>31717</v>
      </c>
      <c r="B8" s="52">
        <f t="shared" si="0"/>
        <v>1986</v>
      </c>
      <c r="C8" s="52">
        <f t="shared" si="1"/>
        <v>11</v>
      </c>
      <c r="D8" s="51">
        <f>VLOOKUP($A8,[1]Selic_base!$A$3:$H$1000,4,0)</f>
        <v>2.37</v>
      </c>
      <c r="E8" s="54">
        <f>VLOOKUP($A8,[1]Selic_base!$A$3:$H$1000,5,0)</f>
        <v>2776.599999999999</v>
      </c>
      <c r="F8" s="54">
        <f>VLOOKUP($A8,[1]Selic_base!$A$3:$H$1000,6,0)</f>
        <v>11.79</v>
      </c>
      <c r="G8" s="54" t="str">
        <f>VLOOKUP($A8,[1]Selic_base!$A$3:$H$1000,7,0)</f>
        <v>v</v>
      </c>
      <c r="H8" s="68">
        <f t="shared" si="2"/>
        <v>0</v>
      </c>
      <c r="I8" s="18"/>
      <c r="J8" s="69">
        <f t="shared" si="5"/>
        <v>31717</v>
      </c>
      <c r="K8" s="6"/>
      <c r="L8" s="18"/>
      <c r="M8" s="64">
        <f t="shared" si="6"/>
        <v>6</v>
      </c>
      <c r="N8" s="69">
        <f t="shared" si="3"/>
        <v>31717</v>
      </c>
      <c r="S8" s="32">
        <f t="shared" si="7"/>
        <v>31717</v>
      </c>
      <c r="T8" s="9">
        <f t="shared" si="8"/>
        <v>1.0237000000000001</v>
      </c>
      <c r="U8" s="9">
        <f t="shared" si="4"/>
        <v>28.765999999999991</v>
      </c>
    </row>
    <row r="9" spans="1:22" x14ac:dyDescent="0.2">
      <c r="A9" s="1">
        <v>31747</v>
      </c>
      <c r="B9" s="52">
        <f t="shared" si="0"/>
        <v>1986</v>
      </c>
      <c r="C9" s="52">
        <f t="shared" si="1"/>
        <v>12</v>
      </c>
      <c r="D9" s="51">
        <f>VLOOKUP($A9,[1]Selic_base!$A$3:$H$1000,4,0)</f>
        <v>5.47</v>
      </c>
      <c r="E9" s="54">
        <f>VLOOKUP($A9,[1]Selic_base!$A$3:$H$1000,5,0)</f>
        <v>2771.1299999999992</v>
      </c>
      <c r="F9" s="54">
        <f>VLOOKUP($A9,[1]Selic_base!$A$3:$H$1000,6,0)</f>
        <v>17.259999999999998</v>
      </c>
      <c r="G9" s="54" t="str">
        <f>VLOOKUP($A9,[1]Selic_base!$A$3:$H$1000,7,0)</f>
        <v>v</v>
      </c>
      <c r="H9" s="68">
        <f t="shared" si="2"/>
        <v>0</v>
      </c>
      <c r="I9" s="18"/>
      <c r="J9" s="69">
        <f t="shared" si="5"/>
        <v>31747</v>
      </c>
      <c r="K9" s="6"/>
      <c r="L9" s="18"/>
      <c r="M9" s="64">
        <f t="shared" si="6"/>
        <v>7</v>
      </c>
      <c r="N9" s="69">
        <f t="shared" si="3"/>
        <v>31747</v>
      </c>
      <c r="S9" s="32">
        <f t="shared" si="7"/>
        <v>31747</v>
      </c>
      <c r="T9" s="9">
        <f t="shared" si="8"/>
        <v>1.0547</v>
      </c>
      <c r="U9" s="9">
        <f t="shared" si="4"/>
        <v>28.711299999999991</v>
      </c>
    </row>
    <row r="10" spans="1:22" x14ac:dyDescent="0.2">
      <c r="A10" s="1">
        <v>31778</v>
      </c>
      <c r="B10" s="52">
        <f t="shared" si="0"/>
        <v>1987</v>
      </c>
      <c r="C10" s="52">
        <f t="shared" si="1"/>
        <v>1</v>
      </c>
      <c r="D10" s="51">
        <f>VLOOKUP($A10,[1]Selic_base!$A$3:$H$1000,4,0)</f>
        <v>11</v>
      </c>
      <c r="E10" s="54">
        <f>VLOOKUP($A10,[1]Selic_base!$A$3:$H$1000,5,0)</f>
        <v>2760.1299999999992</v>
      </c>
      <c r="F10" s="54">
        <f>VLOOKUP($A10,[1]Selic_base!$A$3:$H$1000,6,0)</f>
        <v>11</v>
      </c>
      <c r="G10" s="54" t="str">
        <f>VLOOKUP($A10,[1]Selic_base!$A$3:$H$1000,7,0)</f>
        <v>v</v>
      </c>
      <c r="H10" s="68">
        <f t="shared" si="2"/>
        <v>0</v>
      </c>
      <c r="I10" s="18"/>
      <c r="J10" s="69">
        <f t="shared" si="5"/>
        <v>31778</v>
      </c>
      <c r="K10" s="6"/>
      <c r="L10" s="18"/>
      <c r="M10" s="64">
        <f t="shared" si="6"/>
        <v>8</v>
      </c>
      <c r="N10" s="69">
        <f t="shared" si="3"/>
        <v>31778</v>
      </c>
      <c r="S10" s="32">
        <f t="shared" si="7"/>
        <v>31778</v>
      </c>
      <c r="T10" s="9">
        <f t="shared" si="8"/>
        <v>1.1100000000000001</v>
      </c>
      <c r="U10" s="9">
        <f t="shared" si="4"/>
        <v>28.601299999999991</v>
      </c>
    </row>
    <row r="11" spans="1:22" x14ac:dyDescent="0.2">
      <c r="A11" s="1">
        <v>31809</v>
      </c>
      <c r="B11" s="52">
        <f t="shared" si="0"/>
        <v>1987</v>
      </c>
      <c r="C11" s="52">
        <f t="shared" si="1"/>
        <v>2</v>
      </c>
      <c r="D11" s="51">
        <f>VLOOKUP($A11,[1]Selic_base!$A$3:$H$1000,4,0)</f>
        <v>19.61</v>
      </c>
      <c r="E11" s="54">
        <f>VLOOKUP($A11,[1]Selic_base!$A$3:$H$1000,5,0)</f>
        <v>2740.5199999999991</v>
      </c>
      <c r="F11" s="54">
        <f>VLOOKUP($A11,[1]Selic_base!$A$3:$H$1000,6,0)</f>
        <v>30.61</v>
      </c>
      <c r="G11" s="54" t="str">
        <f>VLOOKUP($A11,[1]Selic_base!$A$3:$H$1000,7,0)</f>
        <v>v</v>
      </c>
      <c r="H11" s="68">
        <f t="shared" ref="H11:H74" si="9">IF(AND(G11="v",G12="b"),1,IF(H10&gt;0,H10+1,0))</f>
        <v>0</v>
      </c>
      <c r="I11" s="18"/>
      <c r="J11" s="69">
        <f t="shared" ref="J11:J74" si="10">IF(G11="b","",A11)</f>
        <v>31809</v>
      </c>
      <c r="K11" s="6"/>
      <c r="L11" s="18"/>
      <c r="M11" s="64">
        <f t="shared" si="6"/>
        <v>9</v>
      </c>
      <c r="N11" s="69">
        <f t="shared" ref="N11:N74" si="11">J11</f>
        <v>31809</v>
      </c>
      <c r="S11" s="32">
        <f t="shared" si="7"/>
        <v>31809</v>
      </c>
      <c r="T11" s="9">
        <f t="shared" si="8"/>
        <v>1.1960999999999999</v>
      </c>
      <c r="U11" s="9">
        <f t="shared" si="4"/>
        <v>28.40519999999999</v>
      </c>
    </row>
    <row r="12" spans="1:22" x14ac:dyDescent="0.2">
      <c r="A12" s="1">
        <v>31837</v>
      </c>
      <c r="B12" s="52">
        <f t="shared" si="0"/>
        <v>1987</v>
      </c>
      <c r="C12" s="52">
        <f t="shared" si="1"/>
        <v>3</v>
      </c>
      <c r="D12" s="51">
        <f>VLOOKUP($A12,[1]Selic_base!$A$3:$H$1000,4,0)</f>
        <v>11.95</v>
      </c>
      <c r="E12" s="54">
        <f>VLOOKUP($A12,[1]Selic_base!$A$3:$H$1000,5,0)</f>
        <v>2728.5699999999993</v>
      </c>
      <c r="F12" s="54">
        <f>VLOOKUP($A12,[1]Selic_base!$A$3:$H$1000,6,0)</f>
        <v>42.56</v>
      </c>
      <c r="G12" s="54" t="str">
        <f>VLOOKUP($A12,[1]Selic_base!$A$3:$H$1000,7,0)</f>
        <v>v</v>
      </c>
      <c r="H12" s="68">
        <f t="shared" si="9"/>
        <v>0</v>
      </c>
      <c r="I12" s="18"/>
      <c r="J12" s="69">
        <f t="shared" si="10"/>
        <v>31837</v>
      </c>
      <c r="K12" s="6"/>
      <c r="L12" s="18"/>
      <c r="M12" s="64">
        <f t="shared" si="6"/>
        <v>10</v>
      </c>
      <c r="N12" s="69">
        <f t="shared" si="11"/>
        <v>31837</v>
      </c>
      <c r="S12" s="32">
        <f t="shared" si="7"/>
        <v>31837</v>
      </c>
      <c r="T12" s="9">
        <f t="shared" si="8"/>
        <v>1.1194999999999999</v>
      </c>
      <c r="U12" s="9">
        <f t="shared" si="4"/>
        <v>28.285699999999991</v>
      </c>
    </row>
    <row r="13" spans="1:22" x14ac:dyDescent="0.2">
      <c r="A13" s="1">
        <v>31868</v>
      </c>
      <c r="B13" s="52">
        <f t="shared" si="0"/>
        <v>1987</v>
      </c>
      <c r="C13" s="52">
        <f t="shared" si="1"/>
        <v>4</v>
      </c>
      <c r="D13" s="51">
        <f>VLOOKUP($A13,[1]Selic_base!$A$3:$H$1000,4,0)</f>
        <v>15.3</v>
      </c>
      <c r="E13" s="54">
        <f>VLOOKUP($A13,[1]Selic_base!$A$3:$H$1000,5,0)</f>
        <v>2713.2699999999991</v>
      </c>
      <c r="F13" s="54">
        <f>VLOOKUP($A13,[1]Selic_base!$A$3:$H$1000,6,0)</f>
        <v>57.86</v>
      </c>
      <c r="G13" s="54" t="str">
        <f>VLOOKUP($A13,[1]Selic_base!$A$3:$H$1000,7,0)</f>
        <v>v</v>
      </c>
      <c r="H13" s="68">
        <f t="shared" si="9"/>
        <v>0</v>
      </c>
      <c r="I13" s="18"/>
      <c r="J13" s="69">
        <f t="shared" si="10"/>
        <v>31868</v>
      </c>
      <c r="K13" s="6"/>
      <c r="L13" s="18"/>
      <c r="M13" s="64">
        <f t="shared" si="6"/>
        <v>11</v>
      </c>
      <c r="N13" s="69">
        <f t="shared" si="11"/>
        <v>31868</v>
      </c>
      <c r="S13" s="32">
        <f t="shared" si="7"/>
        <v>31868</v>
      </c>
      <c r="T13" s="9">
        <f t="shared" si="8"/>
        <v>1.153</v>
      </c>
      <c r="U13" s="9">
        <f t="shared" si="4"/>
        <v>28.132699999999989</v>
      </c>
    </row>
    <row r="14" spans="1:22" x14ac:dyDescent="0.2">
      <c r="A14" s="1">
        <v>31898</v>
      </c>
      <c r="B14" s="52">
        <f t="shared" si="0"/>
        <v>1987</v>
      </c>
      <c r="C14" s="52">
        <f t="shared" si="1"/>
        <v>5</v>
      </c>
      <c r="D14" s="51">
        <f>VLOOKUP($A14,[1]Selic_base!$A$3:$H$1000,4,0)</f>
        <v>24.63</v>
      </c>
      <c r="E14" s="54">
        <f>VLOOKUP($A14,[1]Selic_base!$A$3:$H$1000,5,0)</f>
        <v>2688.639999999999</v>
      </c>
      <c r="F14" s="54">
        <f>VLOOKUP($A14,[1]Selic_base!$A$3:$H$1000,6,0)</f>
        <v>82.49</v>
      </c>
      <c r="G14" s="54" t="str">
        <f>VLOOKUP($A14,[1]Selic_base!$A$3:$H$1000,7,0)</f>
        <v>v</v>
      </c>
      <c r="H14" s="68">
        <f t="shared" si="9"/>
        <v>0</v>
      </c>
      <c r="I14" s="18"/>
      <c r="J14" s="69">
        <f t="shared" si="10"/>
        <v>31898</v>
      </c>
      <c r="K14" s="6"/>
      <c r="L14" s="18"/>
      <c r="M14" s="64">
        <f t="shared" si="6"/>
        <v>12</v>
      </c>
      <c r="N14" s="69">
        <f t="shared" si="11"/>
        <v>31898</v>
      </c>
      <c r="S14" s="32">
        <f t="shared" si="7"/>
        <v>31898</v>
      </c>
      <c r="T14" s="9">
        <f t="shared" si="8"/>
        <v>1.2463</v>
      </c>
      <c r="U14" s="9">
        <f t="shared" si="4"/>
        <v>27.886399999999991</v>
      </c>
    </row>
    <row r="15" spans="1:22" x14ac:dyDescent="0.2">
      <c r="A15" s="1">
        <v>31929</v>
      </c>
      <c r="B15" s="52">
        <f t="shared" ref="B15:B78" si="12">YEAR(A15)</f>
        <v>1987</v>
      </c>
      <c r="C15" s="52">
        <f t="shared" ref="C15:C78" si="13">MONTH(A15)</f>
        <v>6</v>
      </c>
      <c r="D15" s="51">
        <f>VLOOKUP($A15,[1]Selic_base!$A$3:$H$1000,4,0)</f>
        <v>18.02</v>
      </c>
      <c r="E15" s="54">
        <f>VLOOKUP($A15,[1]Selic_base!$A$3:$H$1000,5,0)</f>
        <v>2670.619999999999</v>
      </c>
      <c r="F15" s="54">
        <f>VLOOKUP($A15,[1]Selic_base!$A$3:$H$1000,6,0)</f>
        <v>100.50999999999999</v>
      </c>
      <c r="G15" s="54" t="str">
        <f>VLOOKUP($A15,[1]Selic_base!$A$3:$H$1000,7,0)</f>
        <v>v</v>
      </c>
      <c r="H15" s="68">
        <f t="shared" si="9"/>
        <v>0</v>
      </c>
      <c r="I15" s="18"/>
      <c r="J15" s="69">
        <f t="shared" si="10"/>
        <v>31929</v>
      </c>
      <c r="K15" s="6"/>
      <c r="L15" s="18"/>
      <c r="M15" s="64">
        <f t="shared" si="6"/>
        <v>13</v>
      </c>
      <c r="N15" s="69">
        <f t="shared" si="11"/>
        <v>31929</v>
      </c>
      <c r="S15" s="32">
        <f t="shared" si="7"/>
        <v>31929</v>
      </c>
      <c r="T15" s="9">
        <f t="shared" si="8"/>
        <v>1.1801999999999999</v>
      </c>
      <c r="U15" s="9">
        <f t="shared" si="4"/>
        <v>27.706199999999988</v>
      </c>
    </row>
    <row r="16" spans="1:22" x14ac:dyDescent="0.2">
      <c r="A16" s="1">
        <v>31959</v>
      </c>
      <c r="B16" s="52">
        <f t="shared" si="12"/>
        <v>1987</v>
      </c>
      <c r="C16" s="52">
        <f t="shared" si="13"/>
        <v>7</v>
      </c>
      <c r="D16" s="51">
        <f>VLOOKUP($A16,[1]Selic_base!$A$3:$H$1000,4,0)</f>
        <v>8.91</v>
      </c>
      <c r="E16" s="54">
        <f>VLOOKUP($A16,[1]Selic_base!$A$3:$H$1000,5,0)</f>
        <v>2661.7099999999991</v>
      </c>
      <c r="F16" s="54">
        <f>VLOOKUP($A16,[1]Selic_base!$A$3:$H$1000,6,0)</f>
        <v>109.41999999999999</v>
      </c>
      <c r="G16" s="54" t="str">
        <f>VLOOKUP($A16,[1]Selic_base!$A$3:$H$1000,7,0)</f>
        <v>v</v>
      </c>
      <c r="H16" s="68">
        <f t="shared" si="9"/>
        <v>0</v>
      </c>
      <c r="I16" s="18"/>
      <c r="J16" s="69">
        <f t="shared" si="10"/>
        <v>31959</v>
      </c>
      <c r="K16" s="6"/>
      <c r="L16" s="18"/>
      <c r="M16" s="64">
        <f t="shared" si="6"/>
        <v>14</v>
      </c>
      <c r="N16" s="69">
        <f t="shared" si="11"/>
        <v>31959</v>
      </c>
      <c r="S16" s="32">
        <f t="shared" si="7"/>
        <v>31959</v>
      </c>
      <c r="T16" s="9">
        <f t="shared" si="8"/>
        <v>1.0891</v>
      </c>
      <c r="U16" s="9">
        <f t="shared" si="4"/>
        <v>27.61709999999999</v>
      </c>
    </row>
    <row r="17" spans="1:21" x14ac:dyDescent="0.2">
      <c r="A17" s="1">
        <v>31990</v>
      </c>
      <c r="B17" s="52">
        <f t="shared" si="12"/>
        <v>1987</v>
      </c>
      <c r="C17" s="52">
        <f t="shared" si="13"/>
        <v>8</v>
      </c>
      <c r="D17" s="51">
        <f>VLOOKUP($A17,[1]Selic_base!$A$3:$H$1000,4,0)</f>
        <v>8.09</v>
      </c>
      <c r="E17" s="54">
        <f>VLOOKUP($A17,[1]Selic_base!$A$3:$H$1000,5,0)</f>
        <v>2653.619999999999</v>
      </c>
      <c r="F17" s="54">
        <f>VLOOKUP($A17,[1]Selic_base!$A$3:$H$1000,6,0)</f>
        <v>117.50999999999999</v>
      </c>
      <c r="G17" s="54" t="str">
        <f>VLOOKUP($A17,[1]Selic_base!$A$3:$H$1000,7,0)</f>
        <v>v</v>
      </c>
      <c r="H17" s="68">
        <f t="shared" si="9"/>
        <v>0</v>
      </c>
      <c r="I17" s="18"/>
      <c r="J17" s="69">
        <f t="shared" si="10"/>
        <v>31990</v>
      </c>
      <c r="K17" s="6"/>
      <c r="L17" s="18"/>
      <c r="M17" s="64">
        <f t="shared" si="6"/>
        <v>15</v>
      </c>
      <c r="N17" s="69">
        <f t="shared" si="11"/>
        <v>31990</v>
      </c>
      <c r="S17" s="32">
        <f t="shared" si="7"/>
        <v>31990</v>
      </c>
      <c r="T17" s="9">
        <f t="shared" si="8"/>
        <v>1.0809</v>
      </c>
      <c r="U17" s="9">
        <f t="shared" si="4"/>
        <v>27.53619999999999</v>
      </c>
    </row>
    <row r="18" spans="1:21" x14ac:dyDescent="0.2">
      <c r="A18" s="1">
        <v>32021</v>
      </c>
      <c r="B18" s="52">
        <f t="shared" si="12"/>
        <v>1987</v>
      </c>
      <c r="C18" s="52">
        <f t="shared" si="13"/>
        <v>9</v>
      </c>
      <c r="D18" s="51">
        <f>VLOOKUP($A18,[1]Selic_base!$A$3:$H$1000,4,0)</f>
        <v>7.99</v>
      </c>
      <c r="E18" s="54">
        <f>VLOOKUP($A18,[1]Selic_base!$A$3:$H$1000,5,0)</f>
        <v>2645.6299999999992</v>
      </c>
      <c r="F18" s="54">
        <f>VLOOKUP($A18,[1]Selic_base!$A$3:$H$1000,6,0)</f>
        <v>125.49999999999999</v>
      </c>
      <c r="G18" s="54" t="str">
        <f>VLOOKUP($A18,[1]Selic_base!$A$3:$H$1000,7,0)</f>
        <v>v</v>
      </c>
      <c r="H18" s="68">
        <f t="shared" si="9"/>
        <v>0</v>
      </c>
      <c r="I18" s="18"/>
      <c r="J18" s="69">
        <f t="shared" si="10"/>
        <v>32021</v>
      </c>
      <c r="K18" s="6"/>
      <c r="L18" s="18"/>
      <c r="M18" s="64">
        <f t="shared" si="6"/>
        <v>16</v>
      </c>
      <c r="N18" s="69">
        <f t="shared" si="11"/>
        <v>32021</v>
      </c>
      <c r="S18" s="32">
        <f t="shared" si="7"/>
        <v>32021</v>
      </c>
      <c r="T18" s="9">
        <f t="shared" si="8"/>
        <v>1.0799000000000001</v>
      </c>
      <c r="U18" s="9">
        <f t="shared" si="4"/>
        <v>27.456299999999992</v>
      </c>
    </row>
    <row r="19" spans="1:21" x14ac:dyDescent="0.2">
      <c r="A19" s="1">
        <v>32051</v>
      </c>
      <c r="B19" s="52">
        <f t="shared" si="12"/>
        <v>1987</v>
      </c>
      <c r="C19" s="52">
        <f t="shared" si="13"/>
        <v>10</v>
      </c>
      <c r="D19" s="51">
        <f>VLOOKUP($A19,[1]Selic_base!$A$3:$H$1000,4,0)</f>
        <v>9.4499999999999993</v>
      </c>
      <c r="E19" s="54">
        <f>VLOOKUP($A19,[1]Selic_base!$A$3:$H$1000,5,0)</f>
        <v>2636.1799999999994</v>
      </c>
      <c r="F19" s="54">
        <f>VLOOKUP($A19,[1]Selic_base!$A$3:$H$1000,6,0)</f>
        <v>134.94999999999999</v>
      </c>
      <c r="G19" s="54" t="str">
        <f>VLOOKUP($A19,[1]Selic_base!$A$3:$H$1000,7,0)</f>
        <v>v</v>
      </c>
      <c r="H19" s="68">
        <f t="shared" si="9"/>
        <v>0</v>
      </c>
      <c r="I19" s="18"/>
      <c r="J19" s="69">
        <f t="shared" si="10"/>
        <v>32051</v>
      </c>
      <c r="K19" s="6"/>
      <c r="L19" s="18"/>
      <c r="M19" s="64">
        <f t="shared" si="6"/>
        <v>17</v>
      </c>
      <c r="N19" s="69">
        <f t="shared" si="11"/>
        <v>32051</v>
      </c>
      <c r="S19" s="32">
        <f t="shared" si="7"/>
        <v>32051</v>
      </c>
      <c r="T19" s="9">
        <f t="shared" si="8"/>
        <v>1.0945</v>
      </c>
      <c r="U19" s="9">
        <f t="shared" si="4"/>
        <v>27.361799999999995</v>
      </c>
    </row>
    <row r="20" spans="1:21" x14ac:dyDescent="0.2">
      <c r="A20" s="1">
        <v>32082</v>
      </c>
      <c r="B20" s="52">
        <f t="shared" si="12"/>
        <v>1987</v>
      </c>
      <c r="C20" s="52">
        <f t="shared" si="13"/>
        <v>11</v>
      </c>
      <c r="D20" s="51">
        <f>VLOOKUP($A20,[1]Selic_base!$A$3:$H$1000,4,0)</f>
        <v>12.92</v>
      </c>
      <c r="E20" s="54">
        <f>VLOOKUP($A20,[1]Selic_base!$A$3:$H$1000,5,0)</f>
        <v>2623.2599999999993</v>
      </c>
      <c r="F20" s="54">
        <f>VLOOKUP($A20,[1]Selic_base!$A$3:$H$1000,6,0)</f>
        <v>147.86999999999998</v>
      </c>
      <c r="G20" s="54" t="str">
        <f>VLOOKUP($A20,[1]Selic_base!$A$3:$H$1000,7,0)</f>
        <v>v</v>
      </c>
      <c r="H20" s="68">
        <f t="shared" si="9"/>
        <v>0</v>
      </c>
      <c r="I20" s="18"/>
      <c r="J20" s="69">
        <f t="shared" si="10"/>
        <v>32082</v>
      </c>
      <c r="K20" s="6"/>
      <c r="L20" s="18"/>
      <c r="M20" s="64">
        <f t="shared" si="6"/>
        <v>18</v>
      </c>
      <c r="N20" s="69">
        <f t="shared" si="11"/>
        <v>32082</v>
      </c>
      <c r="S20" s="32">
        <f t="shared" si="7"/>
        <v>32082</v>
      </c>
      <c r="T20" s="9">
        <f t="shared" si="8"/>
        <v>1.1292</v>
      </c>
      <c r="U20" s="9">
        <f t="shared" si="4"/>
        <v>27.232599999999994</v>
      </c>
    </row>
    <row r="21" spans="1:21" x14ac:dyDescent="0.2">
      <c r="A21" s="1">
        <v>32112</v>
      </c>
      <c r="B21" s="52">
        <f t="shared" si="12"/>
        <v>1987</v>
      </c>
      <c r="C21" s="52">
        <f t="shared" si="13"/>
        <v>12</v>
      </c>
      <c r="D21" s="51">
        <f>VLOOKUP($A21,[1]Selic_base!$A$3:$H$1000,4,0)</f>
        <v>14.38</v>
      </c>
      <c r="E21" s="54">
        <f>VLOOKUP($A21,[1]Selic_base!$A$3:$H$1000,5,0)</f>
        <v>2608.8799999999992</v>
      </c>
      <c r="F21" s="54">
        <f>VLOOKUP($A21,[1]Selic_base!$A$3:$H$1000,6,0)</f>
        <v>162.24999999999997</v>
      </c>
      <c r="G21" s="54" t="str">
        <f>VLOOKUP($A21,[1]Selic_base!$A$3:$H$1000,7,0)</f>
        <v>v</v>
      </c>
      <c r="H21" s="68">
        <f t="shared" si="9"/>
        <v>0</v>
      </c>
      <c r="I21" s="18"/>
      <c r="J21" s="69">
        <f t="shared" si="10"/>
        <v>32112</v>
      </c>
      <c r="K21" s="6"/>
      <c r="L21" s="18"/>
      <c r="M21" s="64">
        <f t="shared" si="6"/>
        <v>19</v>
      </c>
      <c r="N21" s="69">
        <f t="shared" si="11"/>
        <v>32112</v>
      </c>
      <c r="S21" s="32">
        <f t="shared" si="7"/>
        <v>32112</v>
      </c>
      <c r="T21" s="9">
        <f t="shared" si="8"/>
        <v>1.1437999999999999</v>
      </c>
      <c r="U21" s="9">
        <f t="shared" si="4"/>
        <v>27.088799999999992</v>
      </c>
    </row>
    <row r="22" spans="1:21" x14ac:dyDescent="0.2">
      <c r="A22" s="1">
        <v>32143</v>
      </c>
      <c r="B22" s="52">
        <f t="shared" si="12"/>
        <v>1988</v>
      </c>
      <c r="C22" s="52">
        <f t="shared" si="13"/>
        <v>1</v>
      </c>
      <c r="D22" s="51">
        <f>VLOOKUP($A22,[1]Selic_base!$A$3:$H$1000,4,0)</f>
        <v>16.78</v>
      </c>
      <c r="E22" s="54">
        <f>VLOOKUP($A22,[1]Selic_base!$A$3:$H$1000,5,0)</f>
        <v>2592.099999999999</v>
      </c>
      <c r="F22" s="54">
        <f>VLOOKUP($A22,[1]Selic_base!$A$3:$H$1000,6,0)</f>
        <v>16.78</v>
      </c>
      <c r="G22" s="54" t="str">
        <f>VLOOKUP($A22,[1]Selic_base!$A$3:$H$1000,7,0)</f>
        <v>v</v>
      </c>
      <c r="H22" s="68">
        <f t="shared" si="9"/>
        <v>0</v>
      </c>
      <c r="I22" s="18"/>
      <c r="J22" s="69">
        <f t="shared" si="10"/>
        <v>32143</v>
      </c>
      <c r="K22" s="6"/>
      <c r="L22" s="18"/>
      <c r="M22" s="64">
        <f t="shared" si="6"/>
        <v>20</v>
      </c>
      <c r="N22" s="69">
        <f t="shared" si="11"/>
        <v>32143</v>
      </c>
      <c r="S22" s="32">
        <f t="shared" si="7"/>
        <v>32143</v>
      </c>
      <c r="T22" s="9">
        <f t="shared" si="8"/>
        <v>1.1677999999999999</v>
      </c>
      <c r="U22" s="9">
        <f t="shared" si="4"/>
        <v>26.920999999999989</v>
      </c>
    </row>
    <row r="23" spans="1:21" x14ac:dyDescent="0.2">
      <c r="A23" s="1">
        <v>32174</v>
      </c>
      <c r="B23" s="52">
        <f t="shared" si="12"/>
        <v>1988</v>
      </c>
      <c r="C23" s="52">
        <f t="shared" si="13"/>
        <v>2</v>
      </c>
      <c r="D23" s="51">
        <f>VLOOKUP($A23,[1]Selic_base!$A$3:$H$1000,4,0)</f>
        <v>18.350000000000001</v>
      </c>
      <c r="E23" s="54">
        <f>VLOOKUP($A23,[1]Selic_base!$A$3:$H$1000,5,0)</f>
        <v>2573.7499999999991</v>
      </c>
      <c r="F23" s="54">
        <f>VLOOKUP($A23,[1]Selic_base!$A$3:$H$1000,6,0)</f>
        <v>35.130000000000003</v>
      </c>
      <c r="G23" s="54" t="str">
        <f>VLOOKUP($A23,[1]Selic_base!$A$3:$H$1000,7,0)</f>
        <v>v</v>
      </c>
      <c r="H23" s="68">
        <f t="shared" si="9"/>
        <v>0</v>
      </c>
      <c r="I23" s="18"/>
      <c r="J23" s="69">
        <f t="shared" si="10"/>
        <v>32174</v>
      </c>
      <c r="K23" s="6"/>
      <c r="L23" s="18"/>
      <c r="M23" s="64">
        <f t="shared" si="6"/>
        <v>21</v>
      </c>
      <c r="N23" s="69">
        <f t="shared" si="11"/>
        <v>32174</v>
      </c>
      <c r="S23" s="32">
        <f t="shared" si="7"/>
        <v>32174</v>
      </c>
      <c r="T23" s="9">
        <f t="shared" si="8"/>
        <v>1.1835</v>
      </c>
      <c r="U23" s="9">
        <f t="shared" si="4"/>
        <v>26.73749999999999</v>
      </c>
    </row>
    <row r="24" spans="1:21" x14ac:dyDescent="0.2">
      <c r="A24" s="1">
        <v>32203</v>
      </c>
      <c r="B24" s="52">
        <f t="shared" si="12"/>
        <v>1988</v>
      </c>
      <c r="C24" s="52">
        <f t="shared" si="13"/>
        <v>3</v>
      </c>
      <c r="D24" s="51">
        <f>VLOOKUP($A24,[1]Selic_base!$A$3:$H$1000,4,0)</f>
        <v>16.59</v>
      </c>
      <c r="E24" s="54">
        <f>VLOOKUP($A24,[1]Selic_base!$A$3:$H$1000,5,0)</f>
        <v>2557.1599999999989</v>
      </c>
      <c r="F24" s="54">
        <f>VLOOKUP($A24,[1]Selic_base!$A$3:$H$1000,6,0)</f>
        <v>51.72</v>
      </c>
      <c r="G24" s="54" t="str">
        <f>VLOOKUP($A24,[1]Selic_base!$A$3:$H$1000,7,0)</f>
        <v>v</v>
      </c>
      <c r="H24" s="68">
        <f t="shared" si="9"/>
        <v>0</v>
      </c>
      <c r="I24" s="18"/>
      <c r="J24" s="69">
        <f t="shared" si="10"/>
        <v>32203</v>
      </c>
      <c r="K24" s="6"/>
      <c r="L24" s="18"/>
      <c r="M24" s="64">
        <f t="shared" si="6"/>
        <v>22</v>
      </c>
      <c r="N24" s="69">
        <f t="shared" si="11"/>
        <v>32203</v>
      </c>
      <c r="S24" s="32">
        <f t="shared" si="7"/>
        <v>32203</v>
      </c>
      <c r="T24" s="9">
        <f t="shared" si="8"/>
        <v>1.1658999999999999</v>
      </c>
      <c r="U24" s="9">
        <f t="shared" si="4"/>
        <v>26.571599999999989</v>
      </c>
    </row>
    <row r="25" spans="1:21" x14ac:dyDescent="0.2">
      <c r="A25" s="1">
        <v>32234</v>
      </c>
      <c r="B25" s="52">
        <f t="shared" si="12"/>
        <v>1988</v>
      </c>
      <c r="C25" s="52">
        <f t="shared" si="13"/>
        <v>4</v>
      </c>
      <c r="D25" s="51">
        <f>VLOOKUP($A25,[1]Selic_base!$A$3:$H$1000,4,0)</f>
        <v>20.25</v>
      </c>
      <c r="E25" s="54">
        <f>VLOOKUP($A25,[1]Selic_base!$A$3:$H$1000,5,0)</f>
        <v>2536.9099999999989</v>
      </c>
      <c r="F25" s="54">
        <f>VLOOKUP($A25,[1]Selic_base!$A$3:$H$1000,6,0)</f>
        <v>71.97</v>
      </c>
      <c r="G25" s="54" t="str">
        <f>VLOOKUP($A25,[1]Selic_base!$A$3:$H$1000,7,0)</f>
        <v>v</v>
      </c>
      <c r="H25" s="68">
        <f t="shared" si="9"/>
        <v>0</v>
      </c>
      <c r="I25" s="18"/>
      <c r="J25" s="69">
        <f t="shared" si="10"/>
        <v>32234</v>
      </c>
      <c r="K25" s="6"/>
      <c r="L25" s="18"/>
      <c r="M25" s="64">
        <f t="shared" si="6"/>
        <v>23</v>
      </c>
      <c r="N25" s="69">
        <f t="shared" si="11"/>
        <v>32234</v>
      </c>
      <c r="S25" s="32">
        <f t="shared" si="7"/>
        <v>32234</v>
      </c>
      <c r="T25" s="9">
        <f t="shared" si="8"/>
        <v>1.2025000000000001</v>
      </c>
      <c r="U25" s="9">
        <f t="shared" si="4"/>
        <v>26.369099999999989</v>
      </c>
    </row>
    <row r="26" spans="1:21" x14ac:dyDescent="0.2">
      <c r="A26" s="1">
        <v>32264</v>
      </c>
      <c r="B26" s="52">
        <f t="shared" si="12"/>
        <v>1988</v>
      </c>
      <c r="C26" s="52">
        <f t="shared" si="13"/>
        <v>5</v>
      </c>
      <c r="D26" s="51">
        <f>VLOOKUP($A26,[1]Selic_base!$A$3:$H$1000,4,0)</f>
        <v>18.649999999999999</v>
      </c>
      <c r="E26" s="54">
        <f>VLOOKUP($A26,[1]Selic_base!$A$3:$H$1000,5,0)</f>
        <v>2518.2599999999989</v>
      </c>
      <c r="F26" s="54">
        <f>VLOOKUP($A26,[1]Selic_base!$A$3:$H$1000,6,0)</f>
        <v>90.62</v>
      </c>
      <c r="G26" s="54" t="str">
        <f>VLOOKUP($A26,[1]Selic_base!$A$3:$H$1000,7,0)</f>
        <v>v</v>
      </c>
      <c r="H26" s="68">
        <f t="shared" si="9"/>
        <v>0</v>
      </c>
      <c r="I26" s="18"/>
      <c r="J26" s="69">
        <f t="shared" si="10"/>
        <v>32264</v>
      </c>
      <c r="K26" s="6"/>
      <c r="L26" s="18"/>
      <c r="M26" s="64">
        <f t="shared" si="6"/>
        <v>24</v>
      </c>
      <c r="N26" s="69">
        <f t="shared" si="11"/>
        <v>32264</v>
      </c>
      <c r="S26" s="32">
        <f t="shared" si="7"/>
        <v>32264</v>
      </c>
      <c r="T26" s="9">
        <f t="shared" si="8"/>
        <v>1.1865000000000001</v>
      </c>
      <c r="U26" s="9">
        <f t="shared" si="4"/>
        <v>26.18259999999999</v>
      </c>
    </row>
    <row r="27" spans="1:21" x14ac:dyDescent="0.2">
      <c r="A27" s="1">
        <v>32295</v>
      </c>
      <c r="B27" s="52">
        <f t="shared" si="12"/>
        <v>1988</v>
      </c>
      <c r="C27" s="52">
        <f t="shared" si="13"/>
        <v>6</v>
      </c>
      <c r="D27" s="51">
        <f>VLOOKUP($A27,[1]Selic_base!$A$3:$H$1000,4,0)</f>
        <v>20.170000000000002</v>
      </c>
      <c r="E27" s="54">
        <f>VLOOKUP($A27,[1]Selic_base!$A$3:$H$1000,5,0)</f>
        <v>2498.0899999999988</v>
      </c>
      <c r="F27" s="54">
        <f>VLOOKUP($A27,[1]Selic_base!$A$3:$H$1000,6,0)</f>
        <v>110.79</v>
      </c>
      <c r="G27" s="54" t="str">
        <f>VLOOKUP($A27,[1]Selic_base!$A$3:$H$1000,7,0)</f>
        <v>v</v>
      </c>
      <c r="H27" s="68">
        <f t="shared" si="9"/>
        <v>0</v>
      </c>
      <c r="I27" s="18"/>
      <c r="J27" s="69">
        <f t="shared" si="10"/>
        <v>32295</v>
      </c>
      <c r="K27" s="6"/>
      <c r="L27" s="18"/>
      <c r="M27" s="64">
        <f t="shared" si="6"/>
        <v>25</v>
      </c>
      <c r="N27" s="69">
        <f t="shared" si="11"/>
        <v>32295</v>
      </c>
      <c r="S27" s="32">
        <f t="shared" si="7"/>
        <v>32295</v>
      </c>
      <c r="T27" s="9">
        <f t="shared" si="8"/>
        <v>1.2017</v>
      </c>
      <c r="U27" s="9">
        <f t="shared" si="4"/>
        <v>25.980899999999988</v>
      </c>
    </row>
    <row r="28" spans="1:21" x14ac:dyDescent="0.2">
      <c r="A28" s="1">
        <v>32325</v>
      </c>
      <c r="B28" s="52">
        <f t="shared" si="12"/>
        <v>1988</v>
      </c>
      <c r="C28" s="52">
        <f t="shared" si="13"/>
        <v>7</v>
      </c>
      <c r="D28" s="51">
        <f>VLOOKUP($A28,[1]Selic_base!$A$3:$H$1000,4,0)</f>
        <v>24.69</v>
      </c>
      <c r="E28" s="54">
        <f>VLOOKUP($A28,[1]Selic_base!$A$3:$H$1000,5,0)</f>
        <v>2473.3999999999987</v>
      </c>
      <c r="F28" s="54">
        <f>VLOOKUP($A28,[1]Selic_base!$A$3:$H$1000,6,0)</f>
        <v>135.48000000000002</v>
      </c>
      <c r="G28" s="54" t="str">
        <f>VLOOKUP($A28,[1]Selic_base!$A$3:$H$1000,7,0)</f>
        <v>v</v>
      </c>
      <c r="H28" s="68">
        <f t="shared" si="9"/>
        <v>0</v>
      </c>
      <c r="I28" s="18"/>
      <c r="J28" s="69">
        <f t="shared" si="10"/>
        <v>32325</v>
      </c>
      <c r="K28" s="6"/>
      <c r="L28" s="18"/>
      <c r="M28" s="64">
        <f t="shared" si="6"/>
        <v>26</v>
      </c>
      <c r="N28" s="69">
        <f t="shared" si="11"/>
        <v>32325</v>
      </c>
      <c r="S28" s="32">
        <f t="shared" si="7"/>
        <v>32325</v>
      </c>
      <c r="T28" s="9">
        <f t="shared" si="8"/>
        <v>1.2469000000000001</v>
      </c>
      <c r="U28" s="9">
        <f t="shared" si="4"/>
        <v>25.733999999999988</v>
      </c>
    </row>
    <row r="29" spans="1:21" x14ac:dyDescent="0.2">
      <c r="A29" s="1">
        <v>32356</v>
      </c>
      <c r="B29" s="52">
        <f t="shared" si="12"/>
        <v>1988</v>
      </c>
      <c r="C29" s="52">
        <f t="shared" si="13"/>
        <v>8</v>
      </c>
      <c r="D29" s="51">
        <f>VLOOKUP($A29,[1]Selic_base!$A$3:$H$1000,4,0)</f>
        <v>22.63</v>
      </c>
      <c r="E29" s="54">
        <f>VLOOKUP($A29,[1]Selic_base!$A$3:$H$1000,5,0)</f>
        <v>2450.7699999999986</v>
      </c>
      <c r="F29" s="54">
        <f>VLOOKUP($A29,[1]Selic_base!$A$3:$H$1000,6,0)</f>
        <v>158.11000000000001</v>
      </c>
      <c r="G29" s="54" t="str">
        <f>VLOOKUP($A29,[1]Selic_base!$A$3:$H$1000,7,0)</f>
        <v>v</v>
      </c>
      <c r="H29" s="68">
        <f t="shared" si="9"/>
        <v>0</v>
      </c>
      <c r="I29" s="18"/>
      <c r="J29" s="69">
        <f t="shared" si="10"/>
        <v>32356</v>
      </c>
      <c r="K29" s="6"/>
      <c r="L29" s="18"/>
      <c r="M29" s="64">
        <f t="shared" si="6"/>
        <v>27</v>
      </c>
      <c r="N29" s="69">
        <f t="shared" si="11"/>
        <v>32356</v>
      </c>
      <c r="S29" s="32">
        <f t="shared" si="7"/>
        <v>32356</v>
      </c>
      <c r="T29" s="9">
        <f t="shared" si="8"/>
        <v>1.2262999999999999</v>
      </c>
      <c r="U29" s="9">
        <f t="shared" si="4"/>
        <v>25.507699999999986</v>
      </c>
    </row>
    <row r="30" spans="1:21" x14ac:dyDescent="0.2">
      <c r="A30" s="1">
        <v>32387</v>
      </c>
      <c r="B30" s="52">
        <f t="shared" si="12"/>
        <v>1988</v>
      </c>
      <c r="C30" s="52">
        <f t="shared" si="13"/>
        <v>9</v>
      </c>
      <c r="D30" s="51">
        <f>VLOOKUP($A30,[1]Selic_base!$A$3:$H$1000,4,0)</f>
        <v>26.25</v>
      </c>
      <c r="E30" s="54">
        <f>VLOOKUP($A30,[1]Selic_base!$A$3:$H$1000,5,0)</f>
        <v>2424.5199999999986</v>
      </c>
      <c r="F30" s="54">
        <f>VLOOKUP($A30,[1]Selic_base!$A$3:$H$1000,6,0)</f>
        <v>184.36</v>
      </c>
      <c r="G30" s="54" t="str">
        <f>VLOOKUP($A30,[1]Selic_base!$A$3:$H$1000,7,0)</f>
        <v>v</v>
      </c>
      <c r="H30" s="68">
        <f t="shared" si="9"/>
        <v>0</v>
      </c>
      <c r="I30" s="18"/>
      <c r="J30" s="69">
        <f t="shared" si="10"/>
        <v>32387</v>
      </c>
      <c r="K30" s="6"/>
      <c r="L30" s="18"/>
      <c r="M30" s="64">
        <f t="shared" si="6"/>
        <v>28</v>
      </c>
      <c r="N30" s="69">
        <f t="shared" si="11"/>
        <v>32387</v>
      </c>
      <c r="S30" s="32">
        <f t="shared" si="7"/>
        <v>32387</v>
      </c>
      <c r="T30" s="9">
        <f t="shared" si="8"/>
        <v>1.2625</v>
      </c>
      <c r="U30" s="9">
        <f t="shared" si="4"/>
        <v>25.245199999999986</v>
      </c>
    </row>
    <row r="31" spans="1:21" x14ac:dyDescent="0.2">
      <c r="A31" s="1">
        <v>32417</v>
      </c>
      <c r="B31" s="52">
        <f t="shared" si="12"/>
        <v>1988</v>
      </c>
      <c r="C31" s="52">
        <f t="shared" si="13"/>
        <v>10</v>
      </c>
      <c r="D31" s="51">
        <f>VLOOKUP($A31,[1]Selic_base!$A$3:$H$1000,4,0)</f>
        <v>29.79</v>
      </c>
      <c r="E31" s="54">
        <f>VLOOKUP($A31,[1]Selic_base!$A$3:$H$1000,5,0)</f>
        <v>2394.7299999999987</v>
      </c>
      <c r="F31" s="54">
        <f>VLOOKUP($A31,[1]Selic_base!$A$3:$H$1000,6,0)</f>
        <v>214.15</v>
      </c>
      <c r="G31" s="54" t="str">
        <f>VLOOKUP($A31,[1]Selic_base!$A$3:$H$1000,7,0)</f>
        <v>v</v>
      </c>
      <c r="H31" s="68">
        <f t="shared" si="9"/>
        <v>0</v>
      </c>
      <c r="I31" s="18"/>
      <c r="J31" s="69">
        <f t="shared" si="10"/>
        <v>32417</v>
      </c>
      <c r="K31" s="6"/>
      <c r="L31" s="18"/>
      <c r="M31" s="64">
        <f t="shared" si="6"/>
        <v>29</v>
      </c>
      <c r="N31" s="69">
        <f t="shared" si="11"/>
        <v>32417</v>
      </c>
      <c r="S31" s="32">
        <f t="shared" si="7"/>
        <v>32417</v>
      </c>
      <c r="T31" s="9">
        <f t="shared" si="8"/>
        <v>1.2979000000000001</v>
      </c>
      <c r="U31" s="9">
        <f t="shared" si="4"/>
        <v>24.947299999999988</v>
      </c>
    </row>
    <row r="32" spans="1:21" x14ac:dyDescent="0.2">
      <c r="A32" s="1">
        <v>32448</v>
      </c>
      <c r="B32" s="52">
        <f t="shared" si="12"/>
        <v>1988</v>
      </c>
      <c r="C32" s="52">
        <f t="shared" si="13"/>
        <v>11</v>
      </c>
      <c r="D32" s="51">
        <f>VLOOKUP($A32,[1]Selic_base!$A$3:$H$1000,4,0)</f>
        <v>28.41</v>
      </c>
      <c r="E32" s="54">
        <f>VLOOKUP($A32,[1]Selic_base!$A$3:$H$1000,5,0)</f>
        <v>2366.3199999999988</v>
      </c>
      <c r="F32" s="54">
        <f>VLOOKUP($A32,[1]Selic_base!$A$3:$H$1000,6,0)</f>
        <v>242.56</v>
      </c>
      <c r="G32" s="54" t="str">
        <f>VLOOKUP($A32,[1]Selic_base!$A$3:$H$1000,7,0)</f>
        <v>v</v>
      </c>
      <c r="H32" s="68">
        <f t="shared" si="9"/>
        <v>0</v>
      </c>
      <c r="I32" s="18"/>
      <c r="J32" s="69">
        <f t="shared" si="10"/>
        <v>32448</v>
      </c>
      <c r="K32" s="6"/>
      <c r="L32" s="18"/>
      <c r="M32" s="64">
        <f t="shared" si="6"/>
        <v>30</v>
      </c>
      <c r="N32" s="69">
        <f t="shared" si="11"/>
        <v>32448</v>
      </c>
      <c r="S32" s="32">
        <f t="shared" si="7"/>
        <v>32448</v>
      </c>
      <c r="T32" s="9">
        <f t="shared" si="8"/>
        <v>1.2841</v>
      </c>
      <c r="U32" s="9">
        <f t="shared" si="4"/>
        <v>24.663199999999989</v>
      </c>
    </row>
    <row r="33" spans="1:21" x14ac:dyDescent="0.2">
      <c r="A33" s="2">
        <v>32478</v>
      </c>
      <c r="B33" s="52">
        <f t="shared" si="12"/>
        <v>1988</v>
      </c>
      <c r="C33" s="52">
        <f t="shared" si="13"/>
        <v>12</v>
      </c>
      <c r="D33" s="51">
        <f>VLOOKUP($A33,[1]Selic_base!$A$3:$H$1000,4,0)</f>
        <v>30.24</v>
      </c>
      <c r="E33" s="54">
        <f>VLOOKUP($A33,[1]Selic_base!$A$3:$H$1000,5,0)</f>
        <v>2336.079999999999</v>
      </c>
      <c r="F33" s="54">
        <f>VLOOKUP($A33,[1]Selic_base!$A$3:$H$1000,6,0)</f>
        <v>272.8</v>
      </c>
      <c r="G33" s="54" t="str">
        <f>VLOOKUP($A33,[1]Selic_base!$A$3:$H$1000,7,0)</f>
        <v>v</v>
      </c>
      <c r="H33" s="68">
        <f t="shared" si="9"/>
        <v>0</v>
      </c>
      <c r="I33" s="18"/>
      <c r="J33" s="69">
        <f t="shared" si="10"/>
        <v>32478</v>
      </c>
      <c r="K33" s="6"/>
      <c r="L33" s="18"/>
      <c r="M33" s="64">
        <f t="shared" si="6"/>
        <v>31</v>
      </c>
      <c r="N33" s="69">
        <f t="shared" si="11"/>
        <v>32478</v>
      </c>
      <c r="S33" s="32">
        <f t="shared" si="7"/>
        <v>32478</v>
      </c>
      <c r="T33" s="9">
        <f t="shared" si="8"/>
        <v>1.3024</v>
      </c>
      <c r="U33" s="9">
        <f t="shared" si="4"/>
        <v>24.36079999999999</v>
      </c>
    </row>
    <row r="34" spans="1:21" x14ac:dyDescent="0.2">
      <c r="A34" s="1">
        <v>32509</v>
      </c>
      <c r="B34" s="52">
        <f t="shared" si="12"/>
        <v>1989</v>
      </c>
      <c r="C34" s="52">
        <f t="shared" si="13"/>
        <v>1</v>
      </c>
      <c r="D34" s="51">
        <f>VLOOKUP($A34,[1]Selic_base!$A$3:$H$1000,4,0)</f>
        <v>22.97</v>
      </c>
      <c r="E34" s="54">
        <f>VLOOKUP($A34,[1]Selic_base!$A$3:$H$1000,5,0)</f>
        <v>2313.1099999999992</v>
      </c>
      <c r="F34" s="54">
        <f>VLOOKUP($A34,[1]Selic_base!$A$3:$H$1000,6,0)</f>
        <v>22.97</v>
      </c>
      <c r="G34" s="54" t="str">
        <f>VLOOKUP($A34,[1]Selic_base!$A$3:$H$1000,7,0)</f>
        <v>v</v>
      </c>
      <c r="H34" s="68">
        <f t="shared" si="9"/>
        <v>0</v>
      </c>
      <c r="I34" s="18"/>
      <c r="J34" s="69">
        <f t="shared" si="10"/>
        <v>32509</v>
      </c>
      <c r="K34" s="6"/>
      <c r="L34" s="18"/>
      <c r="M34" s="64">
        <f t="shared" si="6"/>
        <v>32</v>
      </c>
      <c r="N34" s="69">
        <f t="shared" si="11"/>
        <v>32509</v>
      </c>
      <c r="S34" s="32">
        <f t="shared" si="7"/>
        <v>32509</v>
      </c>
      <c r="T34" s="9">
        <f t="shared" si="8"/>
        <v>1.2297</v>
      </c>
      <c r="U34" s="9">
        <f t="shared" si="4"/>
        <v>24.131099999999993</v>
      </c>
    </row>
    <row r="35" spans="1:21" x14ac:dyDescent="0.2">
      <c r="A35" s="1">
        <v>32540</v>
      </c>
      <c r="B35" s="52">
        <f t="shared" si="12"/>
        <v>1989</v>
      </c>
      <c r="C35" s="52">
        <f t="shared" si="13"/>
        <v>2</v>
      </c>
      <c r="D35" s="51">
        <f>VLOOKUP($A35,[1]Selic_base!$A$3:$H$1000,4,0)</f>
        <v>18.95</v>
      </c>
      <c r="E35" s="54">
        <f>VLOOKUP($A35,[1]Selic_base!$A$3:$H$1000,5,0)</f>
        <v>2294.1599999999994</v>
      </c>
      <c r="F35" s="54">
        <f>VLOOKUP($A35,[1]Selic_base!$A$3:$H$1000,6,0)</f>
        <v>41.92</v>
      </c>
      <c r="G35" s="54" t="str">
        <f>VLOOKUP($A35,[1]Selic_base!$A$3:$H$1000,7,0)</f>
        <v>v</v>
      </c>
      <c r="H35" s="68">
        <f t="shared" si="9"/>
        <v>0</v>
      </c>
      <c r="I35" s="18"/>
      <c r="J35" s="69">
        <f t="shared" si="10"/>
        <v>32540</v>
      </c>
      <c r="K35" s="6"/>
      <c r="L35" s="18"/>
      <c r="M35" s="64">
        <f t="shared" si="6"/>
        <v>33</v>
      </c>
      <c r="N35" s="69">
        <f t="shared" si="11"/>
        <v>32540</v>
      </c>
      <c r="S35" s="32">
        <f t="shared" si="7"/>
        <v>32540</v>
      </c>
      <c r="T35" s="9">
        <f t="shared" si="8"/>
        <v>1.1895</v>
      </c>
      <c r="U35" s="9">
        <f t="shared" si="4"/>
        <v>23.941599999999994</v>
      </c>
    </row>
    <row r="36" spans="1:21" x14ac:dyDescent="0.2">
      <c r="A36" s="1">
        <v>32568</v>
      </c>
      <c r="B36" s="52">
        <f t="shared" si="12"/>
        <v>1989</v>
      </c>
      <c r="C36" s="52">
        <f t="shared" si="13"/>
        <v>3</v>
      </c>
      <c r="D36" s="51">
        <f>VLOOKUP($A36,[1]Selic_base!$A$3:$H$1000,4,0)</f>
        <v>20.41</v>
      </c>
      <c r="E36" s="54">
        <f>VLOOKUP($A36,[1]Selic_base!$A$3:$H$1000,5,0)</f>
        <v>2273.7499999999995</v>
      </c>
      <c r="F36" s="54">
        <f>VLOOKUP($A36,[1]Selic_base!$A$3:$H$1000,6,0)</f>
        <v>62.33</v>
      </c>
      <c r="G36" s="54" t="str">
        <f>VLOOKUP($A36,[1]Selic_base!$A$3:$H$1000,7,0)</f>
        <v>v</v>
      </c>
      <c r="H36" s="68">
        <f t="shared" si="9"/>
        <v>0</v>
      </c>
      <c r="I36" s="18"/>
      <c r="J36" s="69">
        <f t="shared" si="10"/>
        <v>32568</v>
      </c>
      <c r="K36" s="6"/>
      <c r="L36" s="18"/>
      <c r="M36" s="64">
        <f t="shared" si="6"/>
        <v>34</v>
      </c>
      <c r="N36" s="69">
        <f t="shared" si="11"/>
        <v>32568</v>
      </c>
      <c r="S36" s="32">
        <f t="shared" si="7"/>
        <v>32568</v>
      </c>
      <c r="T36" s="9">
        <f t="shared" si="8"/>
        <v>1.2040999999999999</v>
      </c>
      <c r="U36" s="9">
        <f t="shared" si="4"/>
        <v>23.737499999999997</v>
      </c>
    </row>
    <row r="37" spans="1:21" x14ac:dyDescent="0.2">
      <c r="A37" s="1">
        <v>32599</v>
      </c>
      <c r="B37" s="52">
        <f t="shared" si="12"/>
        <v>1989</v>
      </c>
      <c r="C37" s="52">
        <f t="shared" si="13"/>
        <v>4</v>
      </c>
      <c r="D37" s="51">
        <f>VLOOKUP($A37,[1]Selic_base!$A$3:$H$1000,4,0)</f>
        <v>11.52</v>
      </c>
      <c r="E37" s="54">
        <f>VLOOKUP($A37,[1]Selic_base!$A$3:$H$1000,5,0)</f>
        <v>2262.2299999999996</v>
      </c>
      <c r="F37" s="54">
        <f>VLOOKUP($A37,[1]Selic_base!$A$3:$H$1000,6,0)</f>
        <v>73.849999999999994</v>
      </c>
      <c r="G37" s="54" t="str">
        <f>VLOOKUP($A37,[1]Selic_base!$A$3:$H$1000,7,0)</f>
        <v>v</v>
      </c>
      <c r="H37" s="68">
        <f t="shared" si="9"/>
        <v>0</v>
      </c>
      <c r="I37" s="18"/>
      <c r="J37" s="69">
        <f t="shared" si="10"/>
        <v>32599</v>
      </c>
      <c r="K37" s="6"/>
      <c r="L37" s="18"/>
      <c r="M37" s="64">
        <f t="shared" si="6"/>
        <v>35</v>
      </c>
      <c r="N37" s="69">
        <f t="shared" si="11"/>
        <v>32599</v>
      </c>
      <c r="S37" s="32">
        <f t="shared" si="7"/>
        <v>32599</v>
      </c>
      <c r="T37" s="9">
        <f t="shared" si="8"/>
        <v>1.1152</v>
      </c>
      <c r="U37" s="9">
        <f t="shared" si="4"/>
        <v>23.622299999999996</v>
      </c>
    </row>
    <row r="38" spans="1:21" x14ac:dyDescent="0.2">
      <c r="A38" s="1">
        <v>32629</v>
      </c>
      <c r="B38" s="52">
        <f t="shared" si="12"/>
        <v>1989</v>
      </c>
      <c r="C38" s="52">
        <f t="shared" si="13"/>
        <v>5</v>
      </c>
      <c r="D38" s="51">
        <f>VLOOKUP($A38,[1]Selic_base!$A$3:$H$1000,4,0)</f>
        <v>11.43</v>
      </c>
      <c r="E38" s="54">
        <f>VLOOKUP($A38,[1]Selic_base!$A$3:$H$1000,5,0)</f>
        <v>2250.7999999999997</v>
      </c>
      <c r="F38" s="54">
        <f>VLOOKUP($A38,[1]Selic_base!$A$3:$H$1000,6,0)</f>
        <v>85.28</v>
      </c>
      <c r="G38" s="54" t="str">
        <f>VLOOKUP($A38,[1]Selic_base!$A$3:$H$1000,7,0)</f>
        <v>v</v>
      </c>
      <c r="H38" s="68">
        <f t="shared" si="9"/>
        <v>0</v>
      </c>
      <c r="I38" s="18"/>
      <c r="J38" s="69">
        <f t="shared" si="10"/>
        <v>32629</v>
      </c>
      <c r="K38" s="6"/>
      <c r="L38" s="18"/>
      <c r="M38" s="64">
        <f t="shared" si="6"/>
        <v>36</v>
      </c>
      <c r="N38" s="69">
        <f t="shared" si="11"/>
        <v>32629</v>
      </c>
      <c r="S38" s="32">
        <f t="shared" si="7"/>
        <v>32629</v>
      </c>
      <c r="T38" s="9">
        <f t="shared" si="8"/>
        <v>1.1143000000000001</v>
      </c>
      <c r="U38" s="9">
        <f t="shared" si="4"/>
        <v>23.507999999999996</v>
      </c>
    </row>
    <row r="39" spans="1:21" x14ac:dyDescent="0.2">
      <c r="A39" s="1">
        <v>32660</v>
      </c>
      <c r="B39" s="52">
        <f t="shared" si="12"/>
        <v>1989</v>
      </c>
      <c r="C39" s="52">
        <f t="shared" si="13"/>
        <v>6</v>
      </c>
      <c r="D39" s="51">
        <f>VLOOKUP($A39,[1]Selic_base!$A$3:$H$1000,4,0)</f>
        <v>27.29</v>
      </c>
      <c r="E39" s="54">
        <f>VLOOKUP($A39,[1]Selic_base!$A$3:$H$1000,5,0)</f>
        <v>2223.5099999999998</v>
      </c>
      <c r="F39" s="54">
        <f>VLOOKUP($A39,[1]Selic_base!$A$3:$H$1000,6,0)</f>
        <v>112.57</v>
      </c>
      <c r="G39" s="54" t="str">
        <f>VLOOKUP($A39,[1]Selic_base!$A$3:$H$1000,7,0)</f>
        <v>v</v>
      </c>
      <c r="H39" s="68">
        <f t="shared" si="9"/>
        <v>0</v>
      </c>
      <c r="I39" s="18"/>
      <c r="J39" s="69">
        <f t="shared" si="10"/>
        <v>32660</v>
      </c>
      <c r="K39" s="6"/>
      <c r="L39" s="18"/>
      <c r="M39" s="64">
        <f t="shared" si="6"/>
        <v>37</v>
      </c>
      <c r="N39" s="69">
        <f t="shared" si="11"/>
        <v>32660</v>
      </c>
      <c r="S39" s="32">
        <f t="shared" si="7"/>
        <v>32660</v>
      </c>
      <c r="T39" s="9">
        <f t="shared" si="8"/>
        <v>1.2728999999999999</v>
      </c>
      <c r="U39" s="9">
        <f t="shared" si="4"/>
        <v>23.235099999999999</v>
      </c>
    </row>
    <row r="40" spans="1:21" x14ac:dyDescent="0.2">
      <c r="A40" s="1">
        <v>32690</v>
      </c>
      <c r="B40" s="52">
        <f t="shared" si="12"/>
        <v>1989</v>
      </c>
      <c r="C40" s="52">
        <f t="shared" si="13"/>
        <v>7</v>
      </c>
      <c r="D40" s="51">
        <f>VLOOKUP($A40,[1]Selic_base!$A$3:$H$1000,4,0)</f>
        <v>33.15</v>
      </c>
      <c r="E40" s="54">
        <f>VLOOKUP($A40,[1]Selic_base!$A$3:$H$1000,5,0)</f>
        <v>2190.3599999999997</v>
      </c>
      <c r="F40" s="54">
        <f>VLOOKUP($A40,[1]Selic_base!$A$3:$H$1000,6,0)</f>
        <v>145.72</v>
      </c>
      <c r="G40" s="54" t="str">
        <f>VLOOKUP($A40,[1]Selic_base!$A$3:$H$1000,7,0)</f>
        <v>v</v>
      </c>
      <c r="H40" s="68">
        <f t="shared" si="9"/>
        <v>0</v>
      </c>
      <c r="I40" s="18"/>
      <c r="J40" s="69">
        <f t="shared" si="10"/>
        <v>32690</v>
      </c>
      <c r="K40" s="6"/>
      <c r="L40" s="18"/>
      <c r="M40" s="64">
        <f t="shared" si="6"/>
        <v>38</v>
      </c>
      <c r="N40" s="69">
        <f t="shared" si="11"/>
        <v>32690</v>
      </c>
      <c r="S40" s="32">
        <f t="shared" si="7"/>
        <v>32690</v>
      </c>
      <c r="T40" s="9">
        <f t="shared" si="8"/>
        <v>1.3314999999999999</v>
      </c>
      <c r="U40" s="9">
        <f t="shared" si="4"/>
        <v>22.903599999999997</v>
      </c>
    </row>
    <row r="41" spans="1:21" x14ac:dyDescent="0.2">
      <c r="A41" s="1">
        <v>32721</v>
      </c>
      <c r="B41" s="52">
        <f t="shared" si="12"/>
        <v>1989</v>
      </c>
      <c r="C41" s="52">
        <f t="shared" si="13"/>
        <v>8</v>
      </c>
      <c r="D41" s="51">
        <f>VLOOKUP($A41,[1]Selic_base!$A$3:$H$1000,4,0)</f>
        <v>35.49</v>
      </c>
      <c r="E41" s="54">
        <f>VLOOKUP($A41,[1]Selic_base!$A$3:$H$1000,5,0)</f>
        <v>2154.87</v>
      </c>
      <c r="F41" s="54">
        <f>VLOOKUP($A41,[1]Selic_base!$A$3:$H$1000,6,0)</f>
        <v>181.21</v>
      </c>
      <c r="G41" s="54" t="str">
        <f>VLOOKUP($A41,[1]Selic_base!$A$3:$H$1000,7,0)</f>
        <v>v</v>
      </c>
      <c r="H41" s="68">
        <f t="shared" si="9"/>
        <v>0</v>
      </c>
      <c r="I41" s="18"/>
      <c r="J41" s="69">
        <f t="shared" si="10"/>
        <v>32721</v>
      </c>
      <c r="K41" s="6"/>
      <c r="L41" s="18"/>
      <c r="M41" s="64">
        <f t="shared" si="6"/>
        <v>39</v>
      </c>
      <c r="N41" s="69">
        <f t="shared" si="11"/>
        <v>32721</v>
      </c>
      <c r="S41" s="32">
        <f t="shared" si="7"/>
        <v>32721</v>
      </c>
      <c r="T41" s="9">
        <f t="shared" si="8"/>
        <v>1.3549</v>
      </c>
      <c r="U41" s="9">
        <f t="shared" si="4"/>
        <v>22.5487</v>
      </c>
    </row>
    <row r="42" spans="1:21" x14ac:dyDescent="0.2">
      <c r="A42" s="1">
        <v>32752</v>
      </c>
      <c r="B42" s="52">
        <f t="shared" si="12"/>
        <v>1989</v>
      </c>
      <c r="C42" s="52">
        <f t="shared" si="13"/>
        <v>9</v>
      </c>
      <c r="D42" s="51">
        <f>VLOOKUP($A42,[1]Selic_base!$A$3:$H$1000,4,0)</f>
        <v>38.58</v>
      </c>
      <c r="E42" s="54">
        <f>VLOOKUP($A42,[1]Selic_base!$A$3:$H$1000,5,0)</f>
        <v>2116.29</v>
      </c>
      <c r="F42" s="54">
        <f>VLOOKUP($A42,[1]Selic_base!$A$3:$H$1000,6,0)</f>
        <v>219.79000000000002</v>
      </c>
      <c r="G42" s="54" t="str">
        <f>VLOOKUP($A42,[1]Selic_base!$A$3:$H$1000,7,0)</f>
        <v>v</v>
      </c>
      <c r="H42" s="68">
        <f t="shared" si="9"/>
        <v>0</v>
      </c>
      <c r="I42" s="18"/>
      <c r="J42" s="69">
        <f t="shared" si="10"/>
        <v>32752</v>
      </c>
      <c r="K42" s="6"/>
      <c r="L42" s="18"/>
      <c r="M42" s="64">
        <f t="shared" si="6"/>
        <v>40</v>
      </c>
      <c r="N42" s="69">
        <f t="shared" si="11"/>
        <v>32752</v>
      </c>
      <c r="S42" s="32">
        <f t="shared" si="7"/>
        <v>32752</v>
      </c>
      <c r="T42" s="9">
        <f t="shared" si="8"/>
        <v>1.3857999999999999</v>
      </c>
      <c r="U42" s="9">
        <f t="shared" si="4"/>
        <v>22.1629</v>
      </c>
    </row>
    <row r="43" spans="1:21" x14ac:dyDescent="0.2">
      <c r="A43" s="1">
        <v>32782</v>
      </c>
      <c r="B43" s="52">
        <f t="shared" si="12"/>
        <v>1989</v>
      </c>
      <c r="C43" s="52">
        <f t="shared" si="13"/>
        <v>10</v>
      </c>
      <c r="D43" s="51">
        <f>VLOOKUP($A43,[1]Selic_base!$A$3:$H$1000,4,0)</f>
        <v>47.7</v>
      </c>
      <c r="E43" s="54">
        <f>VLOOKUP($A43,[1]Selic_base!$A$3:$H$1000,5,0)</f>
        <v>2068.59</v>
      </c>
      <c r="F43" s="54">
        <f>VLOOKUP($A43,[1]Selic_base!$A$3:$H$1000,6,0)</f>
        <v>267.49</v>
      </c>
      <c r="G43" s="54" t="str">
        <f>VLOOKUP($A43,[1]Selic_base!$A$3:$H$1000,7,0)</f>
        <v>v</v>
      </c>
      <c r="H43" s="68">
        <f t="shared" si="9"/>
        <v>0</v>
      </c>
      <c r="I43" s="18"/>
      <c r="J43" s="69">
        <f t="shared" si="10"/>
        <v>32782</v>
      </c>
      <c r="K43" s="6"/>
      <c r="L43" s="18"/>
      <c r="M43" s="64">
        <f t="shared" si="6"/>
        <v>41</v>
      </c>
      <c r="N43" s="69">
        <f t="shared" si="11"/>
        <v>32782</v>
      </c>
      <c r="S43" s="32">
        <f t="shared" si="7"/>
        <v>32782</v>
      </c>
      <c r="T43" s="9">
        <f t="shared" si="8"/>
        <v>1.4770000000000001</v>
      </c>
      <c r="U43" s="9">
        <f t="shared" si="4"/>
        <v>21.6859</v>
      </c>
    </row>
    <row r="44" spans="1:21" x14ac:dyDescent="0.2">
      <c r="A44" s="1">
        <v>32813</v>
      </c>
      <c r="B44" s="52">
        <f t="shared" si="12"/>
        <v>1989</v>
      </c>
      <c r="C44" s="52">
        <f t="shared" si="13"/>
        <v>11</v>
      </c>
      <c r="D44" s="51">
        <f>VLOOKUP($A44,[1]Selic_base!$A$3:$H$1000,4,0)</f>
        <v>48.41</v>
      </c>
      <c r="E44" s="54">
        <f>VLOOKUP($A44,[1]Selic_base!$A$3:$H$1000,5,0)</f>
        <v>2020.1800000000003</v>
      </c>
      <c r="F44" s="54">
        <f>VLOOKUP($A44,[1]Selic_base!$A$3:$H$1000,6,0)</f>
        <v>315.89999999999998</v>
      </c>
      <c r="G44" s="54" t="str">
        <f>VLOOKUP($A44,[1]Selic_base!$A$3:$H$1000,7,0)</f>
        <v>v</v>
      </c>
      <c r="H44" s="68">
        <f t="shared" si="9"/>
        <v>0</v>
      </c>
      <c r="I44" s="18"/>
      <c r="J44" s="69">
        <f t="shared" si="10"/>
        <v>32813</v>
      </c>
      <c r="K44" s="6"/>
      <c r="L44" s="18"/>
      <c r="M44" s="64">
        <f t="shared" si="6"/>
        <v>42</v>
      </c>
      <c r="N44" s="69">
        <f t="shared" si="11"/>
        <v>32813</v>
      </c>
      <c r="S44" s="32">
        <f t="shared" si="7"/>
        <v>32813</v>
      </c>
      <c r="T44" s="9">
        <f t="shared" si="8"/>
        <v>1.4841</v>
      </c>
      <c r="U44" s="9">
        <f t="shared" si="4"/>
        <v>21.201800000000002</v>
      </c>
    </row>
    <row r="45" spans="1:21" x14ac:dyDescent="0.2">
      <c r="A45" s="1">
        <v>32843</v>
      </c>
      <c r="B45" s="52">
        <f t="shared" si="12"/>
        <v>1989</v>
      </c>
      <c r="C45" s="52">
        <f t="shared" si="13"/>
        <v>12</v>
      </c>
      <c r="D45" s="51">
        <f>VLOOKUP($A45,[1]Selic_base!$A$3:$H$1000,4,0)</f>
        <v>64.209999999999994</v>
      </c>
      <c r="E45" s="54">
        <f>VLOOKUP($A45,[1]Selic_base!$A$3:$H$1000,5,0)</f>
        <v>1955.9700000000003</v>
      </c>
      <c r="F45" s="54">
        <f>VLOOKUP($A45,[1]Selic_base!$A$3:$H$1000,6,0)</f>
        <v>380.10999999999996</v>
      </c>
      <c r="G45" s="54" t="str">
        <f>VLOOKUP($A45,[1]Selic_base!$A$3:$H$1000,7,0)</f>
        <v>v</v>
      </c>
      <c r="H45" s="68">
        <f t="shared" si="9"/>
        <v>0</v>
      </c>
      <c r="I45" s="18"/>
      <c r="J45" s="69">
        <f t="shared" si="10"/>
        <v>32843</v>
      </c>
      <c r="K45" s="6"/>
      <c r="L45" s="18"/>
      <c r="M45" s="64">
        <f t="shared" si="6"/>
        <v>43</v>
      </c>
      <c r="N45" s="69">
        <f t="shared" si="11"/>
        <v>32843</v>
      </c>
      <c r="S45" s="32">
        <f t="shared" si="7"/>
        <v>32843</v>
      </c>
      <c r="T45" s="9">
        <f t="shared" si="8"/>
        <v>1.6420999999999999</v>
      </c>
      <c r="U45" s="9">
        <f t="shared" si="4"/>
        <v>20.559700000000003</v>
      </c>
    </row>
    <row r="46" spans="1:21" x14ac:dyDescent="0.2">
      <c r="A46" s="1">
        <v>32874</v>
      </c>
      <c r="B46" s="52">
        <f t="shared" si="12"/>
        <v>1990</v>
      </c>
      <c r="C46" s="52">
        <f t="shared" si="13"/>
        <v>1</v>
      </c>
      <c r="D46" s="51">
        <f>VLOOKUP($A46,[1]Selic_base!$A$3:$H$1000,4,0)</f>
        <v>67.599999999999994</v>
      </c>
      <c r="E46" s="54">
        <f>VLOOKUP($A46,[1]Selic_base!$A$3:$H$1000,5,0)</f>
        <v>1888.3700000000003</v>
      </c>
      <c r="F46" s="54">
        <f>VLOOKUP($A46,[1]Selic_base!$A$3:$H$1000,6,0)</f>
        <v>67.599999999999994</v>
      </c>
      <c r="G46" s="54" t="str">
        <f>VLOOKUP($A46,[1]Selic_base!$A$3:$H$1000,7,0)</f>
        <v>v</v>
      </c>
      <c r="H46" s="68">
        <f t="shared" si="9"/>
        <v>0</v>
      </c>
      <c r="I46" s="18"/>
      <c r="J46" s="69">
        <f t="shared" si="10"/>
        <v>32874</v>
      </c>
      <c r="K46" s="6"/>
      <c r="L46" s="18"/>
      <c r="M46" s="64">
        <f t="shared" si="6"/>
        <v>44</v>
      </c>
      <c r="N46" s="69">
        <f t="shared" si="11"/>
        <v>32874</v>
      </c>
      <c r="S46" s="32">
        <f t="shared" si="7"/>
        <v>32874</v>
      </c>
      <c r="T46" s="9">
        <f t="shared" si="8"/>
        <v>1.6759999999999999</v>
      </c>
      <c r="U46" s="9">
        <f t="shared" si="4"/>
        <v>19.883700000000005</v>
      </c>
    </row>
    <row r="47" spans="1:21" x14ac:dyDescent="0.2">
      <c r="A47" s="1">
        <v>32905</v>
      </c>
      <c r="B47" s="52">
        <f t="shared" si="12"/>
        <v>1990</v>
      </c>
      <c r="C47" s="52">
        <f t="shared" si="13"/>
        <v>2</v>
      </c>
      <c r="D47" s="51">
        <f>VLOOKUP($A47,[1]Selic_base!$A$3:$H$1000,4,0)</f>
        <v>82.04</v>
      </c>
      <c r="E47" s="54">
        <f>VLOOKUP($A47,[1]Selic_base!$A$3:$H$1000,5,0)</f>
        <v>1806.3300000000004</v>
      </c>
      <c r="F47" s="54">
        <f>VLOOKUP($A47,[1]Selic_base!$A$3:$H$1000,6,0)</f>
        <v>149.63999999999999</v>
      </c>
      <c r="G47" s="54" t="str">
        <f>VLOOKUP($A47,[1]Selic_base!$A$3:$H$1000,7,0)</f>
        <v>v</v>
      </c>
      <c r="H47" s="68">
        <f t="shared" si="9"/>
        <v>0</v>
      </c>
      <c r="I47" s="18"/>
      <c r="J47" s="69">
        <f t="shared" si="10"/>
        <v>32905</v>
      </c>
      <c r="K47" s="6"/>
      <c r="L47" s="18"/>
      <c r="M47" s="64">
        <f t="shared" si="6"/>
        <v>45</v>
      </c>
      <c r="N47" s="69">
        <f t="shared" si="11"/>
        <v>32905</v>
      </c>
      <c r="S47" s="32">
        <f t="shared" si="7"/>
        <v>32905</v>
      </c>
      <c r="T47" s="9">
        <f t="shared" si="8"/>
        <v>1.8204</v>
      </c>
      <c r="U47" s="9">
        <f t="shared" si="4"/>
        <v>19.063300000000005</v>
      </c>
    </row>
    <row r="48" spans="1:21" x14ac:dyDescent="0.2">
      <c r="A48" s="1">
        <v>32933</v>
      </c>
      <c r="B48" s="52">
        <f t="shared" si="12"/>
        <v>1990</v>
      </c>
      <c r="C48" s="52">
        <f t="shared" si="13"/>
        <v>3</v>
      </c>
      <c r="D48" s="51">
        <f>VLOOKUP($A48,[1]Selic_base!$A$3:$H$1000,4,0)</f>
        <v>36.76</v>
      </c>
      <c r="E48" s="54">
        <f>VLOOKUP($A48,[1]Selic_base!$A$3:$H$1000,5,0)</f>
        <v>1769.5700000000004</v>
      </c>
      <c r="F48" s="54">
        <f>VLOOKUP($A48,[1]Selic_base!$A$3:$H$1000,6,0)</f>
        <v>186.39999999999998</v>
      </c>
      <c r="G48" s="54" t="str">
        <f>VLOOKUP($A48,[1]Selic_base!$A$3:$H$1000,7,0)</f>
        <v>v</v>
      </c>
      <c r="H48" s="68">
        <f t="shared" si="9"/>
        <v>0</v>
      </c>
      <c r="I48" s="18"/>
      <c r="J48" s="69">
        <f t="shared" si="10"/>
        <v>32933</v>
      </c>
      <c r="K48" s="6"/>
      <c r="L48" s="18"/>
      <c r="M48" s="64">
        <f t="shared" si="6"/>
        <v>46</v>
      </c>
      <c r="N48" s="69">
        <f t="shared" si="11"/>
        <v>32933</v>
      </c>
      <c r="S48" s="32">
        <f t="shared" si="7"/>
        <v>32933</v>
      </c>
      <c r="T48" s="9">
        <f t="shared" si="8"/>
        <v>1.3675999999999999</v>
      </c>
      <c r="U48" s="9">
        <f t="shared" si="4"/>
        <v>18.695700000000002</v>
      </c>
    </row>
    <row r="49" spans="1:21" x14ac:dyDescent="0.2">
      <c r="A49" s="1">
        <v>32964</v>
      </c>
      <c r="B49" s="52">
        <f t="shared" si="12"/>
        <v>1990</v>
      </c>
      <c r="C49" s="52">
        <f t="shared" si="13"/>
        <v>4</v>
      </c>
      <c r="D49" s="51">
        <f>VLOOKUP($A49,[1]Selic_base!$A$3:$H$1000,4,0)</f>
        <v>4.2300000000000004</v>
      </c>
      <c r="E49" s="54">
        <f>VLOOKUP($A49,[1]Selic_base!$A$3:$H$1000,5,0)</f>
        <v>1765.3400000000004</v>
      </c>
      <c r="F49" s="54">
        <f>VLOOKUP($A49,[1]Selic_base!$A$3:$H$1000,6,0)</f>
        <v>190.62999999999997</v>
      </c>
      <c r="G49" s="54" t="str">
        <f>VLOOKUP($A49,[1]Selic_base!$A$3:$H$1000,7,0)</f>
        <v>v</v>
      </c>
      <c r="H49" s="68">
        <f t="shared" si="9"/>
        <v>0</v>
      </c>
      <c r="I49" s="18"/>
      <c r="J49" s="69">
        <f t="shared" si="10"/>
        <v>32964</v>
      </c>
      <c r="K49" s="6"/>
      <c r="L49" s="18"/>
      <c r="M49" s="64">
        <f t="shared" si="6"/>
        <v>47</v>
      </c>
      <c r="N49" s="69">
        <f t="shared" si="11"/>
        <v>32964</v>
      </c>
      <c r="S49" s="32">
        <f t="shared" si="7"/>
        <v>32964</v>
      </c>
      <c r="T49" s="9">
        <f t="shared" si="8"/>
        <v>1.0423</v>
      </c>
      <c r="U49" s="9">
        <f t="shared" si="4"/>
        <v>18.653400000000005</v>
      </c>
    </row>
    <row r="50" spans="1:21" x14ac:dyDescent="0.2">
      <c r="A50" s="1">
        <v>32994</v>
      </c>
      <c r="B50" s="52">
        <f t="shared" si="12"/>
        <v>1990</v>
      </c>
      <c r="C50" s="52">
        <f t="shared" si="13"/>
        <v>5</v>
      </c>
      <c r="D50" s="51">
        <f>VLOOKUP($A50,[1]Selic_base!$A$3:$H$1000,4,0)</f>
        <v>5.69</v>
      </c>
      <c r="E50" s="54">
        <f>VLOOKUP($A50,[1]Selic_base!$A$3:$H$1000,5,0)</f>
        <v>1759.6500000000003</v>
      </c>
      <c r="F50" s="54">
        <f>VLOOKUP($A50,[1]Selic_base!$A$3:$H$1000,6,0)</f>
        <v>196.31999999999996</v>
      </c>
      <c r="G50" s="54" t="str">
        <f>VLOOKUP($A50,[1]Selic_base!$A$3:$H$1000,7,0)</f>
        <v>v</v>
      </c>
      <c r="H50" s="68">
        <f t="shared" si="9"/>
        <v>0</v>
      </c>
      <c r="I50" s="18"/>
      <c r="J50" s="69">
        <f t="shared" si="10"/>
        <v>32994</v>
      </c>
      <c r="K50" s="6"/>
      <c r="L50" s="18"/>
      <c r="M50" s="64">
        <f t="shared" si="6"/>
        <v>48</v>
      </c>
      <c r="N50" s="69">
        <f t="shared" si="11"/>
        <v>32994</v>
      </c>
      <c r="S50" s="32">
        <f t="shared" si="7"/>
        <v>32994</v>
      </c>
      <c r="T50" s="9">
        <f t="shared" si="8"/>
        <v>1.0569</v>
      </c>
      <c r="U50" s="9">
        <f t="shared" si="4"/>
        <v>18.596500000000002</v>
      </c>
    </row>
    <row r="51" spans="1:21" x14ac:dyDescent="0.2">
      <c r="A51" s="1">
        <v>33025</v>
      </c>
      <c r="B51" s="52">
        <f t="shared" si="12"/>
        <v>1990</v>
      </c>
      <c r="C51" s="52">
        <f t="shared" si="13"/>
        <v>6</v>
      </c>
      <c r="D51" s="51">
        <f>VLOOKUP($A51,[1]Selic_base!$A$3:$H$1000,4,0)</f>
        <v>8.73</v>
      </c>
      <c r="E51" s="54">
        <f>VLOOKUP($A51,[1]Selic_base!$A$3:$H$1000,5,0)</f>
        <v>1750.9200000000003</v>
      </c>
      <c r="F51" s="54">
        <f>VLOOKUP($A51,[1]Selic_base!$A$3:$H$1000,6,0)</f>
        <v>205.04999999999995</v>
      </c>
      <c r="G51" s="54" t="str">
        <f>VLOOKUP($A51,[1]Selic_base!$A$3:$H$1000,7,0)</f>
        <v>v</v>
      </c>
      <c r="H51" s="68">
        <f t="shared" si="9"/>
        <v>0</v>
      </c>
      <c r="I51" s="18"/>
      <c r="J51" s="69">
        <f t="shared" si="10"/>
        <v>33025</v>
      </c>
      <c r="K51" s="6"/>
      <c r="L51" s="18"/>
      <c r="M51" s="64">
        <f t="shared" si="6"/>
        <v>49</v>
      </c>
      <c r="N51" s="69">
        <f t="shared" si="11"/>
        <v>33025</v>
      </c>
      <c r="S51" s="32">
        <f t="shared" si="7"/>
        <v>33025</v>
      </c>
      <c r="T51" s="9">
        <f t="shared" si="8"/>
        <v>1.0872999999999999</v>
      </c>
      <c r="U51" s="9">
        <f t="shared" si="4"/>
        <v>18.509200000000003</v>
      </c>
    </row>
    <row r="52" spans="1:21" x14ac:dyDescent="0.2">
      <c r="A52" s="1">
        <v>33055</v>
      </c>
      <c r="B52" s="52">
        <f t="shared" si="12"/>
        <v>1990</v>
      </c>
      <c r="C52" s="52">
        <f t="shared" si="13"/>
        <v>7</v>
      </c>
      <c r="D52" s="51">
        <f>VLOOKUP($A52,[1]Selic_base!$A$3:$H$1000,4,0)</f>
        <v>13.79</v>
      </c>
      <c r="E52" s="54">
        <f>VLOOKUP($A52,[1]Selic_base!$A$3:$H$1000,5,0)</f>
        <v>1737.1300000000003</v>
      </c>
      <c r="F52" s="54">
        <f>VLOOKUP($A52,[1]Selic_base!$A$3:$H$1000,6,0)</f>
        <v>218.83999999999995</v>
      </c>
      <c r="G52" s="54" t="str">
        <f>VLOOKUP($A52,[1]Selic_base!$A$3:$H$1000,7,0)</f>
        <v>v</v>
      </c>
      <c r="H52" s="68">
        <f t="shared" si="9"/>
        <v>0</v>
      </c>
      <c r="I52" s="18"/>
      <c r="J52" s="69">
        <f t="shared" si="10"/>
        <v>33055</v>
      </c>
      <c r="K52" s="6"/>
      <c r="L52" s="18"/>
      <c r="M52" s="64">
        <f t="shared" si="6"/>
        <v>50</v>
      </c>
      <c r="N52" s="69">
        <f t="shared" si="11"/>
        <v>33055</v>
      </c>
      <c r="S52" s="32">
        <f t="shared" si="7"/>
        <v>33055</v>
      </c>
      <c r="T52" s="9">
        <f t="shared" si="8"/>
        <v>1.1378999999999999</v>
      </c>
      <c r="U52" s="9">
        <f t="shared" si="4"/>
        <v>18.371300000000005</v>
      </c>
    </row>
    <row r="53" spans="1:21" x14ac:dyDescent="0.2">
      <c r="A53" s="1">
        <v>33086</v>
      </c>
      <c r="B53" s="52">
        <f t="shared" si="12"/>
        <v>1990</v>
      </c>
      <c r="C53" s="52">
        <f t="shared" si="13"/>
        <v>8</v>
      </c>
      <c r="D53" s="51">
        <f>VLOOKUP($A53,[1]Selic_base!$A$3:$H$1000,4,0)</f>
        <v>11.53</v>
      </c>
      <c r="E53" s="54">
        <f>VLOOKUP($A53,[1]Selic_base!$A$3:$H$1000,5,0)</f>
        <v>1725.6000000000004</v>
      </c>
      <c r="F53" s="54">
        <f>VLOOKUP($A53,[1]Selic_base!$A$3:$H$1000,6,0)</f>
        <v>230.36999999999995</v>
      </c>
      <c r="G53" s="54" t="str">
        <f>VLOOKUP($A53,[1]Selic_base!$A$3:$H$1000,7,0)</f>
        <v>v</v>
      </c>
      <c r="H53" s="68">
        <f t="shared" si="9"/>
        <v>0</v>
      </c>
      <c r="I53" s="18"/>
      <c r="J53" s="69">
        <f t="shared" si="10"/>
        <v>33086</v>
      </c>
      <c r="K53" s="6"/>
      <c r="L53" s="18"/>
      <c r="M53" s="64">
        <f t="shared" si="6"/>
        <v>51</v>
      </c>
      <c r="N53" s="69">
        <f t="shared" si="11"/>
        <v>33086</v>
      </c>
      <c r="S53" s="32">
        <f t="shared" si="7"/>
        <v>33086</v>
      </c>
      <c r="T53" s="9">
        <f t="shared" si="8"/>
        <v>1.1153</v>
      </c>
      <c r="U53" s="9">
        <f t="shared" si="4"/>
        <v>18.256000000000004</v>
      </c>
    </row>
    <row r="54" spans="1:21" x14ac:dyDescent="0.2">
      <c r="A54" s="1">
        <v>33117</v>
      </c>
      <c r="B54" s="52">
        <f t="shared" si="12"/>
        <v>1990</v>
      </c>
      <c r="C54" s="52">
        <f t="shared" si="13"/>
        <v>9</v>
      </c>
      <c r="D54" s="51">
        <f>VLOOKUP($A54,[1]Selic_base!$A$3:$H$1000,4,0)</f>
        <v>15.21</v>
      </c>
      <c r="E54" s="54">
        <f>VLOOKUP($A54,[1]Selic_base!$A$3:$H$1000,5,0)</f>
        <v>1710.3900000000003</v>
      </c>
      <c r="F54" s="54">
        <f>VLOOKUP($A54,[1]Selic_base!$A$3:$H$1000,6,0)</f>
        <v>245.57999999999996</v>
      </c>
      <c r="G54" s="54" t="str">
        <f>VLOOKUP($A54,[1]Selic_base!$A$3:$H$1000,7,0)</f>
        <v>v</v>
      </c>
      <c r="H54" s="68">
        <f t="shared" si="9"/>
        <v>0</v>
      </c>
      <c r="I54" s="18"/>
      <c r="J54" s="69">
        <f t="shared" si="10"/>
        <v>33117</v>
      </c>
      <c r="K54" s="6"/>
      <c r="L54" s="18"/>
      <c r="M54" s="64">
        <f t="shared" si="6"/>
        <v>52</v>
      </c>
      <c r="N54" s="69">
        <f t="shared" si="11"/>
        <v>33117</v>
      </c>
      <c r="S54" s="32">
        <f t="shared" si="7"/>
        <v>33117</v>
      </c>
      <c r="T54" s="9">
        <f t="shared" si="8"/>
        <v>1.1520999999999999</v>
      </c>
      <c r="U54" s="9">
        <f t="shared" si="4"/>
        <v>18.103900000000003</v>
      </c>
    </row>
    <row r="55" spans="1:21" x14ac:dyDescent="0.2">
      <c r="A55" s="1">
        <v>33147</v>
      </c>
      <c r="B55" s="52">
        <f t="shared" si="12"/>
        <v>1990</v>
      </c>
      <c r="C55" s="52">
        <f t="shared" si="13"/>
        <v>10</v>
      </c>
      <c r="D55" s="51">
        <f>VLOOKUP($A55,[1]Selic_base!$A$3:$H$1000,4,0)</f>
        <v>16.489999999999998</v>
      </c>
      <c r="E55" s="54">
        <f>VLOOKUP($A55,[1]Selic_base!$A$3:$H$1000,5,0)</f>
        <v>1693.9000000000003</v>
      </c>
      <c r="F55" s="54">
        <f>VLOOKUP($A55,[1]Selic_base!$A$3:$H$1000,6,0)</f>
        <v>262.06999999999994</v>
      </c>
      <c r="G55" s="54" t="str">
        <f>VLOOKUP($A55,[1]Selic_base!$A$3:$H$1000,7,0)</f>
        <v>v</v>
      </c>
      <c r="H55" s="68">
        <f t="shared" si="9"/>
        <v>0</v>
      </c>
      <c r="I55" s="18"/>
      <c r="J55" s="69">
        <f t="shared" si="10"/>
        <v>33147</v>
      </c>
      <c r="K55" s="6"/>
      <c r="L55" s="18"/>
      <c r="M55" s="64">
        <f t="shared" si="6"/>
        <v>53</v>
      </c>
      <c r="N55" s="69">
        <f t="shared" si="11"/>
        <v>33147</v>
      </c>
      <c r="S55" s="32">
        <f t="shared" si="7"/>
        <v>33147</v>
      </c>
      <c r="T55" s="9">
        <f t="shared" si="8"/>
        <v>1.1649</v>
      </c>
      <c r="U55" s="9">
        <f t="shared" si="4"/>
        <v>17.939000000000004</v>
      </c>
    </row>
    <row r="56" spans="1:21" x14ac:dyDescent="0.2">
      <c r="A56" s="1">
        <v>33178</v>
      </c>
      <c r="B56" s="52">
        <f t="shared" si="12"/>
        <v>1990</v>
      </c>
      <c r="C56" s="52">
        <f t="shared" si="13"/>
        <v>11</v>
      </c>
      <c r="D56" s="51">
        <f>VLOOKUP($A56,[1]Selic_base!$A$3:$H$1000,4,0)</f>
        <v>19.829999999999998</v>
      </c>
      <c r="E56" s="54">
        <f>VLOOKUP($A56,[1]Selic_base!$A$3:$H$1000,5,0)</f>
        <v>1674.0700000000004</v>
      </c>
      <c r="F56" s="54">
        <f>VLOOKUP($A56,[1]Selic_base!$A$3:$H$1000,6,0)</f>
        <v>281.89999999999992</v>
      </c>
      <c r="G56" s="54" t="str">
        <f>VLOOKUP($A56,[1]Selic_base!$A$3:$H$1000,7,0)</f>
        <v>v</v>
      </c>
      <c r="H56" s="68">
        <f t="shared" si="9"/>
        <v>0</v>
      </c>
      <c r="I56" s="18"/>
      <c r="J56" s="69">
        <f t="shared" si="10"/>
        <v>33178</v>
      </c>
      <c r="K56" s="6"/>
      <c r="L56" s="18"/>
      <c r="M56" s="64">
        <f t="shared" si="6"/>
        <v>54</v>
      </c>
      <c r="N56" s="69">
        <f t="shared" si="11"/>
        <v>33178</v>
      </c>
      <c r="S56" s="32">
        <f t="shared" si="7"/>
        <v>33178</v>
      </c>
      <c r="T56" s="9">
        <f t="shared" si="8"/>
        <v>1.1982999999999999</v>
      </c>
      <c r="U56" s="9">
        <f t="shared" si="4"/>
        <v>17.740700000000004</v>
      </c>
    </row>
    <row r="57" spans="1:21" x14ac:dyDescent="0.2">
      <c r="A57" s="1">
        <v>33208</v>
      </c>
      <c r="B57" s="52">
        <f t="shared" si="12"/>
        <v>1990</v>
      </c>
      <c r="C57" s="52">
        <f t="shared" si="13"/>
        <v>12</v>
      </c>
      <c r="D57" s="51">
        <f>VLOOKUP($A57,[1]Selic_base!$A$3:$H$1000,4,0)</f>
        <v>22.86</v>
      </c>
      <c r="E57" s="54">
        <f>VLOOKUP($A57,[1]Selic_base!$A$3:$H$1000,5,0)</f>
        <v>1651.2100000000005</v>
      </c>
      <c r="F57" s="54">
        <f>VLOOKUP($A57,[1]Selic_base!$A$3:$H$1000,6,0)</f>
        <v>304.75999999999993</v>
      </c>
      <c r="G57" s="54" t="str">
        <f>VLOOKUP($A57,[1]Selic_base!$A$3:$H$1000,7,0)</f>
        <v>v</v>
      </c>
      <c r="H57" s="68">
        <f t="shared" si="9"/>
        <v>0</v>
      </c>
      <c r="I57" s="18"/>
      <c r="J57" s="69">
        <f t="shared" si="10"/>
        <v>33208</v>
      </c>
      <c r="K57" s="6"/>
      <c r="L57" s="18"/>
      <c r="M57" s="64">
        <f t="shared" si="6"/>
        <v>55</v>
      </c>
      <c r="N57" s="69">
        <f t="shared" si="11"/>
        <v>33208</v>
      </c>
      <c r="S57" s="32">
        <f t="shared" si="7"/>
        <v>33208</v>
      </c>
      <c r="T57" s="9">
        <f t="shared" si="8"/>
        <v>1.2285999999999999</v>
      </c>
      <c r="U57" s="9">
        <f t="shared" si="4"/>
        <v>17.512100000000004</v>
      </c>
    </row>
    <row r="58" spans="1:21" x14ac:dyDescent="0.2">
      <c r="A58" s="1">
        <v>33239</v>
      </c>
      <c r="B58" s="52">
        <f t="shared" si="12"/>
        <v>1991</v>
      </c>
      <c r="C58" s="52">
        <f t="shared" si="13"/>
        <v>1</v>
      </c>
      <c r="D58" s="51">
        <f>VLOOKUP($A58,[1]Selic_base!$A$3:$H$1000,4,0)</f>
        <v>21.02</v>
      </c>
      <c r="E58" s="54">
        <f>VLOOKUP($A58,[1]Selic_base!$A$3:$H$1000,5,0)</f>
        <v>1630.1900000000005</v>
      </c>
      <c r="F58" s="54">
        <f>VLOOKUP($A58,[1]Selic_base!$A$3:$H$1000,6,0)</f>
        <v>21.02</v>
      </c>
      <c r="G58" s="54" t="str">
        <f>VLOOKUP($A58,[1]Selic_base!$A$3:$H$1000,7,0)</f>
        <v>v</v>
      </c>
      <c r="H58" s="68">
        <f t="shared" si="9"/>
        <v>0</v>
      </c>
      <c r="I58" s="18"/>
      <c r="J58" s="69">
        <f t="shared" si="10"/>
        <v>33239</v>
      </c>
      <c r="K58" s="6"/>
      <c r="L58" s="18"/>
      <c r="M58" s="64">
        <f t="shared" si="6"/>
        <v>56</v>
      </c>
      <c r="N58" s="69">
        <f t="shared" si="11"/>
        <v>33239</v>
      </c>
      <c r="S58" s="32">
        <f t="shared" si="7"/>
        <v>33239</v>
      </c>
      <c r="T58" s="9">
        <f t="shared" si="8"/>
        <v>1.2101999999999999</v>
      </c>
      <c r="U58" s="9">
        <f t="shared" si="4"/>
        <v>17.301900000000003</v>
      </c>
    </row>
    <row r="59" spans="1:21" x14ac:dyDescent="0.2">
      <c r="A59" s="1">
        <v>33270</v>
      </c>
      <c r="B59" s="52">
        <f t="shared" si="12"/>
        <v>1991</v>
      </c>
      <c r="C59" s="52">
        <f t="shared" si="13"/>
        <v>2</v>
      </c>
      <c r="D59" s="51">
        <f>VLOOKUP($A59,[1]Selic_base!$A$3:$H$1000,4,0)</f>
        <v>6.85</v>
      </c>
      <c r="E59" s="54">
        <f>VLOOKUP($A59,[1]Selic_base!$A$3:$H$1000,5,0)</f>
        <v>1623.3400000000006</v>
      </c>
      <c r="F59" s="54">
        <f>VLOOKUP($A59,[1]Selic_base!$A$3:$H$1000,6,0)</f>
        <v>27.869999999999997</v>
      </c>
      <c r="G59" s="54" t="str">
        <f>VLOOKUP($A59,[1]Selic_base!$A$3:$H$1000,7,0)</f>
        <v>v</v>
      </c>
      <c r="H59" s="68">
        <f t="shared" si="9"/>
        <v>0</v>
      </c>
      <c r="I59" s="18"/>
      <c r="J59" s="69">
        <f t="shared" si="10"/>
        <v>33270</v>
      </c>
      <c r="K59" s="6"/>
      <c r="L59" s="18"/>
      <c r="M59" s="64">
        <f t="shared" si="6"/>
        <v>57</v>
      </c>
      <c r="N59" s="69">
        <f t="shared" si="11"/>
        <v>33270</v>
      </c>
      <c r="S59" s="32">
        <f t="shared" si="7"/>
        <v>33270</v>
      </c>
      <c r="T59" s="9">
        <f t="shared" si="8"/>
        <v>1.0685</v>
      </c>
      <c r="U59" s="9">
        <f t="shared" si="4"/>
        <v>17.233400000000007</v>
      </c>
    </row>
    <row r="60" spans="1:21" x14ac:dyDescent="0.2">
      <c r="A60" s="1">
        <v>33298</v>
      </c>
      <c r="B60" s="52">
        <f t="shared" si="12"/>
        <v>1991</v>
      </c>
      <c r="C60" s="52">
        <f t="shared" si="13"/>
        <v>3</v>
      </c>
      <c r="D60" s="51">
        <f>VLOOKUP($A60,[1]Selic_base!$A$3:$H$1000,4,0)</f>
        <v>8.99</v>
      </c>
      <c r="E60" s="54">
        <f>VLOOKUP($A60,[1]Selic_base!$A$3:$H$1000,5,0)</f>
        <v>1614.3500000000006</v>
      </c>
      <c r="F60" s="54">
        <f>VLOOKUP($A60,[1]Selic_base!$A$3:$H$1000,6,0)</f>
        <v>36.86</v>
      </c>
      <c r="G60" s="54" t="str">
        <f>VLOOKUP($A60,[1]Selic_base!$A$3:$H$1000,7,0)</f>
        <v>v</v>
      </c>
      <c r="H60" s="68">
        <f t="shared" si="9"/>
        <v>0</v>
      </c>
      <c r="I60" s="18"/>
      <c r="J60" s="69">
        <f t="shared" si="10"/>
        <v>33298</v>
      </c>
      <c r="K60" s="6"/>
      <c r="L60" s="18"/>
      <c r="M60" s="64">
        <f t="shared" si="6"/>
        <v>58</v>
      </c>
      <c r="N60" s="69">
        <f t="shared" si="11"/>
        <v>33298</v>
      </c>
      <c r="S60" s="32">
        <f t="shared" si="7"/>
        <v>33298</v>
      </c>
      <c r="T60" s="9">
        <f t="shared" si="8"/>
        <v>1.0899000000000001</v>
      </c>
      <c r="U60" s="9">
        <f t="shared" si="4"/>
        <v>17.143500000000007</v>
      </c>
    </row>
    <row r="61" spans="1:21" x14ac:dyDescent="0.2">
      <c r="A61" s="1">
        <v>33329</v>
      </c>
      <c r="B61" s="52">
        <f t="shared" si="12"/>
        <v>1991</v>
      </c>
      <c r="C61" s="52">
        <f t="shared" si="13"/>
        <v>4</v>
      </c>
      <c r="D61" s="51">
        <f>VLOOKUP($A61,[1]Selic_base!$A$3:$H$1000,4,0)</f>
        <v>9.67</v>
      </c>
      <c r="E61" s="54">
        <f>VLOOKUP($A61,[1]Selic_base!$A$3:$H$1000,5,0)</f>
        <v>1604.6800000000005</v>
      </c>
      <c r="F61" s="54">
        <f>VLOOKUP($A61,[1]Selic_base!$A$3:$H$1000,6,0)</f>
        <v>46.53</v>
      </c>
      <c r="G61" s="54" t="str">
        <f>VLOOKUP($A61,[1]Selic_base!$A$3:$H$1000,7,0)</f>
        <v>v</v>
      </c>
      <c r="H61" s="68">
        <f t="shared" si="9"/>
        <v>0</v>
      </c>
      <c r="I61" s="18"/>
      <c r="J61" s="69">
        <f t="shared" si="10"/>
        <v>33329</v>
      </c>
      <c r="K61" s="6"/>
      <c r="L61" s="18"/>
      <c r="M61" s="64">
        <f t="shared" si="6"/>
        <v>59</v>
      </c>
      <c r="N61" s="69">
        <f t="shared" si="11"/>
        <v>33329</v>
      </c>
      <c r="S61" s="32">
        <f t="shared" si="7"/>
        <v>33329</v>
      </c>
      <c r="T61" s="9">
        <f t="shared" si="8"/>
        <v>1.0967</v>
      </c>
      <c r="U61" s="9">
        <f t="shared" si="4"/>
        <v>17.046800000000005</v>
      </c>
    </row>
    <row r="62" spans="1:21" x14ac:dyDescent="0.2">
      <c r="A62" s="1">
        <v>33359</v>
      </c>
      <c r="B62" s="52">
        <f t="shared" si="12"/>
        <v>1991</v>
      </c>
      <c r="C62" s="52">
        <f t="shared" si="13"/>
        <v>5</v>
      </c>
      <c r="D62" s="51">
        <f>VLOOKUP($A62,[1]Selic_base!$A$3:$H$1000,4,0)</f>
        <v>9.56</v>
      </c>
      <c r="E62" s="54">
        <f>VLOOKUP($A62,[1]Selic_base!$A$3:$H$1000,5,0)</f>
        <v>1595.1200000000006</v>
      </c>
      <c r="F62" s="54">
        <f>VLOOKUP($A62,[1]Selic_base!$A$3:$H$1000,6,0)</f>
        <v>56.09</v>
      </c>
      <c r="G62" s="54" t="str">
        <f>VLOOKUP($A62,[1]Selic_base!$A$3:$H$1000,7,0)</f>
        <v>v</v>
      </c>
      <c r="H62" s="68">
        <f t="shared" si="9"/>
        <v>0</v>
      </c>
      <c r="I62" s="18"/>
      <c r="J62" s="69">
        <f t="shared" si="10"/>
        <v>33359</v>
      </c>
      <c r="K62" s="6"/>
      <c r="L62" s="18"/>
      <c r="M62" s="64">
        <f t="shared" si="6"/>
        <v>60</v>
      </c>
      <c r="N62" s="69">
        <f t="shared" si="11"/>
        <v>33359</v>
      </c>
      <c r="S62" s="32">
        <f t="shared" si="7"/>
        <v>33359</v>
      </c>
      <c r="T62" s="9">
        <f t="shared" si="8"/>
        <v>1.0955999999999999</v>
      </c>
      <c r="U62" s="9">
        <f t="shared" si="4"/>
        <v>16.951200000000007</v>
      </c>
    </row>
    <row r="63" spans="1:21" x14ac:dyDescent="0.2">
      <c r="A63" s="1">
        <v>33390</v>
      </c>
      <c r="B63" s="52">
        <f t="shared" si="12"/>
        <v>1991</v>
      </c>
      <c r="C63" s="52">
        <f t="shared" si="13"/>
        <v>6</v>
      </c>
      <c r="D63" s="51">
        <f>VLOOKUP($A63,[1]Selic_base!$A$3:$H$1000,4,0)</f>
        <v>10.32</v>
      </c>
      <c r="E63" s="54">
        <f>VLOOKUP($A63,[1]Selic_base!$A$3:$H$1000,5,0)</f>
        <v>1584.8000000000006</v>
      </c>
      <c r="F63" s="54">
        <f>VLOOKUP($A63,[1]Selic_base!$A$3:$H$1000,6,0)</f>
        <v>66.41</v>
      </c>
      <c r="G63" s="54" t="str">
        <f>VLOOKUP($A63,[1]Selic_base!$A$3:$H$1000,7,0)</f>
        <v>v</v>
      </c>
      <c r="H63" s="68">
        <f t="shared" si="9"/>
        <v>0</v>
      </c>
      <c r="I63" s="18"/>
      <c r="J63" s="69">
        <f t="shared" si="10"/>
        <v>33390</v>
      </c>
      <c r="K63" s="6"/>
      <c r="L63" s="18"/>
      <c r="M63" s="64">
        <f t="shared" si="6"/>
        <v>61</v>
      </c>
      <c r="N63" s="69">
        <f t="shared" si="11"/>
        <v>33390</v>
      </c>
      <c r="S63" s="32">
        <f t="shared" si="7"/>
        <v>33390</v>
      </c>
      <c r="T63" s="9">
        <f t="shared" si="8"/>
        <v>1.1032</v>
      </c>
      <c r="U63" s="9">
        <f t="shared" si="4"/>
        <v>16.848000000000006</v>
      </c>
    </row>
    <row r="64" spans="1:21" x14ac:dyDescent="0.2">
      <c r="A64" s="1">
        <v>33420</v>
      </c>
      <c r="B64" s="52">
        <f t="shared" si="12"/>
        <v>1991</v>
      </c>
      <c r="C64" s="52">
        <f t="shared" si="13"/>
        <v>7</v>
      </c>
      <c r="D64" s="51">
        <f>VLOOKUP($A64,[1]Selic_base!$A$3:$H$1000,4,0)</f>
        <v>12.39</v>
      </c>
      <c r="E64" s="54">
        <f>VLOOKUP($A64,[1]Selic_base!$A$3:$H$1000,5,0)</f>
        <v>1572.4100000000005</v>
      </c>
      <c r="F64" s="54">
        <f>VLOOKUP($A64,[1]Selic_base!$A$3:$H$1000,6,0)</f>
        <v>78.8</v>
      </c>
      <c r="G64" s="54" t="str">
        <f>VLOOKUP($A64,[1]Selic_base!$A$3:$H$1000,7,0)</f>
        <v>v</v>
      </c>
      <c r="H64" s="68">
        <f t="shared" si="9"/>
        <v>0</v>
      </c>
      <c r="I64" s="18"/>
      <c r="J64" s="69">
        <f t="shared" si="10"/>
        <v>33420</v>
      </c>
      <c r="K64" s="6"/>
      <c r="L64" s="18"/>
      <c r="M64" s="64">
        <f t="shared" si="6"/>
        <v>62</v>
      </c>
      <c r="N64" s="69">
        <f t="shared" si="11"/>
        <v>33420</v>
      </c>
      <c r="S64" s="32">
        <f t="shared" si="7"/>
        <v>33420</v>
      </c>
      <c r="T64" s="9">
        <f t="shared" si="8"/>
        <v>1.1238999999999999</v>
      </c>
      <c r="U64" s="9">
        <f t="shared" si="4"/>
        <v>16.724100000000007</v>
      </c>
    </row>
    <row r="65" spans="1:21" x14ac:dyDescent="0.2">
      <c r="A65" s="1">
        <v>33451</v>
      </c>
      <c r="B65" s="52">
        <f t="shared" si="12"/>
        <v>1991</v>
      </c>
      <c r="C65" s="52">
        <f t="shared" si="13"/>
        <v>8</v>
      </c>
      <c r="D65" s="51">
        <f>VLOOKUP($A65,[1]Selic_base!$A$3:$H$1000,4,0)</f>
        <v>15.75</v>
      </c>
      <c r="E65" s="54">
        <f>VLOOKUP($A65,[1]Selic_base!$A$3:$H$1000,5,0)</f>
        <v>1556.6600000000005</v>
      </c>
      <c r="F65" s="54">
        <f>VLOOKUP($A65,[1]Selic_base!$A$3:$H$1000,6,0)</f>
        <v>94.55</v>
      </c>
      <c r="G65" s="54" t="str">
        <f>VLOOKUP($A65,[1]Selic_base!$A$3:$H$1000,7,0)</f>
        <v>v</v>
      </c>
      <c r="H65" s="68">
        <f t="shared" si="9"/>
        <v>0</v>
      </c>
      <c r="I65" s="18"/>
      <c r="J65" s="69">
        <f t="shared" si="10"/>
        <v>33451</v>
      </c>
      <c r="K65" s="6"/>
      <c r="L65" s="18"/>
      <c r="M65" s="64">
        <f t="shared" si="6"/>
        <v>63</v>
      </c>
      <c r="N65" s="69">
        <f t="shared" si="11"/>
        <v>33451</v>
      </c>
      <c r="S65" s="32">
        <f t="shared" si="7"/>
        <v>33451</v>
      </c>
      <c r="T65" s="9">
        <f t="shared" si="8"/>
        <v>1.1575</v>
      </c>
      <c r="U65" s="9">
        <f t="shared" si="4"/>
        <v>16.566600000000005</v>
      </c>
    </row>
    <row r="66" spans="1:21" x14ac:dyDescent="0.2">
      <c r="A66" s="1">
        <v>33482</v>
      </c>
      <c r="B66" s="52">
        <f t="shared" si="12"/>
        <v>1991</v>
      </c>
      <c r="C66" s="52">
        <f t="shared" si="13"/>
        <v>9</v>
      </c>
      <c r="D66" s="51">
        <f>VLOOKUP($A66,[1]Selic_base!$A$3:$H$1000,4,0)</f>
        <v>19.78</v>
      </c>
      <c r="E66" s="54">
        <f>VLOOKUP($A66,[1]Selic_base!$A$3:$H$1000,5,0)</f>
        <v>1536.8800000000006</v>
      </c>
      <c r="F66" s="54">
        <f>VLOOKUP($A66,[1]Selic_base!$A$3:$H$1000,6,0)</f>
        <v>114.33</v>
      </c>
      <c r="G66" s="54" t="str">
        <f>VLOOKUP($A66,[1]Selic_base!$A$3:$H$1000,7,0)</f>
        <v>v</v>
      </c>
      <c r="H66" s="68">
        <f t="shared" si="9"/>
        <v>0</v>
      </c>
      <c r="I66" s="18"/>
      <c r="J66" s="69">
        <f t="shared" si="10"/>
        <v>33482</v>
      </c>
      <c r="K66" s="6"/>
      <c r="L66" s="18"/>
      <c r="M66" s="64">
        <f t="shared" si="6"/>
        <v>64</v>
      </c>
      <c r="N66" s="69">
        <f t="shared" si="11"/>
        <v>33482</v>
      </c>
      <c r="S66" s="32">
        <f t="shared" si="7"/>
        <v>33482</v>
      </c>
      <c r="T66" s="9">
        <f t="shared" si="8"/>
        <v>1.1978</v>
      </c>
      <c r="U66" s="9">
        <f t="shared" si="4"/>
        <v>16.368800000000007</v>
      </c>
    </row>
    <row r="67" spans="1:21" x14ac:dyDescent="0.2">
      <c r="A67" s="1">
        <v>33512</v>
      </c>
      <c r="B67" s="52">
        <f t="shared" si="12"/>
        <v>1991</v>
      </c>
      <c r="C67" s="52">
        <f t="shared" si="13"/>
        <v>10</v>
      </c>
      <c r="D67" s="51">
        <f>VLOOKUP($A67,[1]Selic_base!$A$3:$H$1000,4,0)</f>
        <v>25.95</v>
      </c>
      <c r="E67" s="54">
        <f>VLOOKUP($A67,[1]Selic_base!$A$3:$H$1000,5,0)</f>
        <v>1510.9300000000005</v>
      </c>
      <c r="F67" s="54">
        <f>VLOOKUP($A67,[1]Selic_base!$A$3:$H$1000,6,0)</f>
        <v>140.28</v>
      </c>
      <c r="G67" s="54" t="str">
        <f>VLOOKUP($A67,[1]Selic_base!$A$3:$H$1000,7,0)</f>
        <v>v</v>
      </c>
      <c r="H67" s="68">
        <f t="shared" si="9"/>
        <v>0</v>
      </c>
      <c r="I67" s="18"/>
      <c r="J67" s="69">
        <f t="shared" si="10"/>
        <v>33512</v>
      </c>
      <c r="K67" s="6"/>
      <c r="L67" s="18"/>
      <c r="M67" s="64">
        <f t="shared" si="6"/>
        <v>65</v>
      </c>
      <c r="N67" s="69">
        <f t="shared" si="11"/>
        <v>33512</v>
      </c>
      <c r="S67" s="32">
        <f t="shared" si="7"/>
        <v>33512</v>
      </c>
      <c r="T67" s="9">
        <f t="shared" si="8"/>
        <v>1.2595000000000001</v>
      </c>
      <c r="U67" s="9">
        <f t="shared" si="4"/>
        <v>16.109300000000005</v>
      </c>
    </row>
    <row r="68" spans="1:21" x14ac:dyDescent="0.2">
      <c r="A68" s="1">
        <v>33543</v>
      </c>
      <c r="B68" s="52">
        <f t="shared" si="12"/>
        <v>1991</v>
      </c>
      <c r="C68" s="52">
        <f t="shared" si="13"/>
        <v>11</v>
      </c>
      <c r="D68" s="51">
        <f>VLOOKUP($A68,[1]Selic_base!$A$3:$H$1000,4,0)</f>
        <v>32.43</v>
      </c>
      <c r="E68" s="54">
        <f>VLOOKUP($A68,[1]Selic_base!$A$3:$H$1000,5,0)</f>
        <v>1478.5000000000005</v>
      </c>
      <c r="F68" s="54">
        <f>VLOOKUP($A68,[1]Selic_base!$A$3:$H$1000,6,0)</f>
        <v>172.71</v>
      </c>
      <c r="G68" s="54" t="str">
        <f>VLOOKUP($A68,[1]Selic_base!$A$3:$H$1000,7,0)</f>
        <v>v</v>
      </c>
      <c r="H68" s="68">
        <f t="shared" si="9"/>
        <v>0</v>
      </c>
      <c r="I68" s="18"/>
      <c r="J68" s="69">
        <f t="shared" si="10"/>
        <v>33543</v>
      </c>
      <c r="K68" s="6"/>
      <c r="L68" s="18"/>
      <c r="M68" s="64">
        <f t="shared" si="6"/>
        <v>66</v>
      </c>
      <c r="N68" s="69">
        <f t="shared" si="11"/>
        <v>33543</v>
      </c>
      <c r="S68" s="32">
        <f t="shared" si="7"/>
        <v>33543</v>
      </c>
      <c r="T68" s="9">
        <f t="shared" si="8"/>
        <v>1.3243</v>
      </c>
      <c r="U68" s="9">
        <f t="shared" ref="U68:U131" si="14">IF(E68&gt;=0,(E68/100)+1,1-(E68/100))</f>
        <v>15.785000000000004</v>
      </c>
    </row>
    <row r="69" spans="1:21" x14ac:dyDescent="0.2">
      <c r="A69" s="1">
        <v>33573</v>
      </c>
      <c r="B69" s="52">
        <f t="shared" si="12"/>
        <v>1991</v>
      </c>
      <c r="C69" s="52">
        <f t="shared" si="13"/>
        <v>12</v>
      </c>
      <c r="D69" s="51">
        <f>VLOOKUP($A69,[1]Selic_base!$A$3:$H$1000,4,0)</f>
        <v>31.17</v>
      </c>
      <c r="E69" s="54">
        <f>VLOOKUP($A69,[1]Selic_base!$A$3:$H$1000,5,0)</f>
        <v>1447.3300000000004</v>
      </c>
      <c r="F69" s="54">
        <f>VLOOKUP($A69,[1]Selic_base!$A$3:$H$1000,6,0)</f>
        <v>203.88</v>
      </c>
      <c r="G69" s="54" t="str">
        <f>VLOOKUP($A69,[1]Selic_base!$A$3:$H$1000,7,0)</f>
        <v>v</v>
      </c>
      <c r="H69" s="68">
        <f t="shared" si="9"/>
        <v>0</v>
      </c>
      <c r="I69" s="18"/>
      <c r="J69" s="69">
        <f t="shared" si="10"/>
        <v>33573</v>
      </c>
      <c r="K69" s="6"/>
      <c r="L69" s="18"/>
      <c r="M69" s="64">
        <f t="shared" ref="M69:M132" si="15">M68+1</f>
        <v>67</v>
      </c>
      <c r="N69" s="69">
        <f t="shared" si="11"/>
        <v>33573</v>
      </c>
      <c r="S69" s="32">
        <f t="shared" ref="S69:S132" si="16">J69</f>
        <v>33573</v>
      </c>
      <c r="T69" s="9">
        <f t="shared" ref="T69:T132" si="17">IF(D69&gt;=0,(D69/100)+1,1-(D69/100))</f>
        <v>1.3117000000000001</v>
      </c>
      <c r="U69" s="9">
        <f t="shared" si="14"/>
        <v>15.473300000000004</v>
      </c>
    </row>
    <row r="70" spans="1:21" x14ac:dyDescent="0.2">
      <c r="A70" s="1">
        <v>33604</v>
      </c>
      <c r="B70" s="52">
        <f t="shared" si="12"/>
        <v>1992</v>
      </c>
      <c r="C70" s="52">
        <f t="shared" si="13"/>
        <v>1</v>
      </c>
      <c r="D70" s="51">
        <f>VLOOKUP($A70,[1]Selic_base!$A$3:$H$1000,4,0)</f>
        <v>29.06</v>
      </c>
      <c r="E70" s="54">
        <f>VLOOKUP($A70,[1]Selic_base!$A$3:$H$1000,5,0)</f>
        <v>1418.2700000000004</v>
      </c>
      <c r="F70" s="54">
        <f>VLOOKUP($A70,[1]Selic_base!$A$3:$H$1000,6,0)</f>
        <v>29.06</v>
      </c>
      <c r="G70" s="54" t="str">
        <f>VLOOKUP($A70,[1]Selic_base!$A$3:$H$1000,7,0)</f>
        <v>v</v>
      </c>
      <c r="H70" s="68">
        <f t="shared" si="9"/>
        <v>0</v>
      </c>
      <c r="I70" s="18"/>
      <c r="J70" s="69">
        <f t="shared" si="10"/>
        <v>33604</v>
      </c>
      <c r="K70" s="6"/>
      <c r="L70" s="18"/>
      <c r="M70" s="64">
        <f t="shared" si="15"/>
        <v>68</v>
      </c>
      <c r="N70" s="69">
        <f t="shared" si="11"/>
        <v>33604</v>
      </c>
      <c r="S70" s="32">
        <f t="shared" si="16"/>
        <v>33604</v>
      </c>
      <c r="T70" s="9">
        <f t="shared" si="17"/>
        <v>1.2906</v>
      </c>
      <c r="U70" s="9">
        <f t="shared" si="14"/>
        <v>15.182700000000004</v>
      </c>
    </row>
    <row r="71" spans="1:21" x14ac:dyDescent="0.2">
      <c r="A71" s="1">
        <v>33635</v>
      </c>
      <c r="B71" s="52">
        <f t="shared" si="12"/>
        <v>1992</v>
      </c>
      <c r="C71" s="52">
        <f t="shared" si="13"/>
        <v>2</v>
      </c>
      <c r="D71" s="51">
        <f>VLOOKUP($A71,[1]Selic_base!$A$3:$H$1000,4,0)</f>
        <v>28.76</v>
      </c>
      <c r="E71" s="54">
        <f>VLOOKUP($A71,[1]Selic_base!$A$3:$H$1000,5,0)</f>
        <v>1389.5100000000004</v>
      </c>
      <c r="F71" s="54">
        <f>VLOOKUP($A71,[1]Selic_base!$A$3:$H$1000,6,0)</f>
        <v>57.82</v>
      </c>
      <c r="G71" s="54" t="str">
        <f>VLOOKUP($A71,[1]Selic_base!$A$3:$H$1000,7,0)</f>
        <v>v</v>
      </c>
      <c r="H71" s="68">
        <f t="shared" si="9"/>
        <v>0</v>
      </c>
      <c r="I71" s="18"/>
      <c r="J71" s="69">
        <f t="shared" si="10"/>
        <v>33635</v>
      </c>
      <c r="K71" s="6"/>
      <c r="L71" s="18"/>
      <c r="M71" s="64">
        <f t="shared" si="15"/>
        <v>69</v>
      </c>
      <c r="N71" s="69">
        <f t="shared" si="11"/>
        <v>33635</v>
      </c>
      <c r="S71" s="32">
        <f t="shared" si="16"/>
        <v>33635</v>
      </c>
      <c r="T71" s="9">
        <f t="shared" si="17"/>
        <v>1.2876000000000001</v>
      </c>
      <c r="U71" s="9">
        <f t="shared" si="14"/>
        <v>14.895100000000005</v>
      </c>
    </row>
    <row r="72" spans="1:21" x14ac:dyDescent="0.2">
      <c r="A72" s="1">
        <v>33664</v>
      </c>
      <c r="B72" s="52">
        <f t="shared" si="12"/>
        <v>1992</v>
      </c>
      <c r="C72" s="52">
        <f t="shared" si="13"/>
        <v>3</v>
      </c>
      <c r="D72" s="51">
        <f>VLOOKUP($A72,[1]Selic_base!$A$3:$H$1000,4,0)</f>
        <v>26.86</v>
      </c>
      <c r="E72" s="54">
        <f>VLOOKUP($A72,[1]Selic_base!$A$3:$H$1000,5,0)</f>
        <v>1362.6500000000005</v>
      </c>
      <c r="F72" s="54">
        <f>VLOOKUP($A72,[1]Selic_base!$A$3:$H$1000,6,0)</f>
        <v>84.68</v>
      </c>
      <c r="G72" s="54" t="str">
        <f>VLOOKUP($A72,[1]Selic_base!$A$3:$H$1000,7,0)</f>
        <v>v</v>
      </c>
      <c r="H72" s="68">
        <f t="shared" si="9"/>
        <v>0</v>
      </c>
      <c r="I72" s="18"/>
      <c r="J72" s="69">
        <f t="shared" si="10"/>
        <v>33664</v>
      </c>
      <c r="K72" s="6"/>
      <c r="L72" s="18"/>
      <c r="M72" s="64">
        <f t="shared" si="15"/>
        <v>70</v>
      </c>
      <c r="N72" s="69">
        <f t="shared" si="11"/>
        <v>33664</v>
      </c>
      <c r="S72" s="32">
        <f t="shared" si="16"/>
        <v>33664</v>
      </c>
      <c r="T72" s="9">
        <f t="shared" si="17"/>
        <v>1.2685999999999999</v>
      </c>
      <c r="U72" s="9">
        <f t="shared" si="14"/>
        <v>14.626500000000005</v>
      </c>
    </row>
    <row r="73" spans="1:21" x14ac:dyDescent="0.2">
      <c r="A73" s="1">
        <v>33695</v>
      </c>
      <c r="B73" s="52">
        <f t="shared" si="12"/>
        <v>1992</v>
      </c>
      <c r="C73" s="52">
        <f t="shared" si="13"/>
        <v>4</v>
      </c>
      <c r="D73" s="51">
        <f>VLOOKUP($A73,[1]Selic_base!$A$3:$H$1000,4,0)</f>
        <v>23.92</v>
      </c>
      <c r="E73" s="54">
        <f>VLOOKUP($A73,[1]Selic_base!$A$3:$H$1000,5,0)</f>
        <v>1338.7300000000005</v>
      </c>
      <c r="F73" s="54">
        <f>VLOOKUP($A73,[1]Selic_base!$A$3:$H$1000,6,0)</f>
        <v>108.60000000000001</v>
      </c>
      <c r="G73" s="54" t="str">
        <f>VLOOKUP($A73,[1]Selic_base!$A$3:$H$1000,7,0)</f>
        <v>v</v>
      </c>
      <c r="H73" s="68">
        <f t="shared" si="9"/>
        <v>0</v>
      </c>
      <c r="I73" s="18"/>
      <c r="J73" s="69">
        <f t="shared" si="10"/>
        <v>33695</v>
      </c>
      <c r="K73" s="6"/>
      <c r="L73" s="18"/>
      <c r="M73" s="64">
        <f t="shared" si="15"/>
        <v>71</v>
      </c>
      <c r="N73" s="69">
        <f t="shared" si="11"/>
        <v>33695</v>
      </c>
      <c r="S73" s="32">
        <f t="shared" si="16"/>
        <v>33695</v>
      </c>
      <c r="T73" s="9">
        <f t="shared" si="17"/>
        <v>1.2392000000000001</v>
      </c>
      <c r="U73" s="9">
        <f t="shared" si="14"/>
        <v>14.387300000000005</v>
      </c>
    </row>
    <row r="74" spans="1:21" x14ac:dyDescent="0.2">
      <c r="A74" s="1">
        <v>33725</v>
      </c>
      <c r="B74" s="52">
        <f t="shared" si="12"/>
        <v>1992</v>
      </c>
      <c r="C74" s="52">
        <f t="shared" si="13"/>
        <v>5</v>
      </c>
      <c r="D74" s="51">
        <f>VLOOKUP($A74,[1]Selic_base!$A$3:$H$1000,4,0)</f>
        <v>23</v>
      </c>
      <c r="E74" s="54">
        <f>VLOOKUP($A74,[1]Selic_base!$A$3:$H$1000,5,0)</f>
        <v>1315.7300000000005</v>
      </c>
      <c r="F74" s="54">
        <f>VLOOKUP($A74,[1]Selic_base!$A$3:$H$1000,6,0)</f>
        <v>131.60000000000002</v>
      </c>
      <c r="G74" s="54" t="str">
        <f>VLOOKUP($A74,[1]Selic_base!$A$3:$H$1000,7,0)</f>
        <v>v</v>
      </c>
      <c r="H74" s="68">
        <f t="shared" si="9"/>
        <v>0</v>
      </c>
      <c r="I74" s="18"/>
      <c r="J74" s="69">
        <f t="shared" si="10"/>
        <v>33725</v>
      </c>
      <c r="K74" s="6"/>
      <c r="L74" s="18"/>
      <c r="M74" s="64">
        <f t="shared" si="15"/>
        <v>72</v>
      </c>
      <c r="N74" s="69">
        <f t="shared" si="11"/>
        <v>33725</v>
      </c>
      <c r="S74" s="32">
        <f t="shared" si="16"/>
        <v>33725</v>
      </c>
      <c r="T74" s="9">
        <f t="shared" si="17"/>
        <v>1.23</v>
      </c>
      <c r="U74" s="9">
        <f t="shared" si="14"/>
        <v>14.157300000000005</v>
      </c>
    </row>
    <row r="75" spans="1:21" x14ac:dyDescent="0.2">
      <c r="A75" s="1">
        <v>33756</v>
      </c>
      <c r="B75" s="52">
        <f t="shared" si="12"/>
        <v>1992</v>
      </c>
      <c r="C75" s="52">
        <f t="shared" si="13"/>
        <v>6</v>
      </c>
      <c r="D75" s="51">
        <f>VLOOKUP($A75,[1]Selic_base!$A$3:$H$1000,4,0)</f>
        <v>24.28</v>
      </c>
      <c r="E75" s="54">
        <f>VLOOKUP($A75,[1]Selic_base!$A$3:$H$1000,5,0)</f>
        <v>1291.4500000000005</v>
      </c>
      <c r="F75" s="54">
        <f>VLOOKUP($A75,[1]Selic_base!$A$3:$H$1000,6,0)</f>
        <v>155.88000000000002</v>
      </c>
      <c r="G75" s="54" t="str">
        <f>VLOOKUP($A75,[1]Selic_base!$A$3:$H$1000,7,0)</f>
        <v>v</v>
      </c>
      <c r="H75" s="68">
        <f t="shared" ref="H75:H138" si="18">IF(AND(G75="v",G76="b"),1,IF(H74&gt;0,H74+1,0))</f>
        <v>0</v>
      </c>
      <c r="I75" s="18"/>
      <c r="J75" s="69">
        <f t="shared" ref="J75:J138" si="19">IF(G75="b","",A75)</f>
        <v>33756</v>
      </c>
      <c r="K75" s="6"/>
      <c r="L75" s="18"/>
      <c r="M75" s="64">
        <f t="shared" si="15"/>
        <v>73</v>
      </c>
      <c r="N75" s="69">
        <f t="shared" ref="N75:N138" si="20">J75</f>
        <v>33756</v>
      </c>
      <c r="S75" s="32">
        <f t="shared" si="16"/>
        <v>33756</v>
      </c>
      <c r="T75" s="9">
        <f t="shared" si="17"/>
        <v>1.2427999999999999</v>
      </c>
      <c r="U75" s="9">
        <f t="shared" si="14"/>
        <v>13.914500000000006</v>
      </c>
    </row>
    <row r="76" spans="1:21" x14ac:dyDescent="0.2">
      <c r="A76" s="1">
        <v>33786</v>
      </c>
      <c r="B76" s="52">
        <f t="shared" si="12"/>
        <v>1992</v>
      </c>
      <c r="C76" s="52">
        <f t="shared" si="13"/>
        <v>7</v>
      </c>
      <c r="D76" s="51">
        <f>VLOOKUP($A76,[1]Selic_base!$A$3:$H$1000,4,0)</f>
        <v>26.21</v>
      </c>
      <c r="E76" s="54">
        <f>VLOOKUP($A76,[1]Selic_base!$A$3:$H$1000,5,0)</f>
        <v>1265.2400000000005</v>
      </c>
      <c r="F76" s="54">
        <f>VLOOKUP($A76,[1]Selic_base!$A$3:$H$1000,6,0)</f>
        <v>182.09000000000003</v>
      </c>
      <c r="G76" s="54" t="str">
        <f>VLOOKUP($A76,[1]Selic_base!$A$3:$H$1000,7,0)</f>
        <v>v</v>
      </c>
      <c r="H76" s="68">
        <f t="shared" si="18"/>
        <v>0</v>
      </c>
      <c r="I76" s="18"/>
      <c r="J76" s="69">
        <f t="shared" si="19"/>
        <v>33786</v>
      </c>
      <c r="K76" s="6"/>
      <c r="L76" s="18"/>
      <c r="M76" s="64">
        <f t="shared" si="15"/>
        <v>74</v>
      </c>
      <c r="N76" s="69">
        <f t="shared" si="20"/>
        <v>33786</v>
      </c>
      <c r="S76" s="32">
        <f t="shared" si="16"/>
        <v>33786</v>
      </c>
      <c r="T76" s="9">
        <f t="shared" si="17"/>
        <v>1.2621</v>
      </c>
      <c r="U76" s="9">
        <f t="shared" si="14"/>
        <v>13.652400000000005</v>
      </c>
    </row>
    <row r="77" spans="1:21" x14ac:dyDescent="0.2">
      <c r="A77" s="1">
        <v>33817</v>
      </c>
      <c r="B77" s="52">
        <f t="shared" si="12"/>
        <v>1992</v>
      </c>
      <c r="C77" s="52">
        <f t="shared" si="13"/>
        <v>8</v>
      </c>
      <c r="D77" s="51">
        <f>VLOOKUP($A77,[1]Selic_base!$A$3:$H$1000,4,0)</f>
        <v>25.65</v>
      </c>
      <c r="E77" s="54">
        <f>VLOOKUP($A77,[1]Selic_base!$A$3:$H$1000,5,0)</f>
        <v>1239.5900000000004</v>
      </c>
      <c r="F77" s="54">
        <f>VLOOKUP($A77,[1]Selic_base!$A$3:$H$1000,6,0)</f>
        <v>207.74000000000004</v>
      </c>
      <c r="G77" s="54" t="str">
        <f>VLOOKUP($A77,[1]Selic_base!$A$3:$H$1000,7,0)</f>
        <v>v</v>
      </c>
      <c r="H77" s="68">
        <f t="shared" si="18"/>
        <v>0</v>
      </c>
      <c r="I77" s="18"/>
      <c r="J77" s="69">
        <f t="shared" si="19"/>
        <v>33817</v>
      </c>
      <c r="K77" s="6"/>
      <c r="L77" s="18"/>
      <c r="M77" s="64">
        <f t="shared" si="15"/>
        <v>75</v>
      </c>
      <c r="N77" s="69">
        <f t="shared" si="20"/>
        <v>33817</v>
      </c>
      <c r="S77" s="32">
        <f t="shared" si="16"/>
        <v>33817</v>
      </c>
      <c r="T77" s="9">
        <f t="shared" si="17"/>
        <v>1.2565</v>
      </c>
      <c r="U77" s="9">
        <f t="shared" si="14"/>
        <v>13.395900000000005</v>
      </c>
    </row>
    <row r="78" spans="1:21" x14ac:dyDescent="0.2">
      <c r="A78" s="1">
        <v>33848</v>
      </c>
      <c r="B78" s="52">
        <f t="shared" si="12"/>
        <v>1992</v>
      </c>
      <c r="C78" s="52">
        <f t="shared" si="13"/>
        <v>9</v>
      </c>
      <c r="D78" s="51">
        <f>VLOOKUP($A78,[1]Selic_base!$A$3:$H$1000,4,0)</f>
        <v>27.66</v>
      </c>
      <c r="E78" s="54">
        <f>VLOOKUP($A78,[1]Selic_base!$A$3:$H$1000,5,0)</f>
        <v>1211.9300000000003</v>
      </c>
      <c r="F78" s="54">
        <f>VLOOKUP($A78,[1]Selic_base!$A$3:$H$1000,6,0)</f>
        <v>235.40000000000003</v>
      </c>
      <c r="G78" s="54" t="str">
        <f>VLOOKUP($A78,[1]Selic_base!$A$3:$H$1000,7,0)</f>
        <v>v</v>
      </c>
      <c r="H78" s="68">
        <f t="shared" si="18"/>
        <v>0</v>
      </c>
      <c r="I78" s="18"/>
      <c r="J78" s="69">
        <f t="shared" si="19"/>
        <v>33848</v>
      </c>
      <c r="K78" s="6"/>
      <c r="L78" s="18"/>
      <c r="M78" s="64">
        <f t="shared" si="15"/>
        <v>76</v>
      </c>
      <c r="N78" s="69">
        <f t="shared" si="20"/>
        <v>33848</v>
      </c>
      <c r="S78" s="32">
        <f t="shared" si="16"/>
        <v>33848</v>
      </c>
      <c r="T78" s="9">
        <f t="shared" si="17"/>
        <v>1.2766</v>
      </c>
      <c r="U78" s="9">
        <f t="shared" si="14"/>
        <v>13.119300000000003</v>
      </c>
    </row>
    <row r="79" spans="1:21" x14ac:dyDescent="0.2">
      <c r="A79" s="1">
        <v>33878</v>
      </c>
      <c r="B79" s="52">
        <f t="shared" ref="B79:B142" si="21">YEAR(A79)</f>
        <v>1992</v>
      </c>
      <c r="C79" s="52">
        <f t="shared" ref="C79:C142" si="22">MONTH(A79)</f>
        <v>10</v>
      </c>
      <c r="D79" s="51">
        <f>VLOOKUP($A79,[1]Selic_base!$A$3:$H$1000,4,0)</f>
        <v>28.18</v>
      </c>
      <c r="E79" s="54">
        <f>VLOOKUP($A79,[1]Selic_base!$A$3:$H$1000,5,0)</f>
        <v>1183.7500000000002</v>
      </c>
      <c r="F79" s="54">
        <f>VLOOKUP($A79,[1]Selic_base!$A$3:$H$1000,6,0)</f>
        <v>263.58000000000004</v>
      </c>
      <c r="G79" s="54" t="str">
        <f>VLOOKUP($A79,[1]Selic_base!$A$3:$H$1000,7,0)</f>
        <v>v</v>
      </c>
      <c r="H79" s="68">
        <f t="shared" si="18"/>
        <v>0</v>
      </c>
      <c r="I79" s="18"/>
      <c r="J79" s="69">
        <f t="shared" si="19"/>
        <v>33878</v>
      </c>
      <c r="K79" s="6"/>
      <c r="L79" s="18"/>
      <c r="M79" s="64">
        <f t="shared" si="15"/>
        <v>77</v>
      </c>
      <c r="N79" s="69">
        <f t="shared" si="20"/>
        <v>33878</v>
      </c>
      <c r="S79" s="32">
        <f t="shared" si="16"/>
        <v>33878</v>
      </c>
      <c r="T79" s="9">
        <f t="shared" si="17"/>
        <v>1.2818000000000001</v>
      </c>
      <c r="U79" s="9">
        <f t="shared" si="14"/>
        <v>12.837500000000002</v>
      </c>
    </row>
    <row r="80" spans="1:21" x14ac:dyDescent="0.2">
      <c r="A80" s="1">
        <v>33909</v>
      </c>
      <c r="B80" s="52">
        <f t="shared" si="21"/>
        <v>1992</v>
      </c>
      <c r="C80" s="52">
        <f t="shared" si="22"/>
        <v>11</v>
      </c>
      <c r="D80" s="51">
        <f>VLOOKUP($A80,[1]Selic_base!$A$3:$H$1000,4,0)</f>
        <v>26.4</v>
      </c>
      <c r="E80" s="54">
        <f>VLOOKUP($A80,[1]Selic_base!$A$3:$H$1000,5,0)</f>
        <v>1157.3500000000001</v>
      </c>
      <c r="F80" s="54">
        <f>VLOOKUP($A80,[1]Selic_base!$A$3:$H$1000,6,0)</f>
        <v>289.98</v>
      </c>
      <c r="G80" s="54" t="str">
        <f>VLOOKUP($A80,[1]Selic_base!$A$3:$H$1000,7,0)</f>
        <v>v</v>
      </c>
      <c r="H80" s="68">
        <f t="shared" si="18"/>
        <v>0</v>
      </c>
      <c r="I80" s="18"/>
      <c r="J80" s="69">
        <f t="shared" si="19"/>
        <v>33909</v>
      </c>
      <c r="K80" s="6"/>
      <c r="L80" s="18"/>
      <c r="M80" s="64">
        <f t="shared" si="15"/>
        <v>78</v>
      </c>
      <c r="N80" s="69">
        <f t="shared" si="20"/>
        <v>33909</v>
      </c>
      <c r="S80" s="32">
        <f t="shared" si="16"/>
        <v>33909</v>
      </c>
      <c r="T80" s="9">
        <f t="shared" si="17"/>
        <v>1.264</v>
      </c>
      <c r="U80" s="9">
        <f t="shared" si="14"/>
        <v>12.573500000000001</v>
      </c>
    </row>
    <row r="81" spans="1:21" x14ac:dyDescent="0.2">
      <c r="A81" s="1">
        <v>33939</v>
      </c>
      <c r="B81" s="52">
        <f t="shared" si="21"/>
        <v>1992</v>
      </c>
      <c r="C81" s="52">
        <f t="shared" si="22"/>
        <v>12</v>
      </c>
      <c r="D81" s="51">
        <f>VLOOKUP($A81,[1]Selic_base!$A$3:$H$1000,4,0)</f>
        <v>25.92</v>
      </c>
      <c r="E81" s="54">
        <f>VLOOKUP($A81,[1]Selic_base!$A$3:$H$1000,5,0)</f>
        <v>1131.43</v>
      </c>
      <c r="F81" s="54">
        <f>VLOOKUP($A81,[1]Selic_base!$A$3:$H$1000,6,0)</f>
        <v>315.90000000000003</v>
      </c>
      <c r="G81" s="54" t="str">
        <f>VLOOKUP($A81,[1]Selic_base!$A$3:$H$1000,7,0)</f>
        <v>v</v>
      </c>
      <c r="H81" s="68">
        <f t="shared" si="18"/>
        <v>0</v>
      </c>
      <c r="I81" s="18"/>
      <c r="J81" s="69">
        <f t="shared" si="19"/>
        <v>33939</v>
      </c>
      <c r="K81" s="6"/>
      <c r="L81" s="18"/>
      <c r="M81" s="64">
        <f t="shared" si="15"/>
        <v>79</v>
      </c>
      <c r="N81" s="69">
        <f t="shared" si="20"/>
        <v>33939</v>
      </c>
      <c r="S81" s="32">
        <f t="shared" si="16"/>
        <v>33939</v>
      </c>
      <c r="T81" s="9">
        <f t="shared" si="17"/>
        <v>1.2592000000000001</v>
      </c>
      <c r="U81" s="9">
        <f t="shared" si="14"/>
        <v>12.314300000000001</v>
      </c>
    </row>
    <row r="82" spans="1:21" x14ac:dyDescent="0.2">
      <c r="A82" s="1">
        <v>33970</v>
      </c>
      <c r="B82" s="52">
        <f t="shared" si="21"/>
        <v>1993</v>
      </c>
      <c r="C82" s="52">
        <f t="shared" si="22"/>
        <v>1</v>
      </c>
      <c r="D82" s="51">
        <f>VLOOKUP($A82,[1]Selic_base!$A$3:$H$1000,4,0)</f>
        <v>28.52</v>
      </c>
      <c r="E82" s="54">
        <f>VLOOKUP($A82,[1]Selic_base!$A$3:$H$1000,5,0)</f>
        <v>1102.9100000000001</v>
      </c>
      <c r="F82" s="54">
        <f>VLOOKUP($A82,[1]Selic_base!$A$3:$H$1000,6,0)</f>
        <v>28.52</v>
      </c>
      <c r="G82" s="54" t="str">
        <f>VLOOKUP($A82,[1]Selic_base!$A$3:$H$1000,7,0)</f>
        <v>v</v>
      </c>
      <c r="H82" s="68">
        <f t="shared" si="18"/>
        <v>0</v>
      </c>
      <c r="I82" s="18"/>
      <c r="J82" s="69">
        <f t="shared" si="19"/>
        <v>33970</v>
      </c>
      <c r="K82" s="6"/>
      <c r="L82" s="18"/>
      <c r="M82" s="64">
        <f t="shared" si="15"/>
        <v>80</v>
      </c>
      <c r="N82" s="69">
        <f t="shared" si="20"/>
        <v>33970</v>
      </c>
      <c r="S82" s="32">
        <f t="shared" si="16"/>
        <v>33970</v>
      </c>
      <c r="T82" s="9">
        <f t="shared" si="17"/>
        <v>1.2852000000000001</v>
      </c>
      <c r="U82" s="9">
        <f t="shared" si="14"/>
        <v>12.029100000000001</v>
      </c>
    </row>
    <row r="83" spans="1:21" x14ac:dyDescent="0.2">
      <c r="A83" s="1">
        <v>34001</v>
      </c>
      <c r="B83" s="52">
        <f t="shared" si="21"/>
        <v>1993</v>
      </c>
      <c r="C83" s="52">
        <f t="shared" si="22"/>
        <v>2</v>
      </c>
      <c r="D83" s="51">
        <f>VLOOKUP($A83,[1]Selic_base!$A$3:$H$1000,4,0)</f>
        <v>28.9</v>
      </c>
      <c r="E83" s="54">
        <f>VLOOKUP($A83,[1]Selic_base!$A$3:$H$1000,5,0)</f>
        <v>1074.01</v>
      </c>
      <c r="F83" s="54">
        <f>VLOOKUP($A83,[1]Selic_base!$A$3:$H$1000,6,0)</f>
        <v>57.42</v>
      </c>
      <c r="G83" s="54" t="str">
        <f>VLOOKUP($A83,[1]Selic_base!$A$3:$H$1000,7,0)</f>
        <v>v</v>
      </c>
      <c r="H83" s="68">
        <f t="shared" si="18"/>
        <v>0</v>
      </c>
      <c r="I83" s="18"/>
      <c r="J83" s="69">
        <f t="shared" si="19"/>
        <v>34001</v>
      </c>
      <c r="K83" s="6"/>
      <c r="L83" s="18"/>
      <c r="M83" s="64">
        <f t="shared" si="15"/>
        <v>81</v>
      </c>
      <c r="N83" s="69">
        <f t="shared" si="20"/>
        <v>34001</v>
      </c>
      <c r="S83" s="32">
        <f t="shared" si="16"/>
        <v>34001</v>
      </c>
      <c r="T83" s="9">
        <f t="shared" si="17"/>
        <v>1.2889999999999999</v>
      </c>
      <c r="U83" s="9">
        <f t="shared" si="14"/>
        <v>11.7401</v>
      </c>
    </row>
    <row r="84" spans="1:21" x14ac:dyDescent="0.2">
      <c r="A84" s="1">
        <v>34029</v>
      </c>
      <c r="B84" s="52">
        <f t="shared" si="21"/>
        <v>1993</v>
      </c>
      <c r="C84" s="52">
        <f t="shared" si="22"/>
        <v>3</v>
      </c>
      <c r="D84" s="51">
        <f>VLOOKUP($A84,[1]Selic_base!$A$3:$H$1000,4,0)</f>
        <v>28.36</v>
      </c>
      <c r="E84" s="54">
        <f>VLOOKUP($A84,[1]Selic_base!$A$3:$H$1000,5,0)</f>
        <v>1045.6500000000001</v>
      </c>
      <c r="F84" s="54">
        <f>VLOOKUP($A84,[1]Selic_base!$A$3:$H$1000,6,0)</f>
        <v>85.78</v>
      </c>
      <c r="G84" s="54" t="str">
        <f>VLOOKUP($A84,[1]Selic_base!$A$3:$H$1000,7,0)</f>
        <v>v</v>
      </c>
      <c r="H84" s="68">
        <f t="shared" si="18"/>
        <v>0</v>
      </c>
      <c r="I84" s="18"/>
      <c r="J84" s="69">
        <f t="shared" si="19"/>
        <v>34029</v>
      </c>
      <c r="K84" s="6"/>
      <c r="L84" s="18"/>
      <c r="M84" s="64">
        <f t="shared" si="15"/>
        <v>82</v>
      </c>
      <c r="N84" s="69">
        <f t="shared" si="20"/>
        <v>34029</v>
      </c>
      <c r="S84" s="32">
        <f t="shared" si="16"/>
        <v>34029</v>
      </c>
      <c r="T84" s="9">
        <f t="shared" si="17"/>
        <v>1.2836000000000001</v>
      </c>
      <c r="U84" s="9">
        <f t="shared" si="14"/>
        <v>11.4565</v>
      </c>
    </row>
    <row r="85" spans="1:21" x14ac:dyDescent="0.2">
      <c r="A85" s="1">
        <v>34060</v>
      </c>
      <c r="B85" s="52">
        <f t="shared" si="21"/>
        <v>1993</v>
      </c>
      <c r="C85" s="52">
        <f t="shared" si="22"/>
        <v>4</v>
      </c>
      <c r="D85" s="51">
        <f>VLOOKUP($A85,[1]Selic_base!$A$3:$H$1000,4,0)</f>
        <v>30.53</v>
      </c>
      <c r="E85" s="54">
        <f>VLOOKUP($A85,[1]Selic_base!$A$3:$H$1000,5,0)</f>
        <v>1015.12</v>
      </c>
      <c r="F85" s="54">
        <f>VLOOKUP($A85,[1]Selic_base!$A$3:$H$1000,6,0)</f>
        <v>116.31</v>
      </c>
      <c r="G85" s="54" t="str">
        <f>VLOOKUP($A85,[1]Selic_base!$A$3:$H$1000,7,0)</f>
        <v>v</v>
      </c>
      <c r="H85" s="68">
        <f t="shared" si="18"/>
        <v>0</v>
      </c>
      <c r="I85" s="18"/>
      <c r="J85" s="69">
        <f t="shared" si="19"/>
        <v>34060</v>
      </c>
      <c r="K85" s="6"/>
      <c r="L85" s="18"/>
      <c r="M85" s="64">
        <f t="shared" si="15"/>
        <v>83</v>
      </c>
      <c r="N85" s="69">
        <f t="shared" si="20"/>
        <v>34060</v>
      </c>
      <c r="S85" s="32">
        <f t="shared" si="16"/>
        <v>34060</v>
      </c>
      <c r="T85" s="9">
        <f t="shared" si="17"/>
        <v>1.3052999999999999</v>
      </c>
      <c r="U85" s="9">
        <f t="shared" si="14"/>
        <v>11.151199999999999</v>
      </c>
    </row>
    <row r="86" spans="1:21" x14ac:dyDescent="0.2">
      <c r="A86" s="1">
        <v>34090</v>
      </c>
      <c r="B86" s="52">
        <f t="shared" si="21"/>
        <v>1993</v>
      </c>
      <c r="C86" s="52">
        <f t="shared" si="22"/>
        <v>5</v>
      </c>
      <c r="D86" s="51">
        <f>VLOOKUP($A86,[1]Selic_base!$A$3:$H$1000,4,0)</f>
        <v>30.9</v>
      </c>
      <c r="E86" s="54">
        <f>VLOOKUP($A86,[1]Selic_base!$A$3:$H$1000,5,0)</f>
        <v>984.22</v>
      </c>
      <c r="F86" s="54">
        <f>VLOOKUP($A86,[1]Selic_base!$A$3:$H$1000,6,0)</f>
        <v>147.21</v>
      </c>
      <c r="G86" s="54" t="str">
        <f>VLOOKUP($A86,[1]Selic_base!$A$3:$H$1000,7,0)</f>
        <v>v</v>
      </c>
      <c r="H86" s="68">
        <f t="shared" si="18"/>
        <v>0</v>
      </c>
      <c r="I86" s="18"/>
      <c r="J86" s="69">
        <f t="shared" si="19"/>
        <v>34090</v>
      </c>
      <c r="K86" s="6"/>
      <c r="L86" s="18"/>
      <c r="M86" s="64">
        <f t="shared" si="15"/>
        <v>84</v>
      </c>
      <c r="N86" s="69">
        <f t="shared" si="20"/>
        <v>34090</v>
      </c>
      <c r="S86" s="32">
        <f t="shared" si="16"/>
        <v>34090</v>
      </c>
      <c r="T86" s="9">
        <f t="shared" si="17"/>
        <v>1.3089999999999999</v>
      </c>
      <c r="U86" s="9">
        <f t="shared" si="14"/>
        <v>10.8422</v>
      </c>
    </row>
    <row r="87" spans="1:21" x14ac:dyDescent="0.2">
      <c r="A87" s="1">
        <v>34121</v>
      </c>
      <c r="B87" s="52">
        <f t="shared" si="21"/>
        <v>1993</v>
      </c>
      <c r="C87" s="52">
        <f t="shared" si="22"/>
        <v>6</v>
      </c>
      <c r="D87" s="51">
        <f>VLOOKUP($A87,[1]Selic_base!$A$3:$H$1000,4,0)</f>
        <v>31.91</v>
      </c>
      <c r="E87" s="54">
        <f>VLOOKUP($A87,[1]Selic_base!$A$3:$H$1000,5,0)</f>
        <v>952.31000000000006</v>
      </c>
      <c r="F87" s="54">
        <f>VLOOKUP($A87,[1]Selic_base!$A$3:$H$1000,6,0)</f>
        <v>179.12</v>
      </c>
      <c r="G87" s="54" t="str">
        <f>VLOOKUP($A87,[1]Selic_base!$A$3:$H$1000,7,0)</f>
        <v>v</v>
      </c>
      <c r="H87" s="68">
        <f t="shared" si="18"/>
        <v>0</v>
      </c>
      <c r="I87" s="18"/>
      <c r="J87" s="69">
        <f t="shared" si="19"/>
        <v>34121</v>
      </c>
      <c r="K87" s="6"/>
      <c r="L87" s="18"/>
      <c r="M87" s="64">
        <f t="shared" si="15"/>
        <v>85</v>
      </c>
      <c r="N87" s="69">
        <f t="shared" si="20"/>
        <v>34121</v>
      </c>
      <c r="S87" s="32">
        <f t="shared" si="16"/>
        <v>34121</v>
      </c>
      <c r="T87" s="9">
        <f t="shared" si="17"/>
        <v>1.3190999999999999</v>
      </c>
      <c r="U87" s="9">
        <f t="shared" si="14"/>
        <v>10.523100000000001</v>
      </c>
    </row>
    <row r="88" spans="1:21" x14ac:dyDescent="0.2">
      <c r="A88" s="1">
        <v>34151</v>
      </c>
      <c r="B88" s="52">
        <f t="shared" si="21"/>
        <v>1993</v>
      </c>
      <c r="C88" s="52">
        <f t="shared" si="22"/>
        <v>7</v>
      </c>
      <c r="D88" s="51">
        <f>VLOOKUP($A88,[1]Selic_base!$A$3:$H$1000,4,0)</f>
        <v>32.729999999999997</v>
      </c>
      <c r="E88" s="54">
        <f>VLOOKUP($A88,[1]Selic_base!$A$3:$H$1000,5,0)</f>
        <v>919.58</v>
      </c>
      <c r="F88" s="54">
        <f>VLOOKUP($A88,[1]Selic_base!$A$3:$H$1000,6,0)</f>
        <v>211.85</v>
      </c>
      <c r="G88" s="54" t="str">
        <f>VLOOKUP($A88,[1]Selic_base!$A$3:$H$1000,7,0)</f>
        <v>v</v>
      </c>
      <c r="H88" s="68">
        <f t="shared" si="18"/>
        <v>0</v>
      </c>
      <c r="I88" s="18"/>
      <c r="J88" s="69">
        <f t="shared" si="19"/>
        <v>34151</v>
      </c>
      <c r="K88" s="6"/>
      <c r="L88" s="18"/>
      <c r="M88" s="64">
        <f t="shared" si="15"/>
        <v>86</v>
      </c>
      <c r="N88" s="69">
        <f t="shared" si="20"/>
        <v>34151</v>
      </c>
      <c r="S88" s="32">
        <f t="shared" si="16"/>
        <v>34151</v>
      </c>
      <c r="T88" s="9">
        <f t="shared" si="17"/>
        <v>1.3272999999999999</v>
      </c>
      <c r="U88" s="9">
        <f t="shared" si="14"/>
        <v>10.1958</v>
      </c>
    </row>
    <row r="89" spans="1:21" x14ac:dyDescent="0.2">
      <c r="A89" s="1">
        <v>34182</v>
      </c>
      <c r="B89" s="52">
        <f t="shared" si="21"/>
        <v>1993</v>
      </c>
      <c r="C89" s="52">
        <f t="shared" si="22"/>
        <v>8</v>
      </c>
      <c r="D89" s="51">
        <f>VLOOKUP($A89,[1]Selic_base!$A$3:$H$1000,4,0)</f>
        <v>34.64</v>
      </c>
      <c r="E89" s="54">
        <f>VLOOKUP($A89,[1]Selic_base!$A$3:$H$1000,5,0)</f>
        <v>884.94</v>
      </c>
      <c r="F89" s="54">
        <f>VLOOKUP($A89,[1]Selic_base!$A$3:$H$1000,6,0)</f>
        <v>246.49</v>
      </c>
      <c r="G89" s="54" t="str">
        <f>VLOOKUP($A89,[1]Selic_base!$A$3:$H$1000,7,0)</f>
        <v>v</v>
      </c>
      <c r="H89" s="68">
        <f t="shared" si="18"/>
        <v>0</v>
      </c>
      <c r="I89" s="18"/>
      <c r="J89" s="69">
        <f t="shared" si="19"/>
        <v>34182</v>
      </c>
      <c r="K89" s="6"/>
      <c r="L89" s="18"/>
      <c r="M89" s="64">
        <f t="shared" si="15"/>
        <v>87</v>
      </c>
      <c r="N89" s="69">
        <f t="shared" si="20"/>
        <v>34182</v>
      </c>
      <c r="S89" s="32">
        <f t="shared" si="16"/>
        <v>34182</v>
      </c>
      <c r="T89" s="9">
        <f t="shared" si="17"/>
        <v>1.3464</v>
      </c>
      <c r="U89" s="9">
        <f t="shared" si="14"/>
        <v>9.849400000000001</v>
      </c>
    </row>
    <row r="90" spans="1:21" x14ac:dyDescent="0.2">
      <c r="A90" s="1">
        <v>34213</v>
      </c>
      <c r="B90" s="52">
        <f t="shared" si="21"/>
        <v>1993</v>
      </c>
      <c r="C90" s="52">
        <f t="shared" si="22"/>
        <v>9</v>
      </c>
      <c r="D90" s="51">
        <f>VLOOKUP($A90,[1]Selic_base!$A$3:$H$1000,4,0)</f>
        <v>37.229999999999997</v>
      </c>
      <c r="E90" s="54">
        <f>VLOOKUP($A90,[1]Selic_base!$A$3:$H$1000,5,0)</f>
        <v>847.71</v>
      </c>
      <c r="F90" s="54">
        <f>VLOOKUP($A90,[1]Selic_base!$A$3:$H$1000,6,0)</f>
        <v>283.72000000000003</v>
      </c>
      <c r="G90" s="54" t="str">
        <f>VLOOKUP($A90,[1]Selic_base!$A$3:$H$1000,7,0)</f>
        <v>v</v>
      </c>
      <c r="H90" s="68">
        <f t="shared" si="18"/>
        <v>0</v>
      </c>
      <c r="I90" s="18"/>
      <c r="J90" s="69">
        <f t="shared" si="19"/>
        <v>34213</v>
      </c>
      <c r="K90" s="6"/>
      <c r="L90" s="18"/>
      <c r="M90" s="64">
        <f t="shared" si="15"/>
        <v>88</v>
      </c>
      <c r="N90" s="69">
        <f t="shared" si="20"/>
        <v>34213</v>
      </c>
      <c r="S90" s="32">
        <f t="shared" si="16"/>
        <v>34213</v>
      </c>
      <c r="T90" s="9">
        <f t="shared" si="17"/>
        <v>1.3723000000000001</v>
      </c>
      <c r="U90" s="9">
        <f t="shared" si="14"/>
        <v>9.4771000000000001</v>
      </c>
    </row>
    <row r="91" spans="1:21" x14ac:dyDescent="0.2">
      <c r="A91" s="1">
        <v>34243</v>
      </c>
      <c r="B91" s="52">
        <f t="shared" si="21"/>
        <v>1993</v>
      </c>
      <c r="C91" s="52">
        <f t="shared" si="22"/>
        <v>10</v>
      </c>
      <c r="D91" s="51">
        <f>VLOOKUP($A91,[1]Selic_base!$A$3:$H$1000,4,0)</f>
        <v>38.4</v>
      </c>
      <c r="E91" s="54">
        <f>VLOOKUP($A91,[1]Selic_base!$A$3:$H$1000,5,0)</f>
        <v>809.31000000000006</v>
      </c>
      <c r="F91" s="54">
        <f>VLOOKUP($A91,[1]Selic_base!$A$3:$H$1000,6,0)</f>
        <v>322.12</v>
      </c>
      <c r="G91" s="54" t="str">
        <f>VLOOKUP($A91,[1]Selic_base!$A$3:$H$1000,7,0)</f>
        <v>v</v>
      </c>
      <c r="H91" s="68">
        <f t="shared" si="18"/>
        <v>0</v>
      </c>
      <c r="I91" s="18"/>
      <c r="J91" s="69">
        <f t="shared" si="19"/>
        <v>34243</v>
      </c>
      <c r="K91" s="6"/>
      <c r="L91" s="18"/>
      <c r="M91" s="64">
        <f t="shared" si="15"/>
        <v>89</v>
      </c>
      <c r="N91" s="69">
        <f t="shared" si="20"/>
        <v>34243</v>
      </c>
      <c r="S91" s="32">
        <f t="shared" si="16"/>
        <v>34243</v>
      </c>
      <c r="T91" s="9">
        <f t="shared" si="17"/>
        <v>1.3839999999999999</v>
      </c>
      <c r="U91" s="9">
        <f t="shared" si="14"/>
        <v>9.0930999999999997</v>
      </c>
    </row>
    <row r="92" spans="1:21" x14ac:dyDescent="0.2">
      <c r="A92" s="1">
        <v>34274</v>
      </c>
      <c r="B92" s="52">
        <f t="shared" si="21"/>
        <v>1993</v>
      </c>
      <c r="C92" s="52">
        <f t="shared" si="22"/>
        <v>11</v>
      </c>
      <c r="D92" s="51">
        <f>VLOOKUP($A92,[1]Selic_base!$A$3:$H$1000,4,0)</f>
        <v>38.380000000000003</v>
      </c>
      <c r="E92" s="54">
        <f>VLOOKUP($A92,[1]Selic_base!$A$3:$H$1000,5,0)</f>
        <v>770.93000000000006</v>
      </c>
      <c r="F92" s="54">
        <f>VLOOKUP($A92,[1]Selic_base!$A$3:$H$1000,6,0)</f>
        <v>360.5</v>
      </c>
      <c r="G92" s="54" t="str">
        <f>VLOOKUP($A92,[1]Selic_base!$A$3:$H$1000,7,0)</f>
        <v>v</v>
      </c>
      <c r="H92" s="68">
        <f t="shared" si="18"/>
        <v>0</v>
      </c>
      <c r="I92" s="18"/>
      <c r="J92" s="69">
        <f t="shared" si="19"/>
        <v>34274</v>
      </c>
      <c r="K92" s="6"/>
      <c r="L92" s="18"/>
      <c r="M92" s="64">
        <f t="shared" si="15"/>
        <v>90</v>
      </c>
      <c r="N92" s="69">
        <f t="shared" si="20"/>
        <v>34274</v>
      </c>
      <c r="S92" s="32">
        <f t="shared" si="16"/>
        <v>34274</v>
      </c>
      <c r="T92" s="9">
        <f t="shared" si="17"/>
        <v>1.3837999999999999</v>
      </c>
      <c r="U92" s="9">
        <f t="shared" si="14"/>
        <v>8.7093000000000007</v>
      </c>
    </row>
    <row r="93" spans="1:21" x14ac:dyDescent="0.2">
      <c r="A93" s="1">
        <v>34304</v>
      </c>
      <c r="B93" s="52">
        <f t="shared" si="21"/>
        <v>1993</v>
      </c>
      <c r="C93" s="52">
        <f t="shared" si="22"/>
        <v>12</v>
      </c>
      <c r="D93" s="51">
        <f>VLOOKUP($A93,[1]Selic_base!$A$3:$H$1000,4,0)</f>
        <v>40.380000000000003</v>
      </c>
      <c r="E93" s="54">
        <f>VLOOKUP($A93,[1]Selic_base!$A$3:$H$1000,5,0)</f>
        <v>730.55000000000007</v>
      </c>
      <c r="F93" s="54">
        <f>VLOOKUP($A93,[1]Selic_base!$A$3:$H$1000,6,0)</f>
        <v>400.88</v>
      </c>
      <c r="G93" s="54" t="str">
        <f>VLOOKUP($A93,[1]Selic_base!$A$3:$H$1000,7,0)</f>
        <v>v</v>
      </c>
      <c r="H93" s="68">
        <f t="shared" si="18"/>
        <v>0</v>
      </c>
      <c r="I93" s="18"/>
      <c r="J93" s="69">
        <f t="shared" si="19"/>
        <v>34304</v>
      </c>
      <c r="K93" s="6"/>
      <c r="L93" s="18"/>
      <c r="M93" s="64">
        <f t="shared" si="15"/>
        <v>91</v>
      </c>
      <c r="N93" s="69">
        <f t="shared" si="20"/>
        <v>34304</v>
      </c>
      <c r="S93" s="32">
        <f t="shared" si="16"/>
        <v>34304</v>
      </c>
      <c r="T93" s="9">
        <f t="shared" si="17"/>
        <v>1.4037999999999999</v>
      </c>
      <c r="U93" s="9">
        <f t="shared" si="14"/>
        <v>8.3055000000000003</v>
      </c>
    </row>
    <row r="94" spans="1:21" x14ac:dyDescent="0.2">
      <c r="A94" s="1">
        <v>34335</v>
      </c>
      <c r="B94" s="52">
        <f t="shared" si="21"/>
        <v>1994</v>
      </c>
      <c r="C94" s="52">
        <f t="shared" si="22"/>
        <v>1</v>
      </c>
      <c r="D94" s="51">
        <f>VLOOKUP($A94,[1]Selic_base!$A$3:$H$1000,4,0)</f>
        <v>42.76</v>
      </c>
      <c r="E94" s="54">
        <f>VLOOKUP($A94,[1]Selic_base!$A$3:$H$1000,5,0)</f>
        <v>687.79000000000008</v>
      </c>
      <c r="F94" s="54">
        <f>VLOOKUP($A94,[1]Selic_base!$A$3:$H$1000,6,0)</f>
        <v>42.76</v>
      </c>
      <c r="G94" s="54" t="str">
        <f>VLOOKUP($A94,[1]Selic_base!$A$3:$H$1000,7,0)</f>
        <v>v</v>
      </c>
      <c r="H94" s="68">
        <f t="shared" si="18"/>
        <v>0</v>
      </c>
      <c r="I94" s="18"/>
      <c r="J94" s="69">
        <f t="shared" si="19"/>
        <v>34335</v>
      </c>
      <c r="K94" s="6"/>
      <c r="L94" s="18"/>
      <c r="M94" s="64">
        <f t="shared" si="15"/>
        <v>92</v>
      </c>
      <c r="N94" s="69">
        <f t="shared" si="20"/>
        <v>34335</v>
      </c>
      <c r="S94" s="32">
        <f t="shared" si="16"/>
        <v>34335</v>
      </c>
      <c r="T94" s="9">
        <f t="shared" si="17"/>
        <v>1.4276</v>
      </c>
      <c r="U94" s="9">
        <f t="shared" si="14"/>
        <v>7.8779000000000003</v>
      </c>
    </row>
    <row r="95" spans="1:21" x14ac:dyDescent="0.2">
      <c r="A95" s="1">
        <v>34366</v>
      </c>
      <c r="B95" s="52">
        <f t="shared" si="21"/>
        <v>1994</v>
      </c>
      <c r="C95" s="52">
        <f t="shared" si="22"/>
        <v>2</v>
      </c>
      <c r="D95" s="51">
        <f>VLOOKUP($A95,[1]Selic_base!$A$3:$H$1000,4,0)</f>
        <v>41.99</v>
      </c>
      <c r="E95" s="54">
        <f>VLOOKUP($A95,[1]Selic_base!$A$3:$H$1000,5,0)</f>
        <v>645.80000000000007</v>
      </c>
      <c r="F95" s="54">
        <f>VLOOKUP($A95,[1]Selic_base!$A$3:$H$1000,6,0)</f>
        <v>84.75</v>
      </c>
      <c r="G95" s="54" t="str">
        <f>VLOOKUP($A95,[1]Selic_base!$A$3:$H$1000,7,0)</f>
        <v>v</v>
      </c>
      <c r="H95" s="68">
        <f t="shared" si="18"/>
        <v>0</v>
      </c>
      <c r="I95" s="18"/>
      <c r="J95" s="69">
        <f t="shared" si="19"/>
        <v>34366</v>
      </c>
      <c r="K95" s="6"/>
      <c r="L95" s="18"/>
      <c r="M95" s="64">
        <f t="shared" si="15"/>
        <v>93</v>
      </c>
      <c r="N95" s="69">
        <f t="shared" si="20"/>
        <v>34366</v>
      </c>
      <c r="S95" s="32">
        <f t="shared" si="16"/>
        <v>34366</v>
      </c>
      <c r="T95" s="9">
        <f t="shared" si="17"/>
        <v>1.4198999999999999</v>
      </c>
      <c r="U95" s="9">
        <f t="shared" si="14"/>
        <v>7.4580000000000011</v>
      </c>
    </row>
    <row r="96" spans="1:21" x14ac:dyDescent="0.2">
      <c r="A96" s="1">
        <v>34394</v>
      </c>
      <c r="B96" s="52">
        <f t="shared" si="21"/>
        <v>1994</v>
      </c>
      <c r="C96" s="52">
        <f t="shared" si="22"/>
        <v>3</v>
      </c>
      <c r="D96" s="51">
        <f>VLOOKUP($A96,[1]Selic_base!$A$3:$H$1000,4,0)</f>
        <v>46.42</v>
      </c>
      <c r="E96" s="54">
        <f>VLOOKUP($A96,[1]Selic_base!$A$3:$H$1000,5,0)</f>
        <v>599.38000000000011</v>
      </c>
      <c r="F96" s="54">
        <f>VLOOKUP($A96,[1]Selic_base!$A$3:$H$1000,6,0)</f>
        <v>131.17000000000002</v>
      </c>
      <c r="G96" s="54" t="str">
        <f>VLOOKUP($A96,[1]Selic_base!$A$3:$H$1000,7,0)</f>
        <v>v</v>
      </c>
      <c r="H96" s="68">
        <f t="shared" si="18"/>
        <v>0</v>
      </c>
      <c r="I96" s="18"/>
      <c r="J96" s="69">
        <f t="shared" si="19"/>
        <v>34394</v>
      </c>
      <c r="K96" s="6"/>
      <c r="L96" s="18"/>
      <c r="M96" s="64">
        <f t="shared" si="15"/>
        <v>94</v>
      </c>
      <c r="N96" s="69">
        <f t="shared" si="20"/>
        <v>34394</v>
      </c>
      <c r="S96" s="32">
        <f t="shared" si="16"/>
        <v>34394</v>
      </c>
      <c r="T96" s="9">
        <f t="shared" si="17"/>
        <v>1.4641999999999999</v>
      </c>
      <c r="U96" s="9">
        <f t="shared" si="14"/>
        <v>6.9938000000000011</v>
      </c>
    </row>
    <row r="97" spans="1:22" x14ac:dyDescent="0.2">
      <c r="A97" s="1">
        <v>34425</v>
      </c>
      <c r="B97" s="52">
        <f t="shared" si="21"/>
        <v>1994</v>
      </c>
      <c r="C97" s="52">
        <f t="shared" si="22"/>
        <v>4</v>
      </c>
      <c r="D97" s="51">
        <f>VLOOKUP($A97,[1]Selic_base!$A$3:$H$1000,4,0)</f>
        <v>46.49</v>
      </c>
      <c r="E97" s="54">
        <f>VLOOKUP($A97,[1]Selic_base!$A$3:$H$1000,5,0)</f>
        <v>552.8900000000001</v>
      </c>
      <c r="F97" s="54">
        <f>VLOOKUP($A97,[1]Selic_base!$A$3:$H$1000,6,0)</f>
        <v>177.66000000000003</v>
      </c>
      <c r="G97" s="54" t="str">
        <f>VLOOKUP($A97,[1]Selic_base!$A$3:$H$1000,7,0)</f>
        <v>v</v>
      </c>
      <c r="H97" s="68">
        <f t="shared" si="18"/>
        <v>0</v>
      </c>
      <c r="I97" s="18"/>
      <c r="J97" s="69">
        <f t="shared" si="19"/>
        <v>34425</v>
      </c>
      <c r="K97" s="6"/>
      <c r="L97" s="18"/>
      <c r="M97" s="64">
        <f t="shared" si="15"/>
        <v>95</v>
      </c>
      <c r="N97" s="69">
        <f t="shared" si="20"/>
        <v>34425</v>
      </c>
      <c r="S97" s="32">
        <f t="shared" si="16"/>
        <v>34425</v>
      </c>
      <c r="T97" s="9">
        <f t="shared" si="17"/>
        <v>1.4649000000000001</v>
      </c>
      <c r="U97" s="9">
        <f t="shared" si="14"/>
        <v>6.528900000000001</v>
      </c>
    </row>
    <row r="98" spans="1:22" x14ac:dyDescent="0.2">
      <c r="A98" s="1">
        <v>34455</v>
      </c>
      <c r="B98" s="52">
        <f t="shared" si="21"/>
        <v>1994</v>
      </c>
      <c r="C98" s="52">
        <f t="shared" si="22"/>
        <v>5</v>
      </c>
      <c r="D98" s="51">
        <f>VLOOKUP($A98,[1]Selic_base!$A$3:$H$1000,4,0)</f>
        <v>47.95</v>
      </c>
      <c r="E98" s="54">
        <f>VLOOKUP($A98,[1]Selic_base!$A$3:$H$1000,5,0)</f>
        <v>504.94000000000005</v>
      </c>
      <c r="F98" s="54">
        <f>VLOOKUP($A98,[1]Selic_base!$A$3:$H$1000,6,0)</f>
        <v>225.61</v>
      </c>
      <c r="G98" s="54" t="str">
        <f>VLOOKUP($A98,[1]Selic_base!$A$3:$H$1000,7,0)</f>
        <v>v</v>
      </c>
      <c r="H98" s="68">
        <f t="shared" si="18"/>
        <v>0</v>
      </c>
      <c r="I98" s="18"/>
      <c r="J98" s="69">
        <f t="shared" si="19"/>
        <v>34455</v>
      </c>
      <c r="K98" s="6"/>
      <c r="L98" s="18"/>
      <c r="M98" s="64">
        <f t="shared" si="15"/>
        <v>96</v>
      </c>
      <c r="N98" s="69">
        <f t="shared" si="20"/>
        <v>34455</v>
      </c>
      <c r="S98" s="32">
        <f t="shared" si="16"/>
        <v>34455</v>
      </c>
      <c r="T98" s="9">
        <f t="shared" si="17"/>
        <v>1.4795</v>
      </c>
      <c r="U98" s="9">
        <f t="shared" si="14"/>
        <v>6.0494000000000003</v>
      </c>
    </row>
    <row r="99" spans="1:22" x14ac:dyDescent="0.2">
      <c r="A99" s="1">
        <v>34486</v>
      </c>
      <c r="B99" s="52">
        <f t="shared" si="21"/>
        <v>1994</v>
      </c>
      <c r="C99" s="52">
        <f t="shared" si="22"/>
        <v>6</v>
      </c>
      <c r="D99" s="51">
        <f>VLOOKUP($A99,[1]Selic_base!$A$3:$H$1000,4,0)</f>
        <v>50.62</v>
      </c>
      <c r="E99" s="54">
        <f>VLOOKUP($A99,[1]Selic_base!$A$3:$H$1000,5,0)</f>
        <v>454.32000000000005</v>
      </c>
      <c r="F99" s="54">
        <f>VLOOKUP($A99,[1]Selic_base!$A$3:$H$1000,6,0)</f>
        <v>276.23</v>
      </c>
      <c r="G99" s="54" t="str">
        <f>VLOOKUP($A99,[1]Selic_base!$A$3:$H$1000,7,0)</f>
        <v>v</v>
      </c>
      <c r="H99" s="68">
        <f t="shared" si="18"/>
        <v>0</v>
      </c>
      <c r="I99" s="18"/>
      <c r="J99" s="69">
        <f t="shared" si="19"/>
        <v>34486</v>
      </c>
      <c r="K99" s="6"/>
      <c r="L99" s="18"/>
      <c r="M99" s="64">
        <f t="shared" si="15"/>
        <v>97</v>
      </c>
      <c r="N99" s="69">
        <f t="shared" si="20"/>
        <v>34486</v>
      </c>
      <c r="S99" s="32">
        <f t="shared" si="16"/>
        <v>34486</v>
      </c>
      <c r="T99" s="9">
        <f t="shared" si="17"/>
        <v>1.5062</v>
      </c>
      <c r="U99" s="9">
        <f t="shared" si="14"/>
        <v>5.5432000000000006</v>
      </c>
    </row>
    <row r="100" spans="1:22" x14ac:dyDescent="0.2">
      <c r="A100" s="1">
        <v>34516</v>
      </c>
      <c r="B100" s="52">
        <f t="shared" si="21"/>
        <v>1994</v>
      </c>
      <c r="C100" s="52">
        <f t="shared" si="22"/>
        <v>7</v>
      </c>
      <c r="D100" s="51">
        <f>VLOOKUP($A100,[1]Selic_base!$A$3:$H$1000,4,0)</f>
        <v>6.87</v>
      </c>
      <c r="E100" s="54">
        <f>VLOOKUP($A100,[1]Selic_base!$A$3:$H$1000,5,0)</f>
        <v>447.45000000000005</v>
      </c>
      <c r="F100" s="54">
        <f>VLOOKUP($A100,[1]Selic_base!$A$3:$H$1000,6,0)</f>
        <v>283.10000000000002</v>
      </c>
      <c r="G100" s="54" t="str">
        <f>VLOOKUP($A100,[1]Selic_base!$A$3:$H$1000,7,0)</f>
        <v>v</v>
      </c>
      <c r="H100" s="68">
        <f t="shared" si="18"/>
        <v>0</v>
      </c>
      <c r="I100" s="18"/>
      <c r="J100" s="69">
        <f t="shared" si="19"/>
        <v>34516</v>
      </c>
      <c r="K100" s="6"/>
      <c r="L100" s="18"/>
      <c r="M100" s="64">
        <f t="shared" si="15"/>
        <v>98</v>
      </c>
      <c r="N100" s="69">
        <f t="shared" si="20"/>
        <v>34516</v>
      </c>
      <c r="S100" s="32">
        <f t="shared" si="16"/>
        <v>34516</v>
      </c>
      <c r="T100" s="9">
        <f t="shared" si="17"/>
        <v>1.0687</v>
      </c>
      <c r="U100" s="9">
        <f t="shared" si="14"/>
        <v>5.4745000000000008</v>
      </c>
    </row>
    <row r="101" spans="1:22" x14ac:dyDescent="0.2">
      <c r="A101" s="1">
        <v>34547</v>
      </c>
      <c r="B101" s="52">
        <f t="shared" si="21"/>
        <v>1994</v>
      </c>
      <c r="C101" s="52">
        <f t="shared" si="22"/>
        <v>8</v>
      </c>
      <c r="D101" s="51">
        <f>VLOOKUP($A101,[1]Selic_base!$A$3:$H$1000,4,0)</f>
        <v>4.17</v>
      </c>
      <c r="E101" s="54">
        <f>VLOOKUP($A101,[1]Selic_base!$A$3:$H$1000,5,0)</f>
        <v>443.28000000000003</v>
      </c>
      <c r="F101" s="54">
        <f>VLOOKUP($A101,[1]Selic_base!$A$3:$H$1000,6,0)</f>
        <v>287.27000000000004</v>
      </c>
      <c r="G101" s="54" t="str">
        <f>VLOOKUP($A101,[1]Selic_base!$A$3:$H$1000,7,0)</f>
        <v>v</v>
      </c>
      <c r="H101" s="68">
        <f t="shared" si="18"/>
        <v>0</v>
      </c>
      <c r="I101" s="18"/>
      <c r="J101" s="69">
        <f t="shared" si="19"/>
        <v>34547</v>
      </c>
      <c r="K101" s="6"/>
      <c r="L101" s="18"/>
      <c r="M101" s="64">
        <f t="shared" si="15"/>
        <v>99</v>
      </c>
      <c r="N101" s="69">
        <f t="shared" si="20"/>
        <v>34547</v>
      </c>
      <c r="S101" s="32">
        <f t="shared" si="16"/>
        <v>34547</v>
      </c>
      <c r="T101" s="9">
        <f t="shared" si="17"/>
        <v>1.0417000000000001</v>
      </c>
      <c r="U101" s="9">
        <f t="shared" si="14"/>
        <v>5.4328000000000003</v>
      </c>
    </row>
    <row r="102" spans="1:22" x14ac:dyDescent="0.2">
      <c r="A102" s="1">
        <v>34578</v>
      </c>
      <c r="B102" s="52">
        <f t="shared" si="21"/>
        <v>1994</v>
      </c>
      <c r="C102" s="52">
        <f t="shared" si="22"/>
        <v>9</v>
      </c>
      <c r="D102" s="51">
        <f>VLOOKUP($A102,[1]Selic_base!$A$3:$H$1000,4,0)</f>
        <v>3.83</v>
      </c>
      <c r="E102" s="54">
        <f>VLOOKUP($A102,[1]Selic_base!$A$3:$H$1000,5,0)</f>
        <v>439.45000000000005</v>
      </c>
      <c r="F102" s="54">
        <f>VLOOKUP($A102,[1]Selic_base!$A$3:$H$1000,6,0)</f>
        <v>291.10000000000002</v>
      </c>
      <c r="G102" s="54" t="str">
        <f>VLOOKUP($A102,[1]Selic_base!$A$3:$H$1000,7,0)</f>
        <v>v</v>
      </c>
      <c r="H102" s="68">
        <f t="shared" si="18"/>
        <v>0</v>
      </c>
      <c r="I102" s="18"/>
      <c r="J102" s="69">
        <f t="shared" si="19"/>
        <v>34578</v>
      </c>
      <c r="K102" s="6"/>
      <c r="L102" s="18"/>
      <c r="M102" s="64">
        <f t="shared" si="15"/>
        <v>100</v>
      </c>
      <c r="N102" s="69">
        <f t="shared" si="20"/>
        <v>34578</v>
      </c>
      <c r="S102" s="32">
        <f t="shared" si="16"/>
        <v>34578</v>
      </c>
      <c r="T102" s="9">
        <f t="shared" si="17"/>
        <v>1.0383</v>
      </c>
      <c r="U102" s="9">
        <f t="shared" si="14"/>
        <v>5.3945000000000007</v>
      </c>
    </row>
    <row r="103" spans="1:22" x14ac:dyDescent="0.2">
      <c r="A103" s="1">
        <v>34608</v>
      </c>
      <c r="B103" s="52">
        <f t="shared" si="21"/>
        <v>1994</v>
      </c>
      <c r="C103" s="52">
        <f t="shared" si="22"/>
        <v>10</v>
      </c>
      <c r="D103" s="51">
        <f>VLOOKUP($A103,[1]Selic_base!$A$3:$H$1000,4,0)</f>
        <v>3.62</v>
      </c>
      <c r="E103" s="54">
        <f>VLOOKUP($A103,[1]Selic_base!$A$3:$H$1000,5,0)</f>
        <v>435.83000000000004</v>
      </c>
      <c r="F103" s="54">
        <f>VLOOKUP($A103,[1]Selic_base!$A$3:$H$1000,6,0)</f>
        <v>294.72000000000003</v>
      </c>
      <c r="G103" s="54" t="str">
        <f>VLOOKUP($A103,[1]Selic_base!$A$3:$H$1000,7,0)</f>
        <v>v</v>
      </c>
      <c r="H103" s="68">
        <f t="shared" si="18"/>
        <v>0</v>
      </c>
      <c r="I103" s="18"/>
      <c r="J103" s="69">
        <f t="shared" si="19"/>
        <v>34608</v>
      </c>
      <c r="K103" s="6"/>
      <c r="L103" s="18"/>
      <c r="M103" s="64">
        <f t="shared" si="15"/>
        <v>101</v>
      </c>
      <c r="N103" s="69">
        <f t="shared" si="20"/>
        <v>34608</v>
      </c>
      <c r="S103" s="32">
        <f t="shared" si="16"/>
        <v>34608</v>
      </c>
      <c r="T103" s="9">
        <f t="shared" si="17"/>
        <v>1.0362</v>
      </c>
      <c r="U103" s="9">
        <f t="shared" si="14"/>
        <v>5.3583000000000007</v>
      </c>
    </row>
    <row r="104" spans="1:22" x14ac:dyDescent="0.2">
      <c r="A104" s="1">
        <v>34639</v>
      </c>
      <c r="B104" s="52">
        <f t="shared" si="21"/>
        <v>1994</v>
      </c>
      <c r="C104" s="52">
        <f t="shared" si="22"/>
        <v>11</v>
      </c>
      <c r="D104" s="51">
        <f>VLOOKUP($A104,[1]Selic_base!$A$3:$H$1000,4,0)</f>
        <v>4.07</v>
      </c>
      <c r="E104" s="54">
        <f>VLOOKUP($A104,[1]Selic_base!$A$3:$H$1000,5,0)</f>
        <v>431.76000000000005</v>
      </c>
      <c r="F104" s="54">
        <f>VLOOKUP($A104,[1]Selic_base!$A$3:$H$1000,6,0)</f>
        <v>298.79000000000002</v>
      </c>
      <c r="G104" s="54" t="str">
        <f>VLOOKUP($A104,[1]Selic_base!$A$3:$H$1000,7,0)</f>
        <v>v</v>
      </c>
      <c r="H104" s="68">
        <f t="shared" si="18"/>
        <v>0</v>
      </c>
      <c r="I104" s="18"/>
      <c r="J104" s="69">
        <f t="shared" si="19"/>
        <v>34639</v>
      </c>
      <c r="K104" s="6"/>
      <c r="L104" s="18"/>
      <c r="M104" s="64">
        <f t="shared" si="15"/>
        <v>102</v>
      </c>
      <c r="N104" s="69">
        <f t="shared" si="20"/>
        <v>34639</v>
      </c>
      <c r="S104" s="32">
        <f t="shared" si="16"/>
        <v>34639</v>
      </c>
      <c r="T104" s="9">
        <f t="shared" si="17"/>
        <v>1.0407</v>
      </c>
      <c r="U104" s="9">
        <f t="shared" si="14"/>
        <v>5.3176000000000005</v>
      </c>
    </row>
    <row r="105" spans="1:22" x14ac:dyDescent="0.2">
      <c r="A105" s="1">
        <v>34669</v>
      </c>
      <c r="B105" s="52">
        <f t="shared" si="21"/>
        <v>1994</v>
      </c>
      <c r="C105" s="52">
        <f t="shared" si="22"/>
        <v>12</v>
      </c>
      <c r="D105" s="51">
        <f>VLOOKUP($A105,[1]Selic_base!$A$3:$H$1000,4,0)</f>
        <v>3.8</v>
      </c>
      <c r="E105" s="54">
        <f>VLOOKUP($A105,[1]Selic_base!$A$3:$H$1000,5,0)</f>
        <v>427.96000000000004</v>
      </c>
      <c r="F105" s="54">
        <f>VLOOKUP($A105,[1]Selic_base!$A$3:$H$1000,6,0)</f>
        <v>302.59000000000003</v>
      </c>
      <c r="G105" s="54" t="str">
        <f>VLOOKUP($A105,[1]Selic_base!$A$3:$H$1000,7,0)</f>
        <v>v</v>
      </c>
      <c r="H105" s="68">
        <f t="shared" si="18"/>
        <v>0</v>
      </c>
      <c r="I105" s="18"/>
      <c r="J105" s="69">
        <f t="shared" si="19"/>
        <v>34669</v>
      </c>
      <c r="K105" s="6"/>
      <c r="L105" s="18"/>
      <c r="M105" s="64">
        <f t="shared" si="15"/>
        <v>103</v>
      </c>
      <c r="N105" s="69">
        <f t="shared" si="20"/>
        <v>34669</v>
      </c>
      <c r="S105" s="32">
        <f t="shared" si="16"/>
        <v>34669</v>
      </c>
      <c r="T105" s="9">
        <f t="shared" si="17"/>
        <v>1.038</v>
      </c>
      <c r="U105" s="9">
        <f t="shared" si="14"/>
        <v>5.2796000000000003</v>
      </c>
    </row>
    <row r="106" spans="1:22" s="24" customFormat="1" x14ac:dyDescent="0.2">
      <c r="A106" s="23">
        <v>34700</v>
      </c>
      <c r="B106" s="53">
        <f t="shared" si="21"/>
        <v>1995</v>
      </c>
      <c r="C106" s="53">
        <f t="shared" si="22"/>
        <v>1</v>
      </c>
      <c r="D106" s="51">
        <f>VLOOKUP($A106,[1]Selic_base!$A$3:$H$1000,4,0)</f>
        <v>3.37</v>
      </c>
      <c r="E106" s="54">
        <f>VLOOKUP($A106,[1]Selic_base!$A$3:$H$1000,5,0)</f>
        <v>424.59000000000003</v>
      </c>
      <c r="F106" s="54">
        <f>VLOOKUP($A106,[1]Selic_base!$A$3:$H$1000,6,0)</f>
        <v>3.37</v>
      </c>
      <c r="G106" s="54" t="str">
        <f>VLOOKUP($A106,[1]Selic_base!$A$3:$H$1000,7,0)</f>
        <v>v</v>
      </c>
      <c r="H106" s="68">
        <f t="shared" si="18"/>
        <v>0</v>
      </c>
      <c r="I106" s="18"/>
      <c r="J106" s="69">
        <f t="shared" si="19"/>
        <v>34700</v>
      </c>
      <c r="K106" s="6"/>
      <c r="L106" s="18"/>
      <c r="M106" s="64">
        <f t="shared" si="15"/>
        <v>104</v>
      </c>
      <c r="N106" s="69">
        <f t="shared" si="20"/>
        <v>34700</v>
      </c>
      <c r="O106"/>
      <c r="S106" s="33">
        <f t="shared" si="16"/>
        <v>34700</v>
      </c>
      <c r="T106" s="25">
        <f t="shared" si="17"/>
        <v>1.0337000000000001</v>
      </c>
      <c r="U106" s="9">
        <f t="shared" si="14"/>
        <v>5.2459000000000007</v>
      </c>
      <c r="V106" s="27">
        <f t="shared" ref="V106:V165" si="23">IF(C106=1,D106,D106+V105)</f>
        <v>3.37</v>
      </c>
    </row>
    <row r="107" spans="1:22" x14ac:dyDescent="0.2">
      <c r="A107" s="1">
        <v>34731</v>
      </c>
      <c r="B107" s="52">
        <f t="shared" si="21"/>
        <v>1995</v>
      </c>
      <c r="C107" s="52">
        <f t="shared" si="22"/>
        <v>2</v>
      </c>
      <c r="D107" s="51">
        <f>VLOOKUP($A107,[1]Selic_base!$A$3:$H$1000,4,0)</f>
        <v>3.25</v>
      </c>
      <c r="E107" s="54">
        <f>VLOOKUP($A107,[1]Selic_base!$A$3:$H$1000,5,0)</f>
        <v>421.34000000000003</v>
      </c>
      <c r="F107" s="54">
        <f>VLOOKUP($A107,[1]Selic_base!$A$3:$H$1000,6,0)</f>
        <v>6.62</v>
      </c>
      <c r="G107" s="54" t="str">
        <f>VLOOKUP($A107,[1]Selic_base!$A$3:$H$1000,7,0)</f>
        <v>v</v>
      </c>
      <c r="H107" s="68">
        <f t="shared" si="18"/>
        <v>0</v>
      </c>
      <c r="I107" s="18"/>
      <c r="J107" s="69">
        <f t="shared" si="19"/>
        <v>34731</v>
      </c>
      <c r="K107" s="6"/>
      <c r="L107" s="18"/>
      <c r="M107" s="64">
        <f t="shared" si="15"/>
        <v>105</v>
      </c>
      <c r="N107" s="69">
        <f t="shared" si="20"/>
        <v>34731</v>
      </c>
      <c r="S107" s="32">
        <f t="shared" si="16"/>
        <v>34731</v>
      </c>
      <c r="T107" s="9">
        <f t="shared" si="17"/>
        <v>1.0325</v>
      </c>
      <c r="U107" s="9">
        <f t="shared" si="14"/>
        <v>5.2134</v>
      </c>
      <c r="V107" s="27">
        <f t="shared" si="23"/>
        <v>6.62</v>
      </c>
    </row>
    <row r="108" spans="1:22" x14ac:dyDescent="0.2">
      <c r="A108" s="1">
        <v>34759</v>
      </c>
      <c r="B108" s="52">
        <f t="shared" si="21"/>
        <v>1995</v>
      </c>
      <c r="C108" s="52">
        <f t="shared" si="22"/>
        <v>3</v>
      </c>
      <c r="D108" s="51">
        <f>VLOOKUP($A108,[1]Selic_base!$A$3:$H$1000,4,0)</f>
        <v>4.26</v>
      </c>
      <c r="E108" s="54">
        <f>VLOOKUP($A108,[1]Selic_base!$A$3:$H$1000,5,0)</f>
        <v>417.08000000000004</v>
      </c>
      <c r="F108" s="54">
        <f>VLOOKUP($A108,[1]Selic_base!$A$3:$H$1000,6,0)</f>
        <v>10.879999999999999</v>
      </c>
      <c r="G108" s="54" t="str">
        <f>VLOOKUP($A108,[1]Selic_base!$A$3:$H$1000,7,0)</f>
        <v>v</v>
      </c>
      <c r="H108" s="68">
        <f t="shared" si="18"/>
        <v>0</v>
      </c>
      <c r="I108" s="18"/>
      <c r="J108" s="69">
        <f t="shared" si="19"/>
        <v>34759</v>
      </c>
      <c r="K108" s="6"/>
      <c r="L108" s="18"/>
      <c r="M108" s="64">
        <f t="shared" si="15"/>
        <v>106</v>
      </c>
      <c r="N108" s="69">
        <f t="shared" si="20"/>
        <v>34759</v>
      </c>
      <c r="S108" s="32">
        <f t="shared" si="16"/>
        <v>34759</v>
      </c>
      <c r="T108" s="9">
        <f t="shared" si="17"/>
        <v>1.0426</v>
      </c>
      <c r="U108" s="9">
        <f t="shared" si="14"/>
        <v>5.1708000000000007</v>
      </c>
      <c r="V108" s="27">
        <f t="shared" si="23"/>
        <v>10.879999999999999</v>
      </c>
    </row>
    <row r="109" spans="1:22" x14ac:dyDescent="0.2">
      <c r="A109" s="1">
        <v>34790</v>
      </c>
      <c r="B109" s="52">
        <f t="shared" si="21"/>
        <v>1995</v>
      </c>
      <c r="C109" s="52">
        <f t="shared" si="22"/>
        <v>4</v>
      </c>
      <c r="D109" s="51">
        <f>VLOOKUP($A109,[1]Selic_base!$A$3:$H$1000,4,0)</f>
        <v>4.26</v>
      </c>
      <c r="E109" s="54">
        <f>VLOOKUP($A109,[1]Selic_base!$A$3:$H$1000,5,0)</f>
        <v>412.82000000000005</v>
      </c>
      <c r="F109" s="54">
        <f>VLOOKUP($A109,[1]Selic_base!$A$3:$H$1000,6,0)</f>
        <v>15.139999999999999</v>
      </c>
      <c r="G109" s="54" t="str">
        <f>VLOOKUP($A109,[1]Selic_base!$A$3:$H$1000,7,0)</f>
        <v>v</v>
      </c>
      <c r="H109" s="68">
        <f t="shared" si="18"/>
        <v>0</v>
      </c>
      <c r="I109" s="18"/>
      <c r="J109" s="69">
        <f t="shared" si="19"/>
        <v>34790</v>
      </c>
      <c r="K109" s="6"/>
      <c r="L109" s="18"/>
      <c r="M109" s="64">
        <f t="shared" si="15"/>
        <v>107</v>
      </c>
      <c r="N109" s="69">
        <f t="shared" si="20"/>
        <v>34790</v>
      </c>
      <c r="S109" s="32">
        <f t="shared" si="16"/>
        <v>34790</v>
      </c>
      <c r="T109" s="9">
        <f t="shared" si="17"/>
        <v>1.0426</v>
      </c>
      <c r="U109" s="9">
        <f t="shared" si="14"/>
        <v>5.1282000000000005</v>
      </c>
      <c r="V109" s="27">
        <f t="shared" si="23"/>
        <v>15.139999999999999</v>
      </c>
    </row>
    <row r="110" spans="1:22" x14ac:dyDescent="0.2">
      <c r="A110" s="1">
        <v>34820</v>
      </c>
      <c r="B110" s="52">
        <f t="shared" si="21"/>
        <v>1995</v>
      </c>
      <c r="C110" s="52">
        <f t="shared" si="22"/>
        <v>5</v>
      </c>
      <c r="D110" s="51">
        <f>VLOOKUP($A110,[1]Selic_base!$A$3:$H$1000,4,0)</f>
        <v>4.25</v>
      </c>
      <c r="E110" s="54">
        <f>VLOOKUP($A110,[1]Selic_base!$A$3:$H$1000,5,0)</f>
        <v>408.57000000000005</v>
      </c>
      <c r="F110" s="54">
        <f>VLOOKUP($A110,[1]Selic_base!$A$3:$H$1000,6,0)</f>
        <v>19.39</v>
      </c>
      <c r="G110" s="54" t="str">
        <f>VLOOKUP($A110,[1]Selic_base!$A$3:$H$1000,7,0)</f>
        <v>v</v>
      </c>
      <c r="H110" s="68">
        <f t="shared" si="18"/>
        <v>0</v>
      </c>
      <c r="I110" s="18"/>
      <c r="J110" s="69">
        <f t="shared" si="19"/>
        <v>34820</v>
      </c>
      <c r="K110" s="6"/>
      <c r="L110" s="18"/>
      <c r="M110" s="64">
        <f t="shared" si="15"/>
        <v>108</v>
      </c>
      <c r="N110" s="69">
        <f t="shared" si="20"/>
        <v>34820</v>
      </c>
      <c r="S110" s="32">
        <f t="shared" si="16"/>
        <v>34820</v>
      </c>
      <c r="T110" s="9">
        <f t="shared" si="17"/>
        <v>1.0425</v>
      </c>
      <c r="U110" s="9">
        <f t="shared" si="14"/>
        <v>5.0857000000000001</v>
      </c>
      <c r="V110" s="27">
        <f t="shared" si="23"/>
        <v>19.39</v>
      </c>
    </row>
    <row r="111" spans="1:22" x14ac:dyDescent="0.2">
      <c r="A111" s="1">
        <v>34851</v>
      </c>
      <c r="B111" s="52">
        <f t="shared" si="21"/>
        <v>1995</v>
      </c>
      <c r="C111" s="52">
        <f t="shared" si="22"/>
        <v>6</v>
      </c>
      <c r="D111" s="51">
        <f>VLOOKUP($A111,[1]Selic_base!$A$3:$H$1000,4,0)</f>
        <v>4.04</v>
      </c>
      <c r="E111" s="54">
        <f>VLOOKUP($A111,[1]Selic_base!$A$3:$H$1000,5,0)</f>
        <v>404.53000000000003</v>
      </c>
      <c r="F111" s="54">
        <f>VLOOKUP($A111,[1]Selic_base!$A$3:$H$1000,6,0)</f>
        <v>23.43</v>
      </c>
      <c r="G111" s="54" t="str">
        <f>VLOOKUP($A111,[1]Selic_base!$A$3:$H$1000,7,0)</f>
        <v>v</v>
      </c>
      <c r="H111" s="68">
        <f t="shared" si="18"/>
        <v>0</v>
      </c>
      <c r="I111" s="18"/>
      <c r="J111" s="69">
        <f t="shared" si="19"/>
        <v>34851</v>
      </c>
      <c r="K111" s="6"/>
      <c r="L111" s="18"/>
      <c r="M111" s="64">
        <f t="shared" si="15"/>
        <v>109</v>
      </c>
      <c r="N111" s="69">
        <f t="shared" si="20"/>
        <v>34851</v>
      </c>
      <c r="S111" s="32">
        <f t="shared" si="16"/>
        <v>34851</v>
      </c>
      <c r="T111" s="9">
        <f t="shared" si="17"/>
        <v>1.0404</v>
      </c>
      <c r="U111" s="9">
        <f t="shared" si="14"/>
        <v>5.0453000000000001</v>
      </c>
      <c r="V111" s="27">
        <f t="shared" si="23"/>
        <v>23.43</v>
      </c>
    </row>
    <row r="112" spans="1:22" x14ac:dyDescent="0.2">
      <c r="A112" s="1">
        <v>34881</v>
      </c>
      <c r="B112" s="52">
        <f t="shared" si="21"/>
        <v>1995</v>
      </c>
      <c r="C112" s="52">
        <f t="shared" si="22"/>
        <v>7</v>
      </c>
      <c r="D112" s="51">
        <f>VLOOKUP($A112,[1]Selic_base!$A$3:$H$1000,4,0)</f>
        <v>4.0199999999999996</v>
      </c>
      <c r="E112" s="54">
        <f>VLOOKUP($A112,[1]Selic_base!$A$3:$H$1000,5,0)</f>
        <v>400.51000000000005</v>
      </c>
      <c r="F112" s="54">
        <f>VLOOKUP($A112,[1]Selic_base!$A$3:$H$1000,6,0)</f>
        <v>27.45</v>
      </c>
      <c r="G112" s="54" t="str">
        <f>VLOOKUP($A112,[1]Selic_base!$A$3:$H$1000,7,0)</f>
        <v>v</v>
      </c>
      <c r="H112" s="68">
        <f t="shared" si="18"/>
        <v>0</v>
      </c>
      <c r="I112" s="18"/>
      <c r="J112" s="69">
        <f t="shared" si="19"/>
        <v>34881</v>
      </c>
      <c r="K112" s="6"/>
      <c r="L112" s="18"/>
      <c r="M112" s="64">
        <f t="shared" si="15"/>
        <v>110</v>
      </c>
      <c r="N112" s="69">
        <f t="shared" si="20"/>
        <v>34881</v>
      </c>
      <c r="S112" s="32">
        <f t="shared" si="16"/>
        <v>34881</v>
      </c>
      <c r="T112" s="9">
        <f t="shared" si="17"/>
        <v>1.0402</v>
      </c>
      <c r="U112" s="9">
        <f t="shared" si="14"/>
        <v>5.0051000000000005</v>
      </c>
      <c r="V112" s="27">
        <f t="shared" si="23"/>
        <v>27.45</v>
      </c>
    </row>
    <row r="113" spans="1:22" x14ac:dyDescent="0.2">
      <c r="A113" s="1">
        <v>34912</v>
      </c>
      <c r="B113" s="52">
        <f t="shared" si="21"/>
        <v>1995</v>
      </c>
      <c r="C113" s="52">
        <f t="shared" si="22"/>
        <v>8</v>
      </c>
      <c r="D113" s="51">
        <f>VLOOKUP($A113,[1]Selic_base!$A$3:$H$1000,4,0)</f>
        <v>3.84</v>
      </c>
      <c r="E113" s="54">
        <f>VLOOKUP($A113,[1]Selic_base!$A$3:$H$1000,5,0)</f>
        <v>396.67000000000007</v>
      </c>
      <c r="F113" s="54">
        <f>VLOOKUP($A113,[1]Selic_base!$A$3:$H$1000,6,0)</f>
        <v>31.29</v>
      </c>
      <c r="G113" s="54" t="str">
        <f>VLOOKUP($A113,[1]Selic_base!$A$3:$H$1000,7,0)</f>
        <v>v</v>
      </c>
      <c r="H113" s="68">
        <f t="shared" si="18"/>
        <v>0</v>
      </c>
      <c r="I113" s="18"/>
      <c r="J113" s="69">
        <f t="shared" si="19"/>
        <v>34912</v>
      </c>
      <c r="K113" s="6"/>
      <c r="L113" s="18"/>
      <c r="M113" s="64">
        <f t="shared" si="15"/>
        <v>111</v>
      </c>
      <c r="N113" s="69">
        <f t="shared" si="20"/>
        <v>34912</v>
      </c>
      <c r="S113" s="32">
        <f t="shared" si="16"/>
        <v>34912</v>
      </c>
      <c r="T113" s="9">
        <f t="shared" si="17"/>
        <v>1.0384</v>
      </c>
      <c r="U113" s="9">
        <f t="shared" si="14"/>
        <v>4.9667000000000012</v>
      </c>
      <c r="V113" s="27">
        <f t="shared" si="23"/>
        <v>31.29</v>
      </c>
    </row>
    <row r="114" spans="1:22" x14ac:dyDescent="0.2">
      <c r="A114" s="1">
        <v>34943</v>
      </c>
      <c r="B114" s="52">
        <f t="shared" si="21"/>
        <v>1995</v>
      </c>
      <c r="C114" s="52">
        <f t="shared" si="22"/>
        <v>9</v>
      </c>
      <c r="D114" s="51">
        <f>VLOOKUP($A114,[1]Selic_base!$A$3:$H$1000,4,0)</f>
        <v>3.32</v>
      </c>
      <c r="E114" s="54">
        <f>VLOOKUP($A114,[1]Selic_base!$A$3:$H$1000,5,0)</f>
        <v>393.35000000000008</v>
      </c>
      <c r="F114" s="54">
        <f>VLOOKUP($A114,[1]Selic_base!$A$3:$H$1000,6,0)</f>
        <v>34.61</v>
      </c>
      <c r="G114" s="54" t="str">
        <f>VLOOKUP($A114,[1]Selic_base!$A$3:$H$1000,7,0)</f>
        <v>v</v>
      </c>
      <c r="H114" s="68">
        <f t="shared" si="18"/>
        <v>0</v>
      </c>
      <c r="I114" s="18"/>
      <c r="J114" s="69">
        <f t="shared" si="19"/>
        <v>34943</v>
      </c>
      <c r="K114" s="6"/>
      <c r="L114" s="18"/>
      <c r="M114" s="64">
        <f t="shared" si="15"/>
        <v>112</v>
      </c>
      <c r="N114" s="69">
        <f t="shared" si="20"/>
        <v>34943</v>
      </c>
      <c r="S114" s="32">
        <f t="shared" si="16"/>
        <v>34943</v>
      </c>
      <c r="T114" s="9">
        <f t="shared" si="17"/>
        <v>1.0331999999999999</v>
      </c>
      <c r="U114" s="9">
        <f t="shared" si="14"/>
        <v>4.9335000000000004</v>
      </c>
      <c r="V114" s="27">
        <f t="shared" si="23"/>
        <v>34.61</v>
      </c>
    </row>
    <row r="115" spans="1:22" x14ac:dyDescent="0.2">
      <c r="A115" s="1">
        <v>34973</v>
      </c>
      <c r="B115" s="52">
        <f t="shared" si="21"/>
        <v>1995</v>
      </c>
      <c r="C115" s="52">
        <f t="shared" si="22"/>
        <v>10</v>
      </c>
      <c r="D115" s="51">
        <f>VLOOKUP($A115,[1]Selic_base!$A$3:$H$1000,4,0)</f>
        <v>3.09</v>
      </c>
      <c r="E115" s="54">
        <f>VLOOKUP($A115,[1]Selic_base!$A$3:$H$1000,5,0)</f>
        <v>390.2600000000001</v>
      </c>
      <c r="F115" s="54">
        <f>VLOOKUP($A115,[1]Selic_base!$A$3:$H$1000,6,0)</f>
        <v>37.700000000000003</v>
      </c>
      <c r="G115" s="54" t="str">
        <f>VLOOKUP($A115,[1]Selic_base!$A$3:$H$1000,7,0)</f>
        <v>v</v>
      </c>
      <c r="H115" s="68">
        <f t="shared" si="18"/>
        <v>0</v>
      </c>
      <c r="I115" s="18"/>
      <c r="J115" s="69">
        <f t="shared" si="19"/>
        <v>34973</v>
      </c>
      <c r="K115" s="6"/>
      <c r="L115" s="18"/>
      <c r="M115" s="64">
        <f t="shared" si="15"/>
        <v>113</v>
      </c>
      <c r="N115" s="69">
        <f t="shared" si="20"/>
        <v>34973</v>
      </c>
      <c r="S115" s="32">
        <f t="shared" si="16"/>
        <v>34973</v>
      </c>
      <c r="T115" s="9">
        <f t="shared" si="17"/>
        <v>1.0308999999999999</v>
      </c>
      <c r="U115" s="9">
        <f t="shared" si="14"/>
        <v>4.9026000000000014</v>
      </c>
      <c r="V115" s="27">
        <f t="shared" si="23"/>
        <v>37.700000000000003</v>
      </c>
    </row>
    <row r="116" spans="1:22" x14ac:dyDescent="0.2">
      <c r="A116" s="1">
        <v>35004</v>
      </c>
      <c r="B116" s="52">
        <f t="shared" si="21"/>
        <v>1995</v>
      </c>
      <c r="C116" s="52">
        <f t="shared" si="22"/>
        <v>11</v>
      </c>
      <c r="D116" s="51">
        <f>VLOOKUP($A116,[1]Selic_base!$A$3:$H$1000,4,0)</f>
        <v>2.88</v>
      </c>
      <c r="E116" s="54">
        <f>VLOOKUP($A116,[1]Selic_base!$A$3:$H$1000,5,0)</f>
        <v>387.38000000000011</v>
      </c>
      <c r="F116" s="54">
        <f>VLOOKUP($A116,[1]Selic_base!$A$3:$H$1000,6,0)</f>
        <v>40.580000000000005</v>
      </c>
      <c r="G116" s="54" t="str">
        <f>VLOOKUP($A116,[1]Selic_base!$A$3:$H$1000,7,0)</f>
        <v>v</v>
      </c>
      <c r="H116" s="68">
        <f t="shared" si="18"/>
        <v>0</v>
      </c>
      <c r="I116" s="18"/>
      <c r="J116" s="69">
        <f t="shared" si="19"/>
        <v>35004</v>
      </c>
      <c r="K116" s="6"/>
      <c r="L116" s="18"/>
      <c r="M116" s="64">
        <f t="shared" si="15"/>
        <v>114</v>
      </c>
      <c r="N116" s="69">
        <f t="shared" si="20"/>
        <v>35004</v>
      </c>
      <c r="S116" s="32">
        <f t="shared" si="16"/>
        <v>35004</v>
      </c>
      <c r="T116" s="9">
        <f t="shared" si="17"/>
        <v>1.0287999999999999</v>
      </c>
      <c r="U116" s="9">
        <f t="shared" si="14"/>
        <v>4.873800000000001</v>
      </c>
      <c r="V116" s="27">
        <f t="shared" si="23"/>
        <v>40.580000000000005</v>
      </c>
    </row>
    <row r="117" spans="1:22" x14ac:dyDescent="0.2">
      <c r="A117" s="1">
        <v>35034</v>
      </c>
      <c r="B117" s="52">
        <f t="shared" si="21"/>
        <v>1995</v>
      </c>
      <c r="C117" s="52">
        <f t="shared" si="22"/>
        <v>12</v>
      </c>
      <c r="D117" s="51">
        <f>VLOOKUP($A117,[1]Selic_base!$A$3:$H$1000,4,0)</f>
        <v>2.78</v>
      </c>
      <c r="E117" s="54">
        <f>VLOOKUP($A117,[1]Selic_base!$A$3:$H$1000,5,0)</f>
        <v>384.60000000000014</v>
      </c>
      <c r="F117" s="54">
        <f>VLOOKUP($A117,[1]Selic_base!$A$3:$H$1000,6,0)</f>
        <v>43.360000000000007</v>
      </c>
      <c r="G117" s="54" t="str">
        <f>VLOOKUP($A117,[1]Selic_base!$A$3:$H$1000,7,0)</f>
        <v>v</v>
      </c>
      <c r="H117" s="68">
        <f t="shared" si="18"/>
        <v>0</v>
      </c>
      <c r="I117" s="18"/>
      <c r="J117" s="69">
        <f t="shared" si="19"/>
        <v>35034</v>
      </c>
      <c r="K117" s="6"/>
      <c r="L117" s="18"/>
      <c r="M117" s="64">
        <f t="shared" si="15"/>
        <v>115</v>
      </c>
      <c r="N117" s="69">
        <f t="shared" si="20"/>
        <v>35034</v>
      </c>
      <c r="S117" s="32">
        <f t="shared" si="16"/>
        <v>35034</v>
      </c>
      <c r="T117" s="9">
        <f t="shared" si="17"/>
        <v>1.0278</v>
      </c>
      <c r="U117" s="9">
        <f t="shared" si="14"/>
        <v>4.8460000000000019</v>
      </c>
      <c r="V117" s="27">
        <f t="shared" si="23"/>
        <v>43.360000000000007</v>
      </c>
    </row>
    <row r="118" spans="1:22" s="24" customFormat="1" x14ac:dyDescent="0.2">
      <c r="A118" s="23">
        <v>35065</v>
      </c>
      <c r="B118" s="53">
        <f t="shared" si="21"/>
        <v>1996</v>
      </c>
      <c r="C118" s="53">
        <f t="shared" si="22"/>
        <v>1</v>
      </c>
      <c r="D118" s="51">
        <f>VLOOKUP($A118,[1]Selic_base!$A$3:$H$1000,4,0)</f>
        <v>2.58</v>
      </c>
      <c r="E118" s="54">
        <f>VLOOKUP($A118,[1]Selic_base!$A$3:$H$1000,5,0)</f>
        <v>382.02000000000015</v>
      </c>
      <c r="F118" s="54">
        <f>VLOOKUP($A118,[1]Selic_base!$A$3:$H$1000,6,0)</f>
        <v>2.58</v>
      </c>
      <c r="G118" s="54" t="str">
        <f>VLOOKUP($A118,[1]Selic_base!$A$3:$H$1000,7,0)</f>
        <v>v</v>
      </c>
      <c r="H118" s="68">
        <f t="shared" si="18"/>
        <v>0</v>
      </c>
      <c r="I118" s="18"/>
      <c r="J118" s="69">
        <f t="shared" si="19"/>
        <v>35065</v>
      </c>
      <c r="K118" s="6"/>
      <c r="L118" s="18"/>
      <c r="M118" s="64">
        <f t="shared" si="15"/>
        <v>116</v>
      </c>
      <c r="N118" s="69">
        <f t="shared" si="20"/>
        <v>35065</v>
      </c>
      <c r="O118"/>
      <c r="S118" s="33">
        <f t="shared" si="16"/>
        <v>35065</v>
      </c>
      <c r="T118" s="25">
        <f t="shared" si="17"/>
        <v>1.0258</v>
      </c>
      <c r="U118" s="9">
        <f t="shared" si="14"/>
        <v>4.8202000000000016</v>
      </c>
      <c r="V118" s="27">
        <f t="shared" si="23"/>
        <v>2.58</v>
      </c>
    </row>
    <row r="119" spans="1:22" x14ac:dyDescent="0.2">
      <c r="A119" s="1">
        <v>35096</v>
      </c>
      <c r="B119" s="52">
        <f t="shared" si="21"/>
        <v>1996</v>
      </c>
      <c r="C119" s="52">
        <f t="shared" si="22"/>
        <v>2</v>
      </c>
      <c r="D119" s="51">
        <f>VLOOKUP($A119,[1]Selic_base!$A$3:$H$1000,4,0)</f>
        <v>2.35</v>
      </c>
      <c r="E119" s="54">
        <f>VLOOKUP($A119,[1]Selic_base!$A$3:$H$1000,5,0)</f>
        <v>379.67000000000013</v>
      </c>
      <c r="F119" s="54">
        <f>VLOOKUP($A119,[1]Selic_base!$A$3:$H$1000,6,0)</f>
        <v>4.93</v>
      </c>
      <c r="G119" s="54" t="str">
        <f>VLOOKUP($A119,[1]Selic_base!$A$3:$H$1000,7,0)</f>
        <v>v</v>
      </c>
      <c r="H119" s="68">
        <f t="shared" si="18"/>
        <v>0</v>
      </c>
      <c r="I119" s="18"/>
      <c r="J119" s="69">
        <f t="shared" si="19"/>
        <v>35096</v>
      </c>
      <c r="K119" s="6"/>
      <c r="L119" s="18"/>
      <c r="M119" s="64">
        <f t="shared" si="15"/>
        <v>117</v>
      </c>
      <c r="N119" s="69">
        <f t="shared" si="20"/>
        <v>35096</v>
      </c>
      <c r="S119" s="32">
        <f t="shared" si="16"/>
        <v>35096</v>
      </c>
      <c r="T119" s="9">
        <f t="shared" si="17"/>
        <v>1.0235000000000001</v>
      </c>
      <c r="U119" s="9">
        <f t="shared" si="14"/>
        <v>4.7967000000000013</v>
      </c>
      <c r="V119" s="27">
        <f t="shared" si="23"/>
        <v>4.93</v>
      </c>
    </row>
    <row r="120" spans="1:22" x14ac:dyDescent="0.2">
      <c r="A120" s="1">
        <v>35125</v>
      </c>
      <c r="B120" s="52">
        <f t="shared" si="21"/>
        <v>1996</v>
      </c>
      <c r="C120" s="52">
        <f t="shared" si="22"/>
        <v>3</v>
      </c>
      <c r="D120" s="51">
        <f>VLOOKUP($A120,[1]Selic_base!$A$3:$H$1000,4,0)</f>
        <v>2.2200000000000002</v>
      </c>
      <c r="E120" s="54">
        <f>VLOOKUP($A120,[1]Selic_base!$A$3:$H$1000,5,0)</f>
        <v>377.4500000000001</v>
      </c>
      <c r="F120" s="54">
        <f>VLOOKUP($A120,[1]Selic_base!$A$3:$H$1000,6,0)</f>
        <v>7.15</v>
      </c>
      <c r="G120" s="54" t="str">
        <f>VLOOKUP($A120,[1]Selic_base!$A$3:$H$1000,7,0)</f>
        <v>v</v>
      </c>
      <c r="H120" s="68">
        <f t="shared" si="18"/>
        <v>0</v>
      </c>
      <c r="I120" s="18"/>
      <c r="J120" s="69">
        <f t="shared" si="19"/>
        <v>35125</v>
      </c>
      <c r="K120" s="6"/>
      <c r="L120" s="18"/>
      <c r="M120" s="64">
        <f t="shared" si="15"/>
        <v>118</v>
      </c>
      <c r="N120" s="69">
        <f t="shared" si="20"/>
        <v>35125</v>
      </c>
      <c r="S120" s="32">
        <f t="shared" si="16"/>
        <v>35125</v>
      </c>
      <c r="T120" s="9">
        <f t="shared" si="17"/>
        <v>1.0222</v>
      </c>
      <c r="U120" s="9">
        <f t="shared" si="14"/>
        <v>4.7745000000000015</v>
      </c>
      <c r="V120" s="27">
        <f t="shared" si="23"/>
        <v>7.15</v>
      </c>
    </row>
    <row r="121" spans="1:22" x14ac:dyDescent="0.2">
      <c r="A121" s="1">
        <v>35156</v>
      </c>
      <c r="B121" s="52">
        <f t="shared" si="21"/>
        <v>1996</v>
      </c>
      <c r="C121" s="52">
        <f t="shared" si="22"/>
        <v>4</v>
      </c>
      <c r="D121" s="51">
        <f>VLOOKUP($A121,[1]Selic_base!$A$3:$H$1000,4,0)</f>
        <v>2.0699999999999998</v>
      </c>
      <c r="E121" s="54">
        <f>VLOOKUP($A121,[1]Selic_base!$A$3:$H$1000,5,0)</f>
        <v>375.38000000000011</v>
      </c>
      <c r="F121" s="54">
        <f>VLOOKUP($A121,[1]Selic_base!$A$3:$H$1000,6,0)</f>
        <v>9.2200000000000006</v>
      </c>
      <c r="G121" s="54" t="str">
        <f>VLOOKUP($A121,[1]Selic_base!$A$3:$H$1000,7,0)</f>
        <v>v</v>
      </c>
      <c r="H121" s="68">
        <f t="shared" si="18"/>
        <v>0</v>
      </c>
      <c r="I121" s="18"/>
      <c r="J121" s="69">
        <f t="shared" si="19"/>
        <v>35156</v>
      </c>
      <c r="K121" s="6"/>
      <c r="L121" s="18"/>
      <c r="M121" s="64">
        <f t="shared" si="15"/>
        <v>119</v>
      </c>
      <c r="N121" s="69">
        <f t="shared" si="20"/>
        <v>35156</v>
      </c>
      <c r="S121" s="32">
        <f t="shared" si="16"/>
        <v>35156</v>
      </c>
      <c r="T121" s="9">
        <f t="shared" si="17"/>
        <v>1.0206999999999999</v>
      </c>
      <c r="U121" s="9">
        <f t="shared" si="14"/>
        <v>4.7538000000000009</v>
      </c>
      <c r="V121" s="27">
        <f t="shared" si="23"/>
        <v>9.2200000000000006</v>
      </c>
    </row>
    <row r="122" spans="1:22" x14ac:dyDescent="0.2">
      <c r="A122" s="1">
        <v>35186</v>
      </c>
      <c r="B122" s="52">
        <f t="shared" si="21"/>
        <v>1996</v>
      </c>
      <c r="C122" s="52">
        <f t="shared" si="22"/>
        <v>5</v>
      </c>
      <c r="D122" s="51">
        <f>VLOOKUP($A122,[1]Selic_base!$A$3:$H$1000,4,0)</f>
        <v>2.0099999999999998</v>
      </c>
      <c r="E122" s="54">
        <f>VLOOKUP($A122,[1]Selic_base!$A$3:$H$1000,5,0)</f>
        <v>373.37000000000012</v>
      </c>
      <c r="F122" s="54">
        <f>VLOOKUP($A122,[1]Selic_base!$A$3:$H$1000,6,0)</f>
        <v>11.23</v>
      </c>
      <c r="G122" s="54" t="str">
        <f>VLOOKUP($A122,[1]Selic_base!$A$3:$H$1000,7,0)</f>
        <v>v</v>
      </c>
      <c r="H122" s="68">
        <f t="shared" si="18"/>
        <v>0</v>
      </c>
      <c r="I122" s="18"/>
      <c r="J122" s="69">
        <f t="shared" si="19"/>
        <v>35186</v>
      </c>
      <c r="K122" s="6"/>
      <c r="L122" s="18"/>
      <c r="M122" s="64">
        <f t="shared" si="15"/>
        <v>120</v>
      </c>
      <c r="N122" s="69">
        <f t="shared" si="20"/>
        <v>35186</v>
      </c>
      <c r="S122" s="32">
        <f t="shared" si="16"/>
        <v>35186</v>
      </c>
      <c r="T122" s="9">
        <f t="shared" si="17"/>
        <v>1.0201</v>
      </c>
      <c r="U122" s="9">
        <f t="shared" si="14"/>
        <v>4.7337000000000007</v>
      </c>
      <c r="V122" s="27">
        <f t="shared" si="23"/>
        <v>11.23</v>
      </c>
    </row>
    <row r="123" spans="1:22" x14ac:dyDescent="0.2">
      <c r="A123" s="1">
        <v>35217</v>
      </c>
      <c r="B123" s="52">
        <f t="shared" si="21"/>
        <v>1996</v>
      </c>
      <c r="C123" s="52">
        <f t="shared" si="22"/>
        <v>6</v>
      </c>
      <c r="D123" s="51">
        <f>VLOOKUP($A123,[1]Selic_base!$A$3:$H$1000,4,0)</f>
        <v>1.98</v>
      </c>
      <c r="E123" s="54">
        <f>VLOOKUP($A123,[1]Selic_base!$A$3:$H$1000,5,0)</f>
        <v>371.3900000000001</v>
      </c>
      <c r="F123" s="54">
        <f>VLOOKUP($A123,[1]Selic_base!$A$3:$H$1000,6,0)</f>
        <v>13.21</v>
      </c>
      <c r="G123" s="54" t="str">
        <f>VLOOKUP($A123,[1]Selic_base!$A$3:$H$1000,7,0)</f>
        <v>v</v>
      </c>
      <c r="H123" s="68">
        <f t="shared" si="18"/>
        <v>0</v>
      </c>
      <c r="I123" s="18"/>
      <c r="J123" s="69">
        <f t="shared" si="19"/>
        <v>35217</v>
      </c>
      <c r="K123" s="6"/>
      <c r="L123" s="18"/>
      <c r="M123" s="64">
        <f t="shared" si="15"/>
        <v>121</v>
      </c>
      <c r="N123" s="69">
        <f t="shared" si="20"/>
        <v>35217</v>
      </c>
      <c r="S123" s="32">
        <f t="shared" si="16"/>
        <v>35217</v>
      </c>
      <c r="T123" s="9">
        <f t="shared" si="17"/>
        <v>1.0198</v>
      </c>
      <c r="U123" s="9">
        <f t="shared" si="14"/>
        <v>4.7139000000000006</v>
      </c>
      <c r="V123" s="27">
        <f t="shared" si="23"/>
        <v>13.21</v>
      </c>
    </row>
    <row r="124" spans="1:22" x14ac:dyDescent="0.2">
      <c r="A124" s="1">
        <v>35247</v>
      </c>
      <c r="B124" s="52">
        <f t="shared" si="21"/>
        <v>1996</v>
      </c>
      <c r="C124" s="52">
        <f t="shared" si="22"/>
        <v>7</v>
      </c>
      <c r="D124" s="51">
        <f>VLOOKUP($A124,[1]Selic_base!$A$3:$H$1000,4,0)</f>
        <v>1.93</v>
      </c>
      <c r="E124" s="54">
        <f>VLOOKUP($A124,[1]Selic_base!$A$3:$H$1000,5,0)</f>
        <v>369.46000000000009</v>
      </c>
      <c r="F124" s="54">
        <f>VLOOKUP($A124,[1]Selic_base!$A$3:$H$1000,6,0)</f>
        <v>15.14</v>
      </c>
      <c r="G124" s="54" t="str">
        <f>VLOOKUP($A124,[1]Selic_base!$A$3:$H$1000,7,0)</f>
        <v>v</v>
      </c>
      <c r="H124" s="68">
        <f t="shared" si="18"/>
        <v>0</v>
      </c>
      <c r="I124" s="18"/>
      <c r="J124" s="69">
        <f t="shared" si="19"/>
        <v>35247</v>
      </c>
      <c r="K124" s="6"/>
      <c r="L124" s="18"/>
      <c r="M124" s="64">
        <f t="shared" si="15"/>
        <v>122</v>
      </c>
      <c r="N124" s="69">
        <f t="shared" si="20"/>
        <v>35247</v>
      </c>
      <c r="S124" s="32">
        <f t="shared" si="16"/>
        <v>35247</v>
      </c>
      <c r="T124" s="9">
        <f t="shared" si="17"/>
        <v>1.0193000000000001</v>
      </c>
      <c r="U124" s="9">
        <f t="shared" si="14"/>
        <v>4.6946000000000012</v>
      </c>
      <c r="V124" s="27">
        <f t="shared" si="23"/>
        <v>15.14</v>
      </c>
    </row>
    <row r="125" spans="1:22" x14ac:dyDescent="0.2">
      <c r="A125" s="1">
        <v>35278</v>
      </c>
      <c r="B125" s="52">
        <f t="shared" si="21"/>
        <v>1996</v>
      </c>
      <c r="C125" s="52">
        <f t="shared" si="22"/>
        <v>8</v>
      </c>
      <c r="D125" s="51">
        <f>VLOOKUP($A125,[1]Selic_base!$A$3:$H$1000,4,0)</f>
        <v>1.97</v>
      </c>
      <c r="E125" s="54">
        <f>VLOOKUP($A125,[1]Selic_base!$A$3:$H$1000,5,0)</f>
        <v>367.49000000000007</v>
      </c>
      <c r="F125" s="54">
        <f>VLOOKUP($A125,[1]Selic_base!$A$3:$H$1000,6,0)</f>
        <v>17.11</v>
      </c>
      <c r="G125" s="54" t="str">
        <f>VLOOKUP($A125,[1]Selic_base!$A$3:$H$1000,7,0)</f>
        <v>v</v>
      </c>
      <c r="H125" s="68">
        <f t="shared" si="18"/>
        <v>0</v>
      </c>
      <c r="I125" s="18"/>
      <c r="J125" s="69">
        <f t="shared" si="19"/>
        <v>35278</v>
      </c>
      <c r="K125" s="6"/>
      <c r="L125" s="18"/>
      <c r="M125" s="64">
        <f t="shared" si="15"/>
        <v>123</v>
      </c>
      <c r="N125" s="69">
        <f t="shared" si="20"/>
        <v>35278</v>
      </c>
      <c r="S125" s="32">
        <f t="shared" si="16"/>
        <v>35278</v>
      </c>
      <c r="T125" s="9">
        <f t="shared" si="17"/>
        <v>1.0197000000000001</v>
      </c>
      <c r="U125" s="9">
        <f t="shared" si="14"/>
        <v>4.6749000000000009</v>
      </c>
      <c r="V125" s="27">
        <f t="shared" si="23"/>
        <v>17.11</v>
      </c>
    </row>
    <row r="126" spans="1:22" x14ac:dyDescent="0.2">
      <c r="A126" s="1">
        <v>35309</v>
      </c>
      <c r="B126" s="52">
        <f t="shared" si="21"/>
        <v>1996</v>
      </c>
      <c r="C126" s="52">
        <f t="shared" si="22"/>
        <v>9</v>
      </c>
      <c r="D126" s="51">
        <f>VLOOKUP($A126,[1]Selic_base!$A$3:$H$1000,4,0)</f>
        <v>1.9</v>
      </c>
      <c r="E126" s="54">
        <f>VLOOKUP($A126,[1]Selic_base!$A$3:$H$1000,5,0)</f>
        <v>365.59000000000009</v>
      </c>
      <c r="F126" s="54">
        <f>VLOOKUP($A126,[1]Selic_base!$A$3:$H$1000,6,0)</f>
        <v>19.009999999999998</v>
      </c>
      <c r="G126" s="54" t="str">
        <f>VLOOKUP($A126,[1]Selic_base!$A$3:$H$1000,7,0)</f>
        <v>v</v>
      </c>
      <c r="H126" s="68">
        <f t="shared" si="18"/>
        <v>0</v>
      </c>
      <c r="I126" s="18"/>
      <c r="J126" s="69">
        <f t="shared" si="19"/>
        <v>35309</v>
      </c>
      <c r="K126" s="6"/>
      <c r="L126" s="18"/>
      <c r="M126" s="64">
        <f t="shared" si="15"/>
        <v>124</v>
      </c>
      <c r="N126" s="69">
        <f t="shared" si="20"/>
        <v>35309</v>
      </c>
      <c r="S126" s="32">
        <f t="shared" si="16"/>
        <v>35309</v>
      </c>
      <c r="T126" s="9">
        <f t="shared" si="17"/>
        <v>1.0189999999999999</v>
      </c>
      <c r="U126" s="9">
        <f t="shared" si="14"/>
        <v>4.6559000000000008</v>
      </c>
      <c r="V126" s="27">
        <f t="shared" si="23"/>
        <v>19.009999999999998</v>
      </c>
    </row>
    <row r="127" spans="1:22" x14ac:dyDescent="0.2">
      <c r="A127" s="1">
        <v>35339</v>
      </c>
      <c r="B127" s="52">
        <f t="shared" si="21"/>
        <v>1996</v>
      </c>
      <c r="C127" s="52">
        <f t="shared" si="22"/>
        <v>10</v>
      </c>
      <c r="D127" s="51">
        <f>VLOOKUP($A127,[1]Selic_base!$A$3:$H$1000,4,0)</f>
        <v>1.86</v>
      </c>
      <c r="E127" s="54">
        <f>VLOOKUP($A127,[1]Selic_base!$A$3:$H$1000,5,0)</f>
        <v>363.73000000000008</v>
      </c>
      <c r="F127" s="54">
        <f>VLOOKUP($A127,[1]Selic_base!$A$3:$H$1000,6,0)</f>
        <v>20.869999999999997</v>
      </c>
      <c r="G127" s="54" t="str">
        <f>VLOOKUP($A127,[1]Selic_base!$A$3:$H$1000,7,0)</f>
        <v>v</v>
      </c>
      <c r="H127" s="68">
        <f t="shared" si="18"/>
        <v>0</v>
      </c>
      <c r="I127" s="18"/>
      <c r="J127" s="69">
        <f t="shared" si="19"/>
        <v>35339</v>
      </c>
      <c r="K127" s="6"/>
      <c r="L127" s="18"/>
      <c r="M127" s="64">
        <f t="shared" si="15"/>
        <v>125</v>
      </c>
      <c r="N127" s="69">
        <f t="shared" si="20"/>
        <v>35339</v>
      </c>
      <c r="S127" s="32">
        <f t="shared" si="16"/>
        <v>35339</v>
      </c>
      <c r="T127" s="9">
        <f t="shared" si="17"/>
        <v>1.0185999999999999</v>
      </c>
      <c r="U127" s="9">
        <f t="shared" si="14"/>
        <v>4.6373000000000006</v>
      </c>
      <c r="V127" s="27">
        <f t="shared" si="23"/>
        <v>20.869999999999997</v>
      </c>
    </row>
    <row r="128" spans="1:22" x14ac:dyDescent="0.2">
      <c r="A128" s="1">
        <v>35370</v>
      </c>
      <c r="B128" s="52">
        <f t="shared" si="21"/>
        <v>1996</v>
      </c>
      <c r="C128" s="52">
        <f t="shared" si="22"/>
        <v>11</v>
      </c>
      <c r="D128" s="51">
        <f>VLOOKUP($A128,[1]Selic_base!$A$3:$H$1000,4,0)</f>
        <v>1.8</v>
      </c>
      <c r="E128" s="54">
        <f>VLOOKUP($A128,[1]Selic_base!$A$3:$H$1000,5,0)</f>
        <v>361.93000000000006</v>
      </c>
      <c r="F128" s="54">
        <f>VLOOKUP($A128,[1]Selic_base!$A$3:$H$1000,6,0)</f>
        <v>22.669999999999998</v>
      </c>
      <c r="G128" s="54" t="str">
        <f>VLOOKUP($A128,[1]Selic_base!$A$3:$H$1000,7,0)</f>
        <v>v</v>
      </c>
      <c r="H128" s="68">
        <f t="shared" si="18"/>
        <v>0</v>
      </c>
      <c r="I128" s="18"/>
      <c r="J128" s="69">
        <f t="shared" si="19"/>
        <v>35370</v>
      </c>
      <c r="K128" s="6"/>
      <c r="L128" s="18"/>
      <c r="M128" s="64">
        <f t="shared" si="15"/>
        <v>126</v>
      </c>
      <c r="N128" s="69">
        <f t="shared" si="20"/>
        <v>35370</v>
      </c>
      <c r="S128" s="32">
        <f t="shared" si="16"/>
        <v>35370</v>
      </c>
      <c r="T128" s="9">
        <f t="shared" si="17"/>
        <v>1.018</v>
      </c>
      <c r="U128" s="9">
        <f t="shared" si="14"/>
        <v>4.6193000000000008</v>
      </c>
      <c r="V128" s="27">
        <f t="shared" si="23"/>
        <v>22.669999999999998</v>
      </c>
    </row>
    <row r="129" spans="1:22" x14ac:dyDescent="0.2">
      <c r="A129" s="1">
        <v>35400</v>
      </c>
      <c r="B129" s="52">
        <f t="shared" si="21"/>
        <v>1996</v>
      </c>
      <c r="C129" s="52">
        <f t="shared" si="22"/>
        <v>12</v>
      </c>
      <c r="D129" s="51">
        <f>VLOOKUP($A129,[1]Selic_base!$A$3:$H$1000,4,0)</f>
        <v>1.8</v>
      </c>
      <c r="E129" s="54">
        <f>VLOOKUP($A129,[1]Selic_base!$A$3:$H$1000,5,0)</f>
        <v>360.13000000000005</v>
      </c>
      <c r="F129" s="54">
        <f>VLOOKUP($A129,[1]Selic_base!$A$3:$H$1000,6,0)</f>
        <v>24.47</v>
      </c>
      <c r="G129" s="54" t="str">
        <f>VLOOKUP($A129,[1]Selic_base!$A$3:$H$1000,7,0)</f>
        <v>v</v>
      </c>
      <c r="H129" s="68">
        <f t="shared" si="18"/>
        <v>0</v>
      </c>
      <c r="I129" s="18"/>
      <c r="J129" s="69">
        <f t="shared" si="19"/>
        <v>35400</v>
      </c>
      <c r="K129" s="6"/>
      <c r="L129" s="18"/>
      <c r="M129" s="64">
        <f t="shared" si="15"/>
        <v>127</v>
      </c>
      <c r="N129" s="69">
        <f t="shared" si="20"/>
        <v>35400</v>
      </c>
      <c r="S129" s="32">
        <f t="shared" si="16"/>
        <v>35400</v>
      </c>
      <c r="T129" s="9">
        <f t="shared" si="17"/>
        <v>1.018</v>
      </c>
      <c r="U129" s="9">
        <f t="shared" si="14"/>
        <v>4.6013000000000002</v>
      </c>
      <c r="V129" s="27">
        <f t="shared" si="23"/>
        <v>24.47</v>
      </c>
    </row>
    <row r="130" spans="1:22" x14ac:dyDescent="0.2">
      <c r="A130" s="1">
        <v>35431</v>
      </c>
      <c r="B130" s="52">
        <f t="shared" si="21"/>
        <v>1997</v>
      </c>
      <c r="C130" s="52">
        <f t="shared" si="22"/>
        <v>1</v>
      </c>
      <c r="D130" s="51">
        <f>VLOOKUP($A130,[1]Selic_base!$A$3:$H$1000,4,0)</f>
        <v>1.73</v>
      </c>
      <c r="E130" s="54">
        <f>VLOOKUP($A130,[1]Selic_base!$A$3:$H$1000,5,0)</f>
        <v>358.40000000000003</v>
      </c>
      <c r="F130" s="54">
        <f>VLOOKUP($A130,[1]Selic_base!$A$3:$H$1000,6,0)</f>
        <v>1.73</v>
      </c>
      <c r="G130" s="54" t="str">
        <f>VLOOKUP($A130,[1]Selic_base!$A$3:$H$1000,7,0)</f>
        <v>v</v>
      </c>
      <c r="H130" s="68">
        <f t="shared" si="18"/>
        <v>0</v>
      </c>
      <c r="I130" s="18"/>
      <c r="J130" s="69">
        <f t="shared" si="19"/>
        <v>35431</v>
      </c>
      <c r="K130" s="6"/>
      <c r="L130" s="18"/>
      <c r="M130" s="64">
        <f t="shared" si="15"/>
        <v>128</v>
      </c>
      <c r="N130" s="69">
        <f t="shared" si="20"/>
        <v>35431</v>
      </c>
      <c r="S130" s="32">
        <f t="shared" si="16"/>
        <v>35431</v>
      </c>
      <c r="T130" s="9">
        <f t="shared" si="17"/>
        <v>1.0173000000000001</v>
      </c>
      <c r="U130" s="9">
        <f t="shared" si="14"/>
        <v>4.5840000000000005</v>
      </c>
      <c r="V130" s="27">
        <f t="shared" si="23"/>
        <v>1.73</v>
      </c>
    </row>
    <row r="131" spans="1:22" x14ac:dyDescent="0.2">
      <c r="A131" s="1">
        <v>35462</v>
      </c>
      <c r="B131" s="52">
        <f t="shared" si="21"/>
        <v>1997</v>
      </c>
      <c r="C131" s="52">
        <f t="shared" si="22"/>
        <v>2</v>
      </c>
      <c r="D131" s="51">
        <f>VLOOKUP($A131,[1]Selic_base!$A$3:$H$1000,4,0)</f>
        <v>1.67</v>
      </c>
      <c r="E131" s="54">
        <f>VLOOKUP($A131,[1]Selic_base!$A$3:$H$1000,5,0)</f>
        <v>356.73</v>
      </c>
      <c r="F131" s="54">
        <f>VLOOKUP($A131,[1]Selic_base!$A$3:$H$1000,6,0)</f>
        <v>3.4</v>
      </c>
      <c r="G131" s="54" t="str">
        <f>VLOOKUP($A131,[1]Selic_base!$A$3:$H$1000,7,0)</f>
        <v>v</v>
      </c>
      <c r="H131" s="68">
        <f t="shared" si="18"/>
        <v>0</v>
      </c>
      <c r="I131" s="18"/>
      <c r="J131" s="69">
        <f t="shared" si="19"/>
        <v>35462</v>
      </c>
      <c r="K131" s="6"/>
      <c r="L131" s="18"/>
      <c r="M131" s="64">
        <f t="shared" si="15"/>
        <v>129</v>
      </c>
      <c r="N131" s="69">
        <f t="shared" si="20"/>
        <v>35462</v>
      </c>
      <c r="S131" s="32">
        <f t="shared" si="16"/>
        <v>35462</v>
      </c>
      <c r="T131" s="9">
        <f t="shared" si="17"/>
        <v>1.0166999999999999</v>
      </c>
      <c r="U131" s="9">
        <f t="shared" si="14"/>
        <v>4.5673000000000004</v>
      </c>
      <c r="V131" s="27">
        <f t="shared" si="23"/>
        <v>3.4</v>
      </c>
    </row>
    <row r="132" spans="1:22" x14ac:dyDescent="0.2">
      <c r="A132" s="1">
        <v>35490</v>
      </c>
      <c r="B132" s="52">
        <f t="shared" si="21"/>
        <v>1997</v>
      </c>
      <c r="C132" s="52">
        <f t="shared" si="22"/>
        <v>3</v>
      </c>
      <c r="D132" s="51">
        <f>VLOOKUP($A132,[1]Selic_base!$A$3:$H$1000,4,0)</f>
        <v>1.64</v>
      </c>
      <c r="E132" s="54">
        <f>VLOOKUP($A132,[1]Selic_base!$A$3:$H$1000,5,0)</f>
        <v>355.09000000000003</v>
      </c>
      <c r="F132" s="54">
        <f>VLOOKUP($A132,[1]Selic_base!$A$3:$H$1000,6,0)</f>
        <v>5.04</v>
      </c>
      <c r="G132" s="54" t="str">
        <f>VLOOKUP($A132,[1]Selic_base!$A$3:$H$1000,7,0)</f>
        <v>v</v>
      </c>
      <c r="H132" s="68">
        <f t="shared" si="18"/>
        <v>0</v>
      </c>
      <c r="I132" s="18"/>
      <c r="J132" s="69">
        <f t="shared" si="19"/>
        <v>35490</v>
      </c>
      <c r="K132" s="6"/>
      <c r="L132" s="18"/>
      <c r="M132" s="64">
        <f t="shared" si="15"/>
        <v>130</v>
      </c>
      <c r="N132" s="69">
        <f t="shared" si="20"/>
        <v>35490</v>
      </c>
      <c r="S132" s="32">
        <f t="shared" si="16"/>
        <v>35490</v>
      </c>
      <c r="T132" s="9">
        <f t="shared" si="17"/>
        <v>1.0164</v>
      </c>
      <c r="U132" s="9">
        <f t="shared" ref="U132:U195" si="24">IF(E132&gt;=0,(E132/100)+1,1-(E132/100))</f>
        <v>4.5509000000000004</v>
      </c>
      <c r="V132" s="27">
        <f t="shared" si="23"/>
        <v>5.04</v>
      </c>
    </row>
    <row r="133" spans="1:22" x14ac:dyDescent="0.2">
      <c r="A133" s="1">
        <v>35521</v>
      </c>
      <c r="B133" s="52">
        <f t="shared" si="21"/>
        <v>1997</v>
      </c>
      <c r="C133" s="52">
        <f t="shared" si="22"/>
        <v>4</v>
      </c>
      <c r="D133" s="51">
        <f>VLOOKUP($A133,[1]Selic_base!$A$3:$H$1000,4,0)</f>
        <v>1.66</v>
      </c>
      <c r="E133" s="54">
        <f>VLOOKUP($A133,[1]Selic_base!$A$3:$H$1000,5,0)</f>
        <v>353.43</v>
      </c>
      <c r="F133" s="54">
        <f>VLOOKUP($A133,[1]Selic_base!$A$3:$H$1000,6,0)</f>
        <v>6.7</v>
      </c>
      <c r="G133" s="54" t="str">
        <f>VLOOKUP($A133,[1]Selic_base!$A$3:$H$1000,7,0)</f>
        <v>v</v>
      </c>
      <c r="H133" s="68">
        <f t="shared" si="18"/>
        <v>0</v>
      </c>
      <c r="I133" s="18"/>
      <c r="J133" s="69">
        <f t="shared" si="19"/>
        <v>35521</v>
      </c>
      <c r="K133" s="6"/>
      <c r="L133" s="18"/>
      <c r="M133" s="64">
        <f t="shared" ref="M133:M196" si="25">M132+1</f>
        <v>131</v>
      </c>
      <c r="N133" s="69">
        <f t="shared" si="20"/>
        <v>35521</v>
      </c>
      <c r="S133" s="32">
        <f t="shared" ref="S133:S196" si="26">J133</f>
        <v>35521</v>
      </c>
      <c r="T133" s="9">
        <f t="shared" ref="T133:T196" si="27">IF(D133&gt;=0,(D133/100)+1,1-(D133/100))</f>
        <v>1.0165999999999999</v>
      </c>
      <c r="U133" s="9">
        <f t="shared" si="24"/>
        <v>4.5343</v>
      </c>
      <c r="V133" s="27">
        <f t="shared" si="23"/>
        <v>6.7</v>
      </c>
    </row>
    <row r="134" spans="1:22" x14ac:dyDescent="0.2">
      <c r="A134" s="1">
        <v>35551</v>
      </c>
      <c r="B134" s="52">
        <f t="shared" si="21"/>
        <v>1997</v>
      </c>
      <c r="C134" s="52">
        <f t="shared" si="22"/>
        <v>5</v>
      </c>
      <c r="D134" s="51">
        <f>VLOOKUP($A134,[1]Selic_base!$A$3:$H$1000,4,0)</f>
        <v>1.58</v>
      </c>
      <c r="E134" s="54">
        <f>VLOOKUP($A134,[1]Selic_base!$A$3:$H$1000,5,0)</f>
        <v>351.85</v>
      </c>
      <c r="F134" s="54">
        <f>VLOOKUP($A134,[1]Selic_base!$A$3:$H$1000,6,0)</f>
        <v>8.2800000000000011</v>
      </c>
      <c r="G134" s="54" t="str">
        <f>VLOOKUP($A134,[1]Selic_base!$A$3:$H$1000,7,0)</f>
        <v>v</v>
      </c>
      <c r="H134" s="68">
        <f t="shared" si="18"/>
        <v>0</v>
      </c>
      <c r="I134" s="18"/>
      <c r="J134" s="69">
        <f t="shared" si="19"/>
        <v>35551</v>
      </c>
      <c r="K134" s="6"/>
      <c r="L134" s="18"/>
      <c r="M134" s="64">
        <f t="shared" si="25"/>
        <v>132</v>
      </c>
      <c r="N134" s="69">
        <f t="shared" si="20"/>
        <v>35551</v>
      </c>
      <c r="S134" s="32">
        <f t="shared" si="26"/>
        <v>35551</v>
      </c>
      <c r="T134" s="9">
        <f t="shared" si="27"/>
        <v>1.0158</v>
      </c>
      <c r="U134" s="9">
        <f t="shared" si="24"/>
        <v>4.5185000000000004</v>
      </c>
      <c r="V134" s="27">
        <f t="shared" si="23"/>
        <v>8.2800000000000011</v>
      </c>
    </row>
    <row r="135" spans="1:22" x14ac:dyDescent="0.2">
      <c r="A135" s="1">
        <v>35582</v>
      </c>
      <c r="B135" s="52">
        <f t="shared" si="21"/>
        <v>1997</v>
      </c>
      <c r="C135" s="52">
        <f t="shared" si="22"/>
        <v>6</v>
      </c>
      <c r="D135" s="51">
        <f>VLOOKUP($A135,[1]Selic_base!$A$3:$H$1000,4,0)</f>
        <v>1.61</v>
      </c>
      <c r="E135" s="54">
        <f>VLOOKUP($A135,[1]Selic_base!$A$3:$H$1000,5,0)</f>
        <v>350.24</v>
      </c>
      <c r="F135" s="54">
        <f>VLOOKUP($A135,[1]Selic_base!$A$3:$H$1000,6,0)</f>
        <v>9.89</v>
      </c>
      <c r="G135" s="54" t="str">
        <f>VLOOKUP($A135,[1]Selic_base!$A$3:$H$1000,7,0)</f>
        <v>v</v>
      </c>
      <c r="H135" s="68">
        <f t="shared" si="18"/>
        <v>0</v>
      </c>
      <c r="I135" s="18"/>
      <c r="J135" s="69">
        <f t="shared" si="19"/>
        <v>35582</v>
      </c>
      <c r="K135" s="6"/>
      <c r="L135" s="18"/>
      <c r="M135" s="64">
        <f t="shared" si="25"/>
        <v>133</v>
      </c>
      <c r="N135" s="69">
        <f t="shared" si="20"/>
        <v>35582</v>
      </c>
      <c r="S135" s="32">
        <f t="shared" si="26"/>
        <v>35582</v>
      </c>
      <c r="T135" s="9">
        <f t="shared" si="27"/>
        <v>1.0161</v>
      </c>
      <c r="U135" s="9">
        <f t="shared" si="24"/>
        <v>4.5023999999999997</v>
      </c>
      <c r="V135" s="27">
        <f t="shared" si="23"/>
        <v>9.89</v>
      </c>
    </row>
    <row r="136" spans="1:22" x14ac:dyDescent="0.2">
      <c r="A136" s="1">
        <v>35612</v>
      </c>
      <c r="B136" s="52">
        <f t="shared" si="21"/>
        <v>1997</v>
      </c>
      <c r="C136" s="52">
        <f t="shared" si="22"/>
        <v>7</v>
      </c>
      <c r="D136" s="51">
        <f>VLOOKUP($A136,[1]Selic_base!$A$3:$H$1000,4,0)</f>
        <v>1.6</v>
      </c>
      <c r="E136" s="54">
        <f>VLOOKUP($A136,[1]Selic_base!$A$3:$H$1000,5,0)</f>
        <v>348.64</v>
      </c>
      <c r="F136" s="54">
        <f>VLOOKUP($A136,[1]Selic_base!$A$3:$H$1000,6,0)</f>
        <v>11.49</v>
      </c>
      <c r="G136" s="54" t="str">
        <f>VLOOKUP($A136,[1]Selic_base!$A$3:$H$1000,7,0)</f>
        <v>v</v>
      </c>
      <c r="H136" s="68">
        <f t="shared" si="18"/>
        <v>0</v>
      </c>
      <c r="I136" s="18"/>
      <c r="J136" s="69">
        <f t="shared" si="19"/>
        <v>35612</v>
      </c>
      <c r="K136" s="6"/>
      <c r="L136" s="18"/>
      <c r="M136" s="64">
        <f t="shared" si="25"/>
        <v>134</v>
      </c>
      <c r="N136" s="69">
        <f t="shared" si="20"/>
        <v>35612</v>
      </c>
      <c r="S136" s="32">
        <f t="shared" si="26"/>
        <v>35612</v>
      </c>
      <c r="T136" s="9">
        <f t="shared" si="27"/>
        <v>1.016</v>
      </c>
      <c r="U136" s="9">
        <f t="shared" si="24"/>
        <v>4.4863999999999997</v>
      </c>
      <c r="V136" s="27">
        <f t="shared" si="23"/>
        <v>11.49</v>
      </c>
    </row>
    <row r="137" spans="1:22" x14ac:dyDescent="0.2">
      <c r="A137" s="1">
        <v>35643</v>
      </c>
      <c r="B137" s="52">
        <f t="shared" si="21"/>
        <v>1997</v>
      </c>
      <c r="C137" s="52">
        <f t="shared" si="22"/>
        <v>8</v>
      </c>
      <c r="D137" s="51">
        <f>VLOOKUP($A137,[1]Selic_base!$A$3:$H$1000,4,0)</f>
        <v>1.59</v>
      </c>
      <c r="E137" s="54">
        <f>VLOOKUP($A137,[1]Selic_base!$A$3:$H$1000,5,0)</f>
        <v>347.05</v>
      </c>
      <c r="F137" s="54">
        <f>VLOOKUP($A137,[1]Selic_base!$A$3:$H$1000,6,0)</f>
        <v>13.08</v>
      </c>
      <c r="G137" s="54" t="str">
        <f>VLOOKUP($A137,[1]Selic_base!$A$3:$H$1000,7,0)</f>
        <v>v</v>
      </c>
      <c r="H137" s="68">
        <f t="shared" si="18"/>
        <v>0</v>
      </c>
      <c r="I137" s="18"/>
      <c r="J137" s="69">
        <f t="shared" si="19"/>
        <v>35643</v>
      </c>
      <c r="K137" s="6"/>
      <c r="L137" s="18"/>
      <c r="M137" s="64">
        <f t="shared" si="25"/>
        <v>135</v>
      </c>
      <c r="N137" s="69">
        <f t="shared" si="20"/>
        <v>35643</v>
      </c>
      <c r="S137" s="32">
        <f t="shared" si="26"/>
        <v>35643</v>
      </c>
      <c r="T137" s="9">
        <f t="shared" si="27"/>
        <v>1.0159</v>
      </c>
      <c r="U137" s="9">
        <f t="shared" si="24"/>
        <v>4.4704999999999995</v>
      </c>
      <c r="V137" s="27">
        <f t="shared" si="23"/>
        <v>13.08</v>
      </c>
    </row>
    <row r="138" spans="1:22" x14ac:dyDescent="0.2">
      <c r="A138" s="1">
        <v>35674</v>
      </c>
      <c r="B138" s="52">
        <f t="shared" si="21"/>
        <v>1997</v>
      </c>
      <c r="C138" s="52">
        <f t="shared" si="22"/>
        <v>9</v>
      </c>
      <c r="D138" s="51">
        <f>VLOOKUP($A138,[1]Selic_base!$A$3:$H$1000,4,0)</f>
        <v>1.59</v>
      </c>
      <c r="E138" s="54">
        <f>VLOOKUP($A138,[1]Selic_base!$A$3:$H$1000,5,0)</f>
        <v>345.46000000000004</v>
      </c>
      <c r="F138" s="54">
        <f>VLOOKUP($A138,[1]Selic_base!$A$3:$H$1000,6,0)</f>
        <v>14.67</v>
      </c>
      <c r="G138" s="54" t="str">
        <f>VLOOKUP($A138,[1]Selic_base!$A$3:$H$1000,7,0)</f>
        <v>v</v>
      </c>
      <c r="H138" s="68">
        <f t="shared" si="18"/>
        <v>0</v>
      </c>
      <c r="I138" s="18"/>
      <c r="J138" s="69">
        <f t="shared" si="19"/>
        <v>35674</v>
      </c>
      <c r="K138" s="6"/>
      <c r="L138" s="18"/>
      <c r="M138" s="64">
        <f t="shared" si="25"/>
        <v>136</v>
      </c>
      <c r="N138" s="69">
        <f t="shared" si="20"/>
        <v>35674</v>
      </c>
      <c r="S138" s="32">
        <f t="shared" si="26"/>
        <v>35674</v>
      </c>
      <c r="T138" s="9">
        <f t="shared" si="27"/>
        <v>1.0159</v>
      </c>
      <c r="U138" s="9">
        <f t="shared" si="24"/>
        <v>4.454600000000001</v>
      </c>
      <c r="V138" s="27">
        <f t="shared" si="23"/>
        <v>14.67</v>
      </c>
    </row>
    <row r="139" spans="1:22" x14ac:dyDescent="0.2">
      <c r="A139" s="1">
        <v>35704</v>
      </c>
      <c r="B139" s="52">
        <f t="shared" si="21"/>
        <v>1997</v>
      </c>
      <c r="C139" s="52">
        <f t="shared" si="22"/>
        <v>10</v>
      </c>
      <c r="D139" s="51">
        <f>VLOOKUP($A139,[1]Selic_base!$A$3:$H$1000,4,0)</f>
        <v>1.67</v>
      </c>
      <c r="E139" s="54">
        <f>VLOOKUP($A139,[1]Selic_base!$A$3:$H$1000,5,0)</f>
        <v>343.79</v>
      </c>
      <c r="F139" s="54">
        <f>VLOOKUP($A139,[1]Selic_base!$A$3:$H$1000,6,0)</f>
        <v>16.34</v>
      </c>
      <c r="G139" s="54" t="str">
        <f>VLOOKUP($A139,[1]Selic_base!$A$3:$H$1000,7,0)</f>
        <v>v</v>
      </c>
      <c r="H139" s="68">
        <f t="shared" ref="H139:H202" si="28">IF(AND(G139="v",G140="b"),1,IF(H138&gt;0,H138+1,0))</f>
        <v>0</v>
      </c>
      <c r="I139" s="18"/>
      <c r="J139" s="69">
        <f t="shared" ref="J139:J202" si="29">IF(G139="b","",A139)</f>
        <v>35704</v>
      </c>
      <c r="K139" s="6"/>
      <c r="L139" s="18"/>
      <c r="M139" s="64">
        <f t="shared" si="25"/>
        <v>137</v>
      </c>
      <c r="N139" s="69">
        <f t="shared" ref="N139:N202" si="30">J139</f>
        <v>35704</v>
      </c>
      <c r="S139" s="32">
        <f t="shared" si="26"/>
        <v>35704</v>
      </c>
      <c r="T139" s="9">
        <f t="shared" si="27"/>
        <v>1.0166999999999999</v>
      </c>
      <c r="U139" s="9">
        <f t="shared" si="24"/>
        <v>4.4379000000000008</v>
      </c>
      <c r="V139" s="27">
        <f t="shared" si="23"/>
        <v>16.34</v>
      </c>
    </row>
    <row r="140" spans="1:22" x14ac:dyDescent="0.2">
      <c r="A140" s="1">
        <v>35735</v>
      </c>
      <c r="B140" s="52">
        <f t="shared" si="21"/>
        <v>1997</v>
      </c>
      <c r="C140" s="52">
        <f t="shared" si="22"/>
        <v>11</v>
      </c>
      <c r="D140" s="51">
        <f>VLOOKUP($A140,[1]Selic_base!$A$3:$H$1000,4,0)</f>
        <v>3.04</v>
      </c>
      <c r="E140" s="54">
        <f>VLOOKUP($A140,[1]Selic_base!$A$3:$H$1000,5,0)</f>
        <v>340.75</v>
      </c>
      <c r="F140" s="54">
        <f>VLOOKUP($A140,[1]Selic_base!$A$3:$H$1000,6,0)</f>
        <v>19.38</v>
      </c>
      <c r="G140" s="54" t="str">
        <f>VLOOKUP($A140,[1]Selic_base!$A$3:$H$1000,7,0)</f>
        <v>v</v>
      </c>
      <c r="H140" s="68">
        <f t="shared" si="28"/>
        <v>0</v>
      </c>
      <c r="I140" s="18"/>
      <c r="J140" s="69">
        <f t="shared" si="29"/>
        <v>35735</v>
      </c>
      <c r="K140" s="6"/>
      <c r="L140" s="18"/>
      <c r="M140" s="64">
        <f t="shared" si="25"/>
        <v>138</v>
      </c>
      <c r="N140" s="69">
        <f t="shared" si="30"/>
        <v>35735</v>
      </c>
      <c r="S140" s="32">
        <f t="shared" si="26"/>
        <v>35735</v>
      </c>
      <c r="T140" s="9">
        <f t="shared" si="27"/>
        <v>1.0304</v>
      </c>
      <c r="U140" s="9">
        <f t="shared" si="24"/>
        <v>4.4075000000000006</v>
      </c>
      <c r="V140" s="27">
        <f t="shared" si="23"/>
        <v>19.38</v>
      </c>
    </row>
    <row r="141" spans="1:22" x14ac:dyDescent="0.2">
      <c r="A141" s="1">
        <v>35765</v>
      </c>
      <c r="B141" s="52">
        <f t="shared" si="21"/>
        <v>1997</v>
      </c>
      <c r="C141" s="52">
        <f t="shared" si="22"/>
        <v>12</v>
      </c>
      <c r="D141" s="51">
        <f>VLOOKUP($A141,[1]Selic_base!$A$3:$H$1000,4,0)</f>
        <v>2.97</v>
      </c>
      <c r="E141" s="54">
        <f>VLOOKUP($A141,[1]Selic_base!$A$3:$H$1000,5,0)</f>
        <v>337.78</v>
      </c>
      <c r="F141" s="54">
        <f>VLOOKUP($A141,[1]Selic_base!$A$3:$H$1000,6,0)</f>
        <v>22.349999999999998</v>
      </c>
      <c r="G141" s="54" t="str">
        <f>VLOOKUP($A141,[1]Selic_base!$A$3:$H$1000,7,0)</f>
        <v>v</v>
      </c>
      <c r="H141" s="68">
        <f t="shared" si="28"/>
        <v>0</v>
      </c>
      <c r="I141" s="18"/>
      <c r="J141" s="69">
        <f t="shared" si="29"/>
        <v>35765</v>
      </c>
      <c r="K141" s="6"/>
      <c r="L141" s="18"/>
      <c r="M141" s="64">
        <f t="shared" si="25"/>
        <v>139</v>
      </c>
      <c r="N141" s="69">
        <f t="shared" si="30"/>
        <v>35765</v>
      </c>
      <c r="S141" s="32">
        <f t="shared" si="26"/>
        <v>35765</v>
      </c>
      <c r="T141" s="9">
        <f t="shared" si="27"/>
        <v>1.0297000000000001</v>
      </c>
      <c r="U141" s="9">
        <f t="shared" si="24"/>
        <v>4.3777999999999997</v>
      </c>
      <c r="V141" s="27">
        <f t="shared" si="23"/>
        <v>22.349999999999998</v>
      </c>
    </row>
    <row r="142" spans="1:22" s="24" customFormat="1" x14ac:dyDescent="0.2">
      <c r="A142" s="23">
        <v>35796</v>
      </c>
      <c r="B142" s="53">
        <f t="shared" si="21"/>
        <v>1998</v>
      </c>
      <c r="C142" s="53">
        <f t="shared" si="22"/>
        <v>1</v>
      </c>
      <c r="D142" s="51">
        <f>VLOOKUP($A142,[1]Selic_base!$A$3:$H$1000,4,0)</f>
        <v>2.67</v>
      </c>
      <c r="E142" s="54">
        <f>VLOOKUP($A142,[1]Selic_base!$A$3:$H$1000,5,0)</f>
        <v>335.10999999999996</v>
      </c>
      <c r="F142" s="54">
        <f>VLOOKUP($A142,[1]Selic_base!$A$3:$H$1000,6,0)</f>
        <v>2.67</v>
      </c>
      <c r="G142" s="54" t="str">
        <f>VLOOKUP($A142,[1]Selic_base!$A$3:$H$1000,7,0)</f>
        <v>v</v>
      </c>
      <c r="H142" s="68">
        <f t="shared" si="28"/>
        <v>0</v>
      </c>
      <c r="I142" s="18"/>
      <c r="J142" s="69">
        <f t="shared" si="29"/>
        <v>35796</v>
      </c>
      <c r="K142" s="6"/>
      <c r="L142" s="18"/>
      <c r="M142" s="64">
        <f t="shared" si="25"/>
        <v>140</v>
      </c>
      <c r="N142" s="69">
        <f t="shared" si="30"/>
        <v>35796</v>
      </c>
      <c r="O142"/>
      <c r="S142" s="33">
        <f t="shared" si="26"/>
        <v>35796</v>
      </c>
      <c r="T142" s="25">
        <f t="shared" si="27"/>
        <v>1.0266999999999999</v>
      </c>
      <c r="U142" s="9">
        <f t="shared" si="24"/>
        <v>4.3510999999999997</v>
      </c>
      <c r="V142" s="27">
        <f t="shared" si="23"/>
        <v>2.67</v>
      </c>
    </row>
    <row r="143" spans="1:22" x14ac:dyDescent="0.2">
      <c r="A143" s="1">
        <v>35827</v>
      </c>
      <c r="B143" s="52">
        <f t="shared" ref="B143:B206" si="31">YEAR(A143)</f>
        <v>1998</v>
      </c>
      <c r="C143" s="52">
        <f t="shared" ref="C143:C206" si="32">MONTH(A143)</f>
        <v>2</v>
      </c>
      <c r="D143" s="51">
        <f>VLOOKUP($A143,[1]Selic_base!$A$3:$H$1000,4,0)</f>
        <v>2.13</v>
      </c>
      <c r="E143" s="54">
        <f>VLOOKUP($A143,[1]Selic_base!$A$3:$H$1000,5,0)</f>
        <v>332.97999999999996</v>
      </c>
      <c r="F143" s="54">
        <f>VLOOKUP($A143,[1]Selic_base!$A$3:$H$1000,6,0)</f>
        <v>4.8</v>
      </c>
      <c r="G143" s="54" t="str">
        <f>VLOOKUP($A143,[1]Selic_base!$A$3:$H$1000,7,0)</f>
        <v>v</v>
      </c>
      <c r="H143" s="68">
        <f t="shared" si="28"/>
        <v>0</v>
      </c>
      <c r="I143" s="18"/>
      <c r="J143" s="69">
        <f t="shared" si="29"/>
        <v>35827</v>
      </c>
      <c r="K143" s="6"/>
      <c r="L143" s="18"/>
      <c r="M143" s="64">
        <f t="shared" si="25"/>
        <v>141</v>
      </c>
      <c r="N143" s="69">
        <f t="shared" si="30"/>
        <v>35827</v>
      </c>
      <c r="S143" s="32">
        <f t="shared" si="26"/>
        <v>35827</v>
      </c>
      <c r="T143" s="9">
        <f t="shared" si="27"/>
        <v>1.0213000000000001</v>
      </c>
      <c r="U143" s="9">
        <f t="shared" si="24"/>
        <v>4.3297999999999996</v>
      </c>
      <c r="V143" s="27">
        <f t="shared" si="23"/>
        <v>4.8</v>
      </c>
    </row>
    <row r="144" spans="1:22" x14ac:dyDescent="0.2">
      <c r="A144" s="1">
        <v>35855</v>
      </c>
      <c r="B144" s="52">
        <f t="shared" si="31"/>
        <v>1998</v>
      </c>
      <c r="C144" s="52">
        <f t="shared" si="32"/>
        <v>3</v>
      </c>
      <c r="D144" s="51">
        <f>VLOOKUP($A144,[1]Selic_base!$A$3:$H$1000,4,0)</f>
        <v>2.2000000000000002</v>
      </c>
      <c r="E144" s="54">
        <f>VLOOKUP($A144,[1]Selic_base!$A$3:$H$1000,5,0)</f>
        <v>330.78</v>
      </c>
      <c r="F144" s="54">
        <f>VLOOKUP($A144,[1]Selic_base!$A$3:$H$1000,6,0)</f>
        <v>7</v>
      </c>
      <c r="G144" s="54" t="str">
        <f>VLOOKUP($A144,[1]Selic_base!$A$3:$H$1000,7,0)</f>
        <v>v</v>
      </c>
      <c r="H144" s="68">
        <f t="shared" si="28"/>
        <v>0</v>
      </c>
      <c r="I144" s="18"/>
      <c r="J144" s="69">
        <f t="shared" si="29"/>
        <v>35855</v>
      </c>
      <c r="K144" s="6"/>
      <c r="L144" s="18"/>
      <c r="M144" s="64">
        <f t="shared" si="25"/>
        <v>142</v>
      </c>
      <c r="N144" s="69">
        <f t="shared" si="30"/>
        <v>35855</v>
      </c>
      <c r="S144" s="32">
        <f t="shared" si="26"/>
        <v>35855</v>
      </c>
      <c r="T144" s="9">
        <f t="shared" si="27"/>
        <v>1.022</v>
      </c>
      <c r="U144" s="9">
        <f t="shared" si="24"/>
        <v>4.3078000000000003</v>
      </c>
      <c r="V144" s="27">
        <f t="shared" si="23"/>
        <v>7</v>
      </c>
    </row>
    <row r="145" spans="1:22" x14ac:dyDescent="0.2">
      <c r="A145" s="1">
        <v>35886</v>
      </c>
      <c r="B145" s="52">
        <f t="shared" si="31"/>
        <v>1998</v>
      </c>
      <c r="C145" s="52">
        <f t="shared" si="32"/>
        <v>4</v>
      </c>
      <c r="D145" s="51">
        <f>VLOOKUP($A145,[1]Selic_base!$A$3:$H$1000,4,0)</f>
        <v>1.71</v>
      </c>
      <c r="E145" s="54">
        <f>VLOOKUP($A145,[1]Selic_base!$A$3:$H$1000,5,0)</f>
        <v>329.07</v>
      </c>
      <c r="F145" s="54">
        <f>VLOOKUP($A145,[1]Selic_base!$A$3:$H$1000,6,0)</f>
        <v>8.7100000000000009</v>
      </c>
      <c r="G145" s="54" t="str">
        <f>VLOOKUP($A145,[1]Selic_base!$A$3:$H$1000,7,0)</f>
        <v>v</v>
      </c>
      <c r="H145" s="68">
        <f t="shared" si="28"/>
        <v>0</v>
      </c>
      <c r="I145" s="18"/>
      <c r="J145" s="69">
        <f t="shared" si="29"/>
        <v>35886</v>
      </c>
      <c r="K145" s="6"/>
      <c r="L145" s="18"/>
      <c r="M145" s="64">
        <f t="shared" si="25"/>
        <v>143</v>
      </c>
      <c r="N145" s="69">
        <f t="shared" si="30"/>
        <v>35886</v>
      </c>
      <c r="S145" s="32">
        <f t="shared" si="26"/>
        <v>35886</v>
      </c>
      <c r="T145" s="9">
        <f t="shared" si="27"/>
        <v>1.0170999999999999</v>
      </c>
      <c r="U145" s="9">
        <f t="shared" si="24"/>
        <v>4.2906999999999993</v>
      </c>
      <c r="V145" s="27">
        <f t="shared" si="23"/>
        <v>8.7100000000000009</v>
      </c>
    </row>
    <row r="146" spans="1:22" x14ac:dyDescent="0.2">
      <c r="A146" s="1">
        <v>35916</v>
      </c>
      <c r="B146" s="52">
        <f t="shared" si="31"/>
        <v>1998</v>
      </c>
      <c r="C146" s="52">
        <f t="shared" si="32"/>
        <v>5</v>
      </c>
      <c r="D146" s="51">
        <f>VLOOKUP($A146,[1]Selic_base!$A$3:$H$1000,4,0)</f>
        <v>1.63</v>
      </c>
      <c r="E146" s="54">
        <f>VLOOKUP($A146,[1]Selic_base!$A$3:$H$1000,5,0)</f>
        <v>327.44</v>
      </c>
      <c r="F146" s="54">
        <f>VLOOKUP($A146,[1]Selic_base!$A$3:$H$1000,6,0)</f>
        <v>10.34</v>
      </c>
      <c r="G146" s="54" t="str">
        <f>VLOOKUP($A146,[1]Selic_base!$A$3:$H$1000,7,0)</f>
        <v>v</v>
      </c>
      <c r="H146" s="68">
        <f t="shared" si="28"/>
        <v>0</v>
      </c>
      <c r="I146" s="18"/>
      <c r="J146" s="69">
        <f t="shared" si="29"/>
        <v>35916</v>
      </c>
      <c r="K146" s="6"/>
      <c r="L146" s="18"/>
      <c r="M146" s="64">
        <f t="shared" si="25"/>
        <v>144</v>
      </c>
      <c r="N146" s="69">
        <f t="shared" si="30"/>
        <v>35916</v>
      </c>
      <c r="S146" s="32">
        <f t="shared" si="26"/>
        <v>35916</v>
      </c>
      <c r="T146" s="9">
        <f t="shared" si="27"/>
        <v>1.0163</v>
      </c>
      <c r="U146" s="9">
        <f t="shared" si="24"/>
        <v>4.2744</v>
      </c>
      <c r="V146" s="27">
        <f t="shared" si="23"/>
        <v>10.34</v>
      </c>
    </row>
    <row r="147" spans="1:22" x14ac:dyDescent="0.2">
      <c r="A147" s="1">
        <v>35947</v>
      </c>
      <c r="B147" s="52">
        <f t="shared" si="31"/>
        <v>1998</v>
      </c>
      <c r="C147" s="52">
        <f t="shared" si="32"/>
        <v>6</v>
      </c>
      <c r="D147" s="51">
        <f>VLOOKUP($A147,[1]Selic_base!$A$3:$H$1000,4,0)</f>
        <v>1.6</v>
      </c>
      <c r="E147" s="54">
        <f>VLOOKUP($A147,[1]Selic_base!$A$3:$H$1000,5,0)</f>
        <v>325.83999999999997</v>
      </c>
      <c r="F147" s="54">
        <f>VLOOKUP($A147,[1]Selic_base!$A$3:$H$1000,6,0)</f>
        <v>11.94</v>
      </c>
      <c r="G147" s="54" t="str">
        <f>VLOOKUP($A147,[1]Selic_base!$A$3:$H$1000,7,0)</f>
        <v>v</v>
      </c>
      <c r="H147" s="68">
        <f t="shared" si="28"/>
        <v>0</v>
      </c>
      <c r="I147" s="18"/>
      <c r="J147" s="69">
        <f t="shared" si="29"/>
        <v>35947</v>
      </c>
      <c r="K147" s="6"/>
      <c r="L147" s="18"/>
      <c r="M147" s="64">
        <f t="shared" si="25"/>
        <v>145</v>
      </c>
      <c r="N147" s="69">
        <f t="shared" si="30"/>
        <v>35947</v>
      </c>
      <c r="S147" s="32">
        <f t="shared" si="26"/>
        <v>35947</v>
      </c>
      <c r="T147" s="9">
        <f t="shared" si="27"/>
        <v>1.016</v>
      </c>
      <c r="U147" s="9">
        <f t="shared" si="24"/>
        <v>4.2584</v>
      </c>
      <c r="V147" s="27">
        <f t="shared" si="23"/>
        <v>11.94</v>
      </c>
    </row>
    <row r="148" spans="1:22" x14ac:dyDescent="0.2">
      <c r="A148" s="1">
        <v>35977</v>
      </c>
      <c r="B148" s="52">
        <f t="shared" si="31"/>
        <v>1998</v>
      </c>
      <c r="C148" s="52">
        <f t="shared" si="32"/>
        <v>7</v>
      </c>
      <c r="D148" s="51">
        <f>VLOOKUP($A148,[1]Selic_base!$A$3:$H$1000,4,0)</f>
        <v>1.7</v>
      </c>
      <c r="E148" s="54">
        <f>VLOOKUP($A148,[1]Selic_base!$A$3:$H$1000,5,0)</f>
        <v>324.14</v>
      </c>
      <c r="F148" s="54">
        <f>VLOOKUP($A148,[1]Selic_base!$A$3:$H$1000,6,0)</f>
        <v>13.639999999999999</v>
      </c>
      <c r="G148" s="54" t="str">
        <f>VLOOKUP($A148,[1]Selic_base!$A$3:$H$1000,7,0)</f>
        <v>v</v>
      </c>
      <c r="H148" s="68">
        <f t="shared" si="28"/>
        <v>0</v>
      </c>
      <c r="I148" s="18"/>
      <c r="J148" s="69">
        <f t="shared" si="29"/>
        <v>35977</v>
      </c>
      <c r="K148" s="6"/>
      <c r="L148" s="18"/>
      <c r="M148" s="64">
        <f t="shared" si="25"/>
        <v>146</v>
      </c>
      <c r="N148" s="69">
        <f t="shared" si="30"/>
        <v>35977</v>
      </c>
      <c r="S148" s="32">
        <f t="shared" si="26"/>
        <v>35977</v>
      </c>
      <c r="T148" s="9">
        <f t="shared" si="27"/>
        <v>1.0169999999999999</v>
      </c>
      <c r="U148" s="9">
        <f t="shared" si="24"/>
        <v>4.2414000000000005</v>
      </c>
      <c r="V148" s="27">
        <f t="shared" si="23"/>
        <v>13.639999999999999</v>
      </c>
    </row>
    <row r="149" spans="1:22" x14ac:dyDescent="0.2">
      <c r="A149" s="1">
        <v>36008</v>
      </c>
      <c r="B149" s="52">
        <f t="shared" si="31"/>
        <v>1998</v>
      </c>
      <c r="C149" s="52">
        <f t="shared" si="32"/>
        <v>8</v>
      </c>
      <c r="D149" s="51">
        <f>VLOOKUP($A149,[1]Selic_base!$A$3:$H$1000,4,0)</f>
        <v>1.48</v>
      </c>
      <c r="E149" s="54">
        <f>VLOOKUP($A149,[1]Selic_base!$A$3:$H$1000,5,0)</f>
        <v>322.65999999999997</v>
      </c>
      <c r="F149" s="54">
        <f>VLOOKUP($A149,[1]Selic_base!$A$3:$H$1000,6,0)</f>
        <v>15.12</v>
      </c>
      <c r="G149" s="54" t="str">
        <f>VLOOKUP($A149,[1]Selic_base!$A$3:$H$1000,7,0)</f>
        <v>v</v>
      </c>
      <c r="H149" s="68">
        <f t="shared" si="28"/>
        <v>0</v>
      </c>
      <c r="I149" s="18"/>
      <c r="J149" s="69">
        <f t="shared" si="29"/>
        <v>36008</v>
      </c>
      <c r="K149" s="6"/>
      <c r="L149" s="18"/>
      <c r="M149" s="64">
        <f t="shared" si="25"/>
        <v>147</v>
      </c>
      <c r="N149" s="69">
        <f t="shared" si="30"/>
        <v>36008</v>
      </c>
      <c r="S149" s="32">
        <f t="shared" si="26"/>
        <v>36008</v>
      </c>
      <c r="T149" s="9">
        <f t="shared" si="27"/>
        <v>1.0147999999999999</v>
      </c>
      <c r="U149" s="9">
        <f t="shared" si="24"/>
        <v>4.2265999999999995</v>
      </c>
      <c r="V149" s="27">
        <f t="shared" si="23"/>
        <v>15.12</v>
      </c>
    </row>
    <row r="150" spans="1:22" x14ac:dyDescent="0.2">
      <c r="A150" s="1">
        <v>36039</v>
      </c>
      <c r="B150" s="52">
        <f t="shared" si="31"/>
        <v>1998</v>
      </c>
      <c r="C150" s="52">
        <f t="shared" si="32"/>
        <v>9</v>
      </c>
      <c r="D150" s="51">
        <f>VLOOKUP($A150,[1]Selic_base!$A$3:$H$1000,4,0)</f>
        <v>2.4900000000000002</v>
      </c>
      <c r="E150" s="54">
        <f>VLOOKUP($A150,[1]Selic_base!$A$3:$H$1000,5,0)</f>
        <v>320.16999999999996</v>
      </c>
      <c r="F150" s="54">
        <f>VLOOKUP($A150,[1]Selic_base!$A$3:$H$1000,6,0)</f>
        <v>17.61</v>
      </c>
      <c r="G150" s="54" t="str">
        <f>VLOOKUP($A150,[1]Selic_base!$A$3:$H$1000,7,0)</f>
        <v>v</v>
      </c>
      <c r="H150" s="68">
        <f t="shared" si="28"/>
        <v>0</v>
      </c>
      <c r="I150" s="18"/>
      <c r="J150" s="69">
        <f t="shared" si="29"/>
        <v>36039</v>
      </c>
      <c r="K150" s="6"/>
      <c r="L150" s="18"/>
      <c r="M150" s="64">
        <f t="shared" si="25"/>
        <v>148</v>
      </c>
      <c r="N150" s="69">
        <f t="shared" si="30"/>
        <v>36039</v>
      </c>
      <c r="S150" s="32">
        <f t="shared" si="26"/>
        <v>36039</v>
      </c>
      <c r="T150" s="9">
        <f t="shared" si="27"/>
        <v>1.0248999999999999</v>
      </c>
      <c r="U150" s="9">
        <f t="shared" si="24"/>
        <v>4.2016999999999998</v>
      </c>
      <c r="V150" s="27">
        <f t="shared" si="23"/>
        <v>17.61</v>
      </c>
    </row>
    <row r="151" spans="1:22" x14ac:dyDescent="0.2">
      <c r="A151" s="1">
        <v>36069</v>
      </c>
      <c r="B151" s="52">
        <f t="shared" si="31"/>
        <v>1998</v>
      </c>
      <c r="C151" s="52">
        <f t="shared" si="32"/>
        <v>10</v>
      </c>
      <c r="D151" s="51">
        <f>VLOOKUP($A151,[1]Selic_base!$A$3:$H$1000,4,0)</f>
        <v>2.94</v>
      </c>
      <c r="E151" s="54">
        <f>VLOOKUP($A151,[1]Selic_base!$A$3:$H$1000,5,0)</f>
        <v>317.22999999999996</v>
      </c>
      <c r="F151" s="54">
        <f>VLOOKUP($A151,[1]Selic_base!$A$3:$H$1000,6,0)</f>
        <v>20.55</v>
      </c>
      <c r="G151" s="54" t="str">
        <f>VLOOKUP($A151,[1]Selic_base!$A$3:$H$1000,7,0)</f>
        <v>v</v>
      </c>
      <c r="H151" s="68">
        <f t="shared" si="28"/>
        <v>0</v>
      </c>
      <c r="I151" s="18"/>
      <c r="J151" s="69">
        <f t="shared" si="29"/>
        <v>36069</v>
      </c>
      <c r="K151" s="6"/>
      <c r="L151" s="18"/>
      <c r="M151" s="64">
        <f t="shared" si="25"/>
        <v>149</v>
      </c>
      <c r="N151" s="69">
        <f t="shared" si="30"/>
        <v>36069</v>
      </c>
      <c r="S151" s="32">
        <f t="shared" si="26"/>
        <v>36069</v>
      </c>
      <c r="T151" s="9">
        <f t="shared" si="27"/>
        <v>1.0294000000000001</v>
      </c>
      <c r="U151" s="9">
        <f t="shared" si="24"/>
        <v>4.1722999999999999</v>
      </c>
      <c r="V151" s="27">
        <f t="shared" si="23"/>
        <v>20.55</v>
      </c>
    </row>
    <row r="152" spans="1:22" x14ac:dyDescent="0.2">
      <c r="A152" s="1">
        <v>36100</v>
      </c>
      <c r="B152" s="52">
        <f t="shared" si="31"/>
        <v>1998</v>
      </c>
      <c r="C152" s="52">
        <f t="shared" si="32"/>
        <v>11</v>
      </c>
      <c r="D152" s="51">
        <f>VLOOKUP($A152,[1]Selic_base!$A$3:$H$1000,4,0)</f>
        <v>2.63</v>
      </c>
      <c r="E152" s="54">
        <f>VLOOKUP($A152,[1]Selic_base!$A$3:$H$1000,5,0)</f>
        <v>314.59999999999997</v>
      </c>
      <c r="F152" s="54">
        <f>VLOOKUP($A152,[1]Selic_base!$A$3:$H$1000,6,0)</f>
        <v>23.18</v>
      </c>
      <c r="G152" s="54" t="str">
        <f>VLOOKUP($A152,[1]Selic_base!$A$3:$H$1000,7,0)</f>
        <v>v</v>
      </c>
      <c r="H152" s="68">
        <f t="shared" si="28"/>
        <v>0</v>
      </c>
      <c r="I152" s="18"/>
      <c r="J152" s="69">
        <f t="shared" si="29"/>
        <v>36100</v>
      </c>
      <c r="K152" s="6"/>
      <c r="L152" s="18"/>
      <c r="M152" s="64">
        <f t="shared" si="25"/>
        <v>150</v>
      </c>
      <c r="N152" s="69">
        <f t="shared" si="30"/>
        <v>36100</v>
      </c>
      <c r="S152" s="32">
        <f t="shared" si="26"/>
        <v>36100</v>
      </c>
      <c r="T152" s="9">
        <f t="shared" si="27"/>
        <v>1.0263</v>
      </c>
      <c r="U152" s="9">
        <f t="shared" si="24"/>
        <v>4.145999999999999</v>
      </c>
      <c r="V152" s="27">
        <f t="shared" si="23"/>
        <v>23.18</v>
      </c>
    </row>
    <row r="153" spans="1:22" x14ac:dyDescent="0.2">
      <c r="A153" s="1">
        <v>36130</v>
      </c>
      <c r="B153" s="52">
        <f t="shared" si="31"/>
        <v>1998</v>
      </c>
      <c r="C153" s="52">
        <f t="shared" si="32"/>
        <v>12</v>
      </c>
      <c r="D153" s="51">
        <f>VLOOKUP($A153,[1]Selic_base!$A$3:$H$1000,4,0)</f>
        <v>2.4</v>
      </c>
      <c r="E153" s="54">
        <f>VLOOKUP($A153,[1]Selic_base!$A$3:$H$1000,5,0)</f>
        <v>312.2</v>
      </c>
      <c r="F153" s="54">
        <f>VLOOKUP($A153,[1]Selic_base!$A$3:$H$1000,6,0)</f>
        <v>25.58</v>
      </c>
      <c r="G153" s="54" t="str">
        <f>VLOOKUP($A153,[1]Selic_base!$A$3:$H$1000,7,0)</f>
        <v>v</v>
      </c>
      <c r="H153" s="68">
        <f t="shared" si="28"/>
        <v>0</v>
      </c>
      <c r="I153" s="18"/>
      <c r="J153" s="69">
        <f t="shared" si="29"/>
        <v>36130</v>
      </c>
      <c r="K153" s="6"/>
      <c r="L153" s="18"/>
      <c r="M153" s="64">
        <f t="shared" si="25"/>
        <v>151</v>
      </c>
      <c r="N153" s="69">
        <f t="shared" si="30"/>
        <v>36130</v>
      </c>
      <c r="S153" s="32">
        <f t="shared" si="26"/>
        <v>36130</v>
      </c>
      <c r="T153" s="9">
        <f t="shared" si="27"/>
        <v>1.024</v>
      </c>
      <c r="U153" s="9">
        <f t="shared" si="24"/>
        <v>4.1219999999999999</v>
      </c>
      <c r="V153" s="27">
        <f t="shared" si="23"/>
        <v>25.58</v>
      </c>
    </row>
    <row r="154" spans="1:22" x14ac:dyDescent="0.2">
      <c r="A154" s="1">
        <v>36161</v>
      </c>
      <c r="B154" s="52">
        <f t="shared" si="31"/>
        <v>1999</v>
      </c>
      <c r="C154" s="52">
        <f t="shared" si="32"/>
        <v>1</v>
      </c>
      <c r="D154" s="51">
        <f>VLOOKUP($A154,[1]Selic_base!$A$3:$H$1000,4,0)</f>
        <v>2.1800000000000002</v>
      </c>
      <c r="E154" s="54">
        <f>VLOOKUP($A154,[1]Selic_base!$A$3:$H$1000,5,0)</f>
        <v>310.02</v>
      </c>
      <c r="F154" s="54">
        <f>VLOOKUP($A154,[1]Selic_base!$A$3:$H$1000,6,0)</f>
        <v>2.1800000000000002</v>
      </c>
      <c r="G154" s="54" t="str">
        <f>VLOOKUP($A154,[1]Selic_base!$A$3:$H$1000,7,0)</f>
        <v>v</v>
      </c>
      <c r="H154" s="68">
        <f t="shared" si="28"/>
        <v>0</v>
      </c>
      <c r="I154" s="18"/>
      <c r="J154" s="69">
        <f t="shared" si="29"/>
        <v>36161</v>
      </c>
      <c r="K154" s="6"/>
      <c r="L154" s="18"/>
      <c r="M154" s="64">
        <f t="shared" si="25"/>
        <v>152</v>
      </c>
      <c r="N154" s="69">
        <f t="shared" si="30"/>
        <v>36161</v>
      </c>
      <c r="S154" s="32">
        <f t="shared" si="26"/>
        <v>36161</v>
      </c>
      <c r="T154" s="9">
        <f t="shared" si="27"/>
        <v>1.0218</v>
      </c>
      <c r="U154" s="9">
        <f t="shared" si="24"/>
        <v>4.1001999999999992</v>
      </c>
      <c r="V154" s="27">
        <f t="shared" si="23"/>
        <v>2.1800000000000002</v>
      </c>
    </row>
    <row r="155" spans="1:22" x14ac:dyDescent="0.2">
      <c r="A155" s="1">
        <v>36192</v>
      </c>
      <c r="B155" s="52">
        <f t="shared" si="31"/>
        <v>1999</v>
      </c>
      <c r="C155" s="52">
        <f t="shared" si="32"/>
        <v>2</v>
      </c>
      <c r="D155" s="51">
        <f>VLOOKUP($A155,[1]Selic_base!$A$3:$H$1000,4,0)</f>
        <v>2.38</v>
      </c>
      <c r="E155" s="54">
        <f>VLOOKUP($A155,[1]Selic_base!$A$3:$H$1000,5,0)</f>
        <v>307.64</v>
      </c>
      <c r="F155" s="54">
        <f>VLOOKUP($A155,[1]Selic_base!$A$3:$H$1000,6,0)</f>
        <v>4.5600000000000005</v>
      </c>
      <c r="G155" s="54" t="str">
        <f>VLOOKUP($A155,[1]Selic_base!$A$3:$H$1000,7,0)</f>
        <v>v</v>
      </c>
      <c r="H155" s="68">
        <f t="shared" si="28"/>
        <v>0</v>
      </c>
      <c r="I155" s="18"/>
      <c r="J155" s="69">
        <f t="shared" si="29"/>
        <v>36192</v>
      </c>
      <c r="K155" s="6"/>
      <c r="L155" s="18"/>
      <c r="M155" s="64">
        <f t="shared" si="25"/>
        <v>153</v>
      </c>
      <c r="N155" s="69">
        <f t="shared" si="30"/>
        <v>36192</v>
      </c>
      <c r="S155" s="32">
        <f t="shared" si="26"/>
        <v>36192</v>
      </c>
      <c r="T155" s="9">
        <f t="shared" si="27"/>
        <v>1.0238</v>
      </c>
      <c r="U155" s="9">
        <f t="shared" si="24"/>
        <v>4.0763999999999996</v>
      </c>
      <c r="V155" s="27">
        <f t="shared" si="23"/>
        <v>4.5600000000000005</v>
      </c>
    </row>
    <row r="156" spans="1:22" x14ac:dyDescent="0.2">
      <c r="A156" s="1">
        <v>36220</v>
      </c>
      <c r="B156" s="52">
        <f t="shared" si="31"/>
        <v>1999</v>
      </c>
      <c r="C156" s="52">
        <f t="shared" si="32"/>
        <v>3</v>
      </c>
      <c r="D156" s="51">
        <f>VLOOKUP($A156,[1]Selic_base!$A$3:$H$1000,4,0)</f>
        <v>3.33</v>
      </c>
      <c r="E156" s="54">
        <f>VLOOKUP($A156,[1]Selic_base!$A$3:$H$1000,5,0)</f>
        <v>304.31</v>
      </c>
      <c r="F156" s="54">
        <f>VLOOKUP($A156,[1]Selic_base!$A$3:$H$1000,6,0)</f>
        <v>7.8900000000000006</v>
      </c>
      <c r="G156" s="54" t="str">
        <f>VLOOKUP($A156,[1]Selic_base!$A$3:$H$1000,7,0)</f>
        <v>v</v>
      </c>
      <c r="H156" s="68">
        <f t="shared" si="28"/>
        <v>0</v>
      </c>
      <c r="I156" s="18"/>
      <c r="J156" s="69">
        <f t="shared" si="29"/>
        <v>36220</v>
      </c>
      <c r="K156" s="6"/>
      <c r="L156" s="18"/>
      <c r="M156" s="64">
        <f t="shared" si="25"/>
        <v>154</v>
      </c>
      <c r="N156" s="69">
        <f t="shared" si="30"/>
        <v>36220</v>
      </c>
      <c r="S156" s="32">
        <f t="shared" si="26"/>
        <v>36220</v>
      </c>
      <c r="T156" s="9">
        <f t="shared" si="27"/>
        <v>1.0333000000000001</v>
      </c>
      <c r="U156" s="9">
        <f t="shared" si="24"/>
        <v>4.0430999999999999</v>
      </c>
      <c r="V156" s="27">
        <f t="shared" si="23"/>
        <v>7.8900000000000006</v>
      </c>
    </row>
    <row r="157" spans="1:22" x14ac:dyDescent="0.2">
      <c r="A157" s="1">
        <v>36251</v>
      </c>
      <c r="B157" s="52">
        <f t="shared" si="31"/>
        <v>1999</v>
      </c>
      <c r="C157" s="52">
        <f t="shared" si="32"/>
        <v>4</v>
      </c>
      <c r="D157" s="51">
        <f>VLOOKUP($A157,[1]Selic_base!$A$3:$H$1000,4,0)</f>
        <v>2.35</v>
      </c>
      <c r="E157" s="54">
        <f>VLOOKUP($A157,[1]Selic_base!$A$3:$H$1000,5,0)</f>
        <v>301.95999999999998</v>
      </c>
      <c r="F157" s="54">
        <f>VLOOKUP($A157,[1]Selic_base!$A$3:$H$1000,6,0)</f>
        <v>10.24</v>
      </c>
      <c r="G157" s="54" t="str">
        <f>VLOOKUP($A157,[1]Selic_base!$A$3:$H$1000,7,0)</f>
        <v>v</v>
      </c>
      <c r="H157" s="68">
        <f t="shared" si="28"/>
        <v>0</v>
      </c>
      <c r="I157" s="18"/>
      <c r="J157" s="69">
        <f t="shared" si="29"/>
        <v>36251</v>
      </c>
      <c r="K157" s="6"/>
      <c r="L157" s="18"/>
      <c r="M157" s="64">
        <f t="shared" si="25"/>
        <v>155</v>
      </c>
      <c r="N157" s="69">
        <f t="shared" si="30"/>
        <v>36251</v>
      </c>
      <c r="S157" s="32">
        <f t="shared" si="26"/>
        <v>36251</v>
      </c>
      <c r="T157" s="9">
        <f t="shared" si="27"/>
        <v>1.0235000000000001</v>
      </c>
      <c r="U157" s="9">
        <f t="shared" si="24"/>
        <v>4.0195999999999996</v>
      </c>
      <c r="V157" s="27">
        <f t="shared" si="23"/>
        <v>10.24</v>
      </c>
    </row>
    <row r="158" spans="1:22" x14ac:dyDescent="0.2">
      <c r="A158" s="1">
        <v>36281</v>
      </c>
      <c r="B158" s="52">
        <f t="shared" si="31"/>
        <v>1999</v>
      </c>
      <c r="C158" s="52">
        <f t="shared" si="32"/>
        <v>5</v>
      </c>
      <c r="D158" s="51">
        <f>VLOOKUP($A158,[1]Selic_base!$A$3:$H$1000,4,0)</f>
        <v>2.02</v>
      </c>
      <c r="E158" s="54">
        <f>VLOOKUP($A158,[1]Selic_base!$A$3:$H$1000,5,0)</f>
        <v>299.94</v>
      </c>
      <c r="F158" s="54">
        <f>VLOOKUP($A158,[1]Selic_base!$A$3:$H$1000,6,0)</f>
        <v>12.26</v>
      </c>
      <c r="G158" s="54" t="str">
        <f>VLOOKUP($A158,[1]Selic_base!$A$3:$H$1000,7,0)</f>
        <v>v</v>
      </c>
      <c r="H158" s="68">
        <f t="shared" si="28"/>
        <v>0</v>
      </c>
      <c r="I158" s="18"/>
      <c r="J158" s="69">
        <f t="shared" si="29"/>
        <v>36281</v>
      </c>
      <c r="K158" s="6"/>
      <c r="L158" s="18"/>
      <c r="M158" s="64">
        <f t="shared" si="25"/>
        <v>156</v>
      </c>
      <c r="N158" s="69">
        <f t="shared" si="30"/>
        <v>36281</v>
      </c>
      <c r="S158" s="32">
        <f t="shared" si="26"/>
        <v>36281</v>
      </c>
      <c r="T158" s="9">
        <f t="shared" si="27"/>
        <v>1.0202</v>
      </c>
      <c r="U158" s="9">
        <f t="shared" si="24"/>
        <v>3.9994000000000001</v>
      </c>
      <c r="V158" s="27">
        <f t="shared" si="23"/>
        <v>12.26</v>
      </c>
    </row>
    <row r="159" spans="1:22" x14ac:dyDescent="0.2">
      <c r="A159" s="1">
        <v>36312</v>
      </c>
      <c r="B159" s="52">
        <f t="shared" si="31"/>
        <v>1999</v>
      </c>
      <c r="C159" s="52">
        <f t="shared" si="32"/>
        <v>6</v>
      </c>
      <c r="D159" s="51">
        <f>VLOOKUP($A159,[1]Selic_base!$A$3:$H$1000,4,0)</f>
        <v>1.67</v>
      </c>
      <c r="E159" s="54">
        <f>VLOOKUP($A159,[1]Selic_base!$A$3:$H$1000,5,0)</f>
        <v>298.27</v>
      </c>
      <c r="F159" s="54">
        <f>VLOOKUP($A159,[1]Selic_base!$A$3:$H$1000,6,0)</f>
        <v>13.93</v>
      </c>
      <c r="G159" s="54" t="str">
        <f>VLOOKUP($A159,[1]Selic_base!$A$3:$H$1000,7,0)</f>
        <v>v</v>
      </c>
      <c r="H159" s="68">
        <f t="shared" si="28"/>
        <v>0</v>
      </c>
      <c r="I159" s="18"/>
      <c r="J159" s="69">
        <f t="shared" si="29"/>
        <v>36312</v>
      </c>
      <c r="K159" s="6"/>
      <c r="L159" s="18"/>
      <c r="M159" s="64">
        <f t="shared" si="25"/>
        <v>157</v>
      </c>
      <c r="N159" s="69">
        <f t="shared" si="30"/>
        <v>36312</v>
      </c>
      <c r="S159" s="32">
        <f t="shared" si="26"/>
        <v>36312</v>
      </c>
      <c r="T159" s="9">
        <f t="shared" si="27"/>
        <v>1.0166999999999999</v>
      </c>
      <c r="U159" s="9">
        <f t="shared" si="24"/>
        <v>3.9826999999999999</v>
      </c>
      <c r="V159" s="27">
        <f t="shared" si="23"/>
        <v>13.93</v>
      </c>
    </row>
    <row r="160" spans="1:22" x14ac:dyDescent="0.2">
      <c r="A160" s="1">
        <v>36342</v>
      </c>
      <c r="B160" s="52">
        <f t="shared" si="31"/>
        <v>1999</v>
      </c>
      <c r="C160" s="52">
        <f t="shared" si="32"/>
        <v>7</v>
      </c>
      <c r="D160" s="51">
        <f>VLOOKUP($A160,[1]Selic_base!$A$3:$H$1000,4,0)</f>
        <v>1.66</v>
      </c>
      <c r="E160" s="54">
        <f>VLOOKUP($A160,[1]Selic_base!$A$3:$H$1000,5,0)</f>
        <v>296.60999999999996</v>
      </c>
      <c r="F160" s="54">
        <f>VLOOKUP($A160,[1]Selic_base!$A$3:$H$1000,6,0)</f>
        <v>15.59</v>
      </c>
      <c r="G160" s="54" t="str">
        <f>VLOOKUP($A160,[1]Selic_base!$A$3:$H$1000,7,0)</f>
        <v>v</v>
      </c>
      <c r="H160" s="68">
        <f t="shared" si="28"/>
        <v>0</v>
      </c>
      <c r="I160" s="18"/>
      <c r="J160" s="69">
        <f t="shared" si="29"/>
        <v>36342</v>
      </c>
      <c r="K160" s="6"/>
      <c r="L160" s="18"/>
      <c r="M160" s="64">
        <f t="shared" si="25"/>
        <v>158</v>
      </c>
      <c r="N160" s="69">
        <f t="shared" si="30"/>
        <v>36342</v>
      </c>
      <c r="S160" s="32">
        <f t="shared" si="26"/>
        <v>36342</v>
      </c>
      <c r="T160" s="9">
        <f t="shared" si="27"/>
        <v>1.0165999999999999</v>
      </c>
      <c r="U160" s="9">
        <f t="shared" si="24"/>
        <v>3.9660999999999995</v>
      </c>
      <c r="V160" s="27">
        <f t="shared" si="23"/>
        <v>15.59</v>
      </c>
    </row>
    <row r="161" spans="1:22" x14ac:dyDescent="0.2">
      <c r="A161" s="1">
        <v>36373</v>
      </c>
      <c r="B161" s="52">
        <f t="shared" si="31"/>
        <v>1999</v>
      </c>
      <c r="C161" s="52">
        <f t="shared" si="32"/>
        <v>8</v>
      </c>
      <c r="D161" s="51">
        <f>VLOOKUP($A161,[1]Selic_base!$A$3:$H$1000,4,0)</f>
        <v>1.57</v>
      </c>
      <c r="E161" s="54">
        <f>VLOOKUP($A161,[1]Selic_base!$A$3:$H$1000,5,0)</f>
        <v>295.03999999999996</v>
      </c>
      <c r="F161" s="54">
        <f>VLOOKUP($A161,[1]Selic_base!$A$3:$H$1000,6,0)</f>
        <v>17.16</v>
      </c>
      <c r="G161" s="54" t="str">
        <f>VLOOKUP($A161,[1]Selic_base!$A$3:$H$1000,7,0)</f>
        <v>v</v>
      </c>
      <c r="H161" s="68">
        <f t="shared" si="28"/>
        <v>0</v>
      </c>
      <c r="I161" s="18"/>
      <c r="J161" s="69">
        <f t="shared" si="29"/>
        <v>36373</v>
      </c>
      <c r="K161" s="6"/>
      <c r="L161" s="18"/>
      <c r="M161" s="64">
        <f t="shared" si="25"/>
        <v>159</v>
      </c>
      <c r="N161" s="69">
        <f t="shared" si="30"/>
        <v>36373</v>
      </c>
      <c r="S161" s="32">
        <f t="shared" si="26"/>
        <v>36373</v>
      </c>
      <c r="T161" s="9">
        <f t="shared" si="27"/>
        <v>1.0157</v>
      </c>
      <c r="U161" s="9">
        <f t="shared" si="24"/>
        <v>3.9503999999999997</v>
      </c>
      <c r="V161" s="27">
        <f t="shared" si="23"/>
        <v>17.16</v>
      </c>
    </row>
    <row r="162" spans="1:22" x14ac:dyDescent="0.2">
      <c r="A162" s="1">
        <v>36404</v>
      </c>
      <c r="B162" s="52">
        <f t="shared" si="31"/>
        <v>1999</v>
      </c>
      <c r="C162" s="52">
        <f t="shared" si="32"/>
        <v>9</v>
      </c>
      <c r="D162" s="51">
        <f>VLOOKUP($A162,[1]Selic_base!$A$3:$H$1000,4,0)</f>
        <v>1.49</v>
      </c>
      <c r="E162" s="54">
        <f>VLOOKUP($A162,[1]Selic_base!$A$3:$H$1000,5,0)</f>
        <v>293.54999999999995</v>
      </c>
      <c r="F162" s="54">
        <f>VLOOKUP($A162,[1]Selic_base!$A$3:$H$1000,6,0)</f>
        <v>18.649999999999999</v>
      </c>
      <c r="G162" s="54" t="str">
        <f>VLOOKUP($A162,[1]Selic_base!$A$3:$H$1000,7,0)</f>
        <v>v</v>
      </c>
      <c r="H162" s="68">
        <f t="shared" si="28"/>
        <v>0</v>
      </c>
      <c r="I162" s="18"/>
      <c r="J162" s="69">
        <f t="shared" si="29"/>
        <v>36404</v>
      </c>
      <c r="K162" s="6"/>
      <c r="L162" s="18"/>
      <c r="M162" s="64">
        <f t="shared" si="25"/>
        <v>160</v>
      </c>
      <c r="N162" s="69">
        <f t="shared" si="30"/>
        <v>36404</v>
      </c>
      <c r="S162" s="32">
        <f t="shared" si="26"/>
        <v>36404</v>
      </c>
      <c r="T162" s="9">
        <f t="shared" si="27"/>
        <v>1.0148999999999999</v>
      </c>
      <c r="U162" s="9">
        <f t="shared" si="24"/>
        <v>3.9354999999999993</v>
      </c>
      <c r="V162" s="27">
        <f t="shared" si="23"/>
        <v>18.649999999999999</v>
      </c>
    </row>
    <row r="163" spans="1:22" x14ac:dyDescent="0.2">
      <c r="A163" s="1">
        <v>36434</v>
      </c>
      <c r="B163" s="52">
        <f t="shared" si="31"/>
        <v>1999</v>
      </c>
      <c r="C163" s="52">
        <f t="shared" si="32"/>
        <v>10</v>
      </c>
      <c r="D163" s="51">
        <f>VLOOKUP($A163,[1]Selic_base!$A$3:$H$1000,4,0)</f>
        <v>1.38</v>
      </c>
      <c r="E163" s="54">
        <f>VLOOKUP($A163,[1]Selic_base!$A$3:$H$1000,5,0)</f>
        <v>292.16999999999996</v>
      </c>
      <c r="F163" s="54">
        <f>VLOOKUP($A163,[1]Selic_base!$A$3:$H$1000,6,0)</f>
        <v>20.029999999999998</v>
      </c>
      <c r="G163" s="54" t="str">
        <f>VLOOKUP($A163,[1]Selic_base!$A$3:$H$1000,7,0)</f>
        <v>v</v>
      </c>
      <c r="H163" s="68">
        <f t="shared" si="28"/>
        <v>0</v>
      </c>
      <c r="I163" s="18"/>
      <c r="J163" s="69">
        <f t="shared" si="29"/>
        <v>36434</v>
      </c>
      <c r="K163" s="6"/>
      <c r="L163" s="18"/>
      <c r="M163" s="64">
        <f t="shared" si="25"/>
        <v>161</v>
      </c>
      <c r="N163" s="69">
        <f t="shared" si="30"/>
        <v>36434</v>
      </c>
      <c r="S163" s="32">
        <f t="shared" si="26"/>
        <v>36434</v>
      </c>
      <c r="T163" s="9">
        <f t="shared" si="27"/>
        <v>1.0138</v>
      </c>
      <c r="U163" s="9">
        <f t="shared" si="24"/>
        <v>3.9216999999999995</v>
      </c>
      <c r="V163" s="27">
        <f t="shared" si="23"/>
        <v>20.029999999999998</v>
      </c>
    </row>
    <row r="164" spans="1:22" x14ac:dyDescent="0.2">
      <c r="A164" s="1">
        <v>36465</v>
      </c>
      <c r="B164" s="52">
        <f t="shared" si="31"/>
        <v>1999</v>
      </c>
      <c r="C164" s="52">
        <f t="shared" si="32"/>
        <v>11</v>
      </c>
      <c r="D164" s="51">
        <f>VLOOKUP($A164,[1]Selic_base!$A$3:$H$1000,4,0)</f>
        <v>1.39</v>
      </c>
      <c r="E164" s="54">
        <f>VLOOKUP($A164,[1]Selic_base!$A$3:$H$1000,5,0)</f>
        <v>290.77999999999997</v>
      </c>
      <c r="F164" s="54">
        <f>VLOOKUP($A164,[1]Selic_base!$A$3:$H$1000,6,0)</f>
        <v>21.419999999999998</v>
      </c>
      <c r="G164" s="54" t="str">
        <f>VLOOKUP($A164,[1]Selic_base!$A$3:$H$1000,7,0)</f>
        <v>v</v>
      </c>
      <c r="H164" s="68">
        <f t="shared" si="28"/>
        <v>0</v>
      </c>
      <c r="I164" s="18"/>
      <c r="J164" s="69">
        <f t="shared" si="29"/>
        <v>36465</v>
      </c>
      <c r="K164" s="6"/>
      <c r="L164" s="18"/>
      <c r="M164" s="64">
        <f t="shared" si="25"/>
        <v>162</v>
      </c>
      <c r="N164" s="69">
        <f t="shared" si="30"/>
        <v>36465</v>
      </c>
      <c r="S164" s="32">
        <f t="shared" si="26"/>
        <v>36465</v>
      </c>
      <c r="T164" s="9">
        <f t="shared" si="27"/>
        <v>1.0139</v>
      </c>
      <c r="U164" s="9">
        <f t="shared" si="24"/>
        <v>3.9077999999999999</v>
      </c>
      <c r="V164" s="27">
        <f t="shared" si="23"/>
        <v>21.419999999999998</v>
      </c>
    </row>
    <row r="165" spans="1:22" x14ac:dyDescent="0.2">
      <c r="A165" s="1">
        <v>36495</v>
      </c>
      <c r="B165" s="52">
        <f t="shared" si="31"/>
        <v>1999</v>
      </c>
      <c r="C165" s="52">
        <f t="shared" si="32"/>
        <v>12</v>
      </c>
      <c r="D165" s="51">
        <f>VLOOKUP($A165,[1]Selic_base!$A$3:$H$1000,4,0)</f>
        <v>1.6</v>
      </c>
      <c r="E165" s="54">
        <f>VLOOKUP($A165,[1]Selic_base!$A$3:$H$1000,5,0)</f>
        <v>289.17999999999995</v>
      </c>
      <c r="F165" s="54">
        <f>VLOOKUP($A165,[1]Selic_base!$A$3:$H$1000,6,0)</f>
        <v>23.02</v>
      </c>
      <c r="G165" s="54" t="str">
        <f>VLOOKUP($A165,[1]Selic_base!$A$3:$H$1000,7,0)</f>
        <v>v</v>
      </c>
      <c r="H165" s="68">
        <f t="shared" si="28"/>
        <v>0</v>
      </c>
      <c r="I165" s="18"/>
      <c r="J165" s="69">
        <f t="shared" si="29"/>
        <v>36495</v>
      </c>
      <c r="K165" s="6"/>
      <c r="L165" s="18"/>
      <c r="M165" s="64">
        <f t="shared" si="25"/>
        <v>163</v>
      </c>
      <c r="N165" s="69">
        <f t="shared" si="30"/>
        <v>36495</v>
      </c>
      <c r="S165" s="32">
        <f t="shared" si="26"/>
        <v>36495</v>
      </c>
      <c r="T165" s="9">
        <f t="shared" si="27"/>
        <v>1.016</v>
      </c>
      <c r="U165" s="9">
        <f t="shared" si="24"/>
        <v>3.8917999999999995</v>
      </c>
      <c r="V165" s="27">
        <f t="shared" si="23"/>
        <v>23.02</v>
      </c>
    </row>
    <row r="166" spans="1:22" s="24" customFormat="1" x14ac:dyDescent="0.2">
      <c r="A166" s="23">
        <v>36526</v>
      </c>
      <c r="B166" s="53">
        <f t="shared" si="31"/>
        <v>2000</v>
      </c>
      <c r="C166" s="53">
        <f t="shared" si="32"/>
        <v>1</v>
      </c>
      <c r="D166" s="51">
        <f>VLOOKUP($A166,[1]Selic_base!$A$3:$H$1000,4,0)</f>
        <v>1.46</v>
      </c>
      <c r="E166" s="54">
        <f>VLOOKUP($A166,[1]Selic_base!$A$3:$H$1000,5,0)</f>
        <v>287.71999999999997</v>
      </c>
      <c r="F166" s="54">
        <f>VLOOKUP($A166,[1]Selic_base!$A$3:$H$1000,6,0)</f>
        <v>1.46</v>
      </c>
      <c r="G166" s="54" t="str">
        <f>VLOOKUP($A166,[1]Selic_base!$A$3:$H$1000,7,0)</f>
        <v>v</v>
      </c>
      <c r="H166" s="68">
        <f t="shared" si="28"/>
        <v>0</v>
      </c>
      <c r="I166" s="18"/>
      <c r="J166" s="69">
        <f t="shared" si="29"/>
        <v>36526</v>
      </c>
      <c r="K166" s="6"/>
      <c r="L166" s="18"/>
      <c r="M166" s="64">
        <f t="shared" si="25"/>
        <v>164</v>
      </c>
      <c r="N166" s="69">
        <f t="shared" si="30"/>
        <v>36526</v>
      </c>
      <c r="O166"/>
      <c r="S166" s="33">
        <f t="shared" si="26"/>
        <v>36526</v>
      </c>
      <c r="T166" s="25">
        <f t="shared" si="27"/>
        <v>1.0145999999999999</v>
      </c>
      <c r="U166" s="9">
        <f t="shared" si="24"/>
        <v>3.8771999999999998</v>
      </c>
      <c r="V166" s="27">
        <f>IF(C166=1,D166,D166+V165)</f>
        <v>1.46</v>
      </c>
    </row>
    <row r="167" spans="1:22" x14ac:dyDescent="0.2">
      <c r="A167" s="1">
        <v>36557</v>
      </c>
      <c r="B167" s="52">
        <f t="shared" si="31"/>
        <v>2000</v>
      </c>
      <c r="C167" s="52">
        <f t="shared" si="32"/>
        <v>2</v>
      </c>
      <c r="D167" s="51">
        <f>VLOOKUP($A167,[1]Selic_base!$A$3:$H$1000,4,0)</f>
        <v>1.45</v>
      </c>
      <c r="E167" s="54">
        <f>VLOOKUP($A167,[1]Selic_base!$A$3:$H$1000,5,0)</f>
        <v>286.27</v>
      </c>
      <c r="F167" s="54">
        <f>VLOOKUP($A167,[1]Selic_base!$A$3:$H$1000,6,0)</f>
        <v>2.91</v>
      </c>
      <c r="G167" s="54" t="str">
        <f>VLOOKUP($A167,[1]Selic_base!$A$3:$H$1000,7,0)</f>
        <v>v</v>
      </c>
      <c r="H167" s="68">
        <f t="shared" si="28"/>
        <v>0</v>
      </c>
      <c r="I167" s="18"/>
      <c r="J167" s="69">
        <f t="shared" si="29"/>
        <v>36557</v>
      </c>
      <c r="K167" s="6"/>
      <c r="L167" s="18"/>
      <c r="M167" s="64">
        <f t="shared" si="25"/>
        <v>165</v>
      </c>
      <c r="N167" s="69">
        <f t="shared" si="30"/>
        <v>36557</v>
      </c>
      <c r="S167" s="32">
        <f t="shared" si="26"/>
        <v>36557</v>
      </c>
      <c r="T167" s="9">
        <f t="shared" si="27"/>
        <v>1.0145</v>
      </c>
      <c r="U167" s="9">
        <f t="shared" si="24"/>
        <v>3.8626999999999998</v>
      </c>
      <c r="V167" s="27">
        <f t="shared" ref="V167:V230" si="33">IF(C167=1,D167,D167+V166)</f>
        <v>2.91</v>
      </c>
    </row>
    <row r="168" spans="1:22" x14ac:dyDescent="0.2">
      <c r="A168" s="1">
        <v>36586</v>
      </c>
      <c r="B168" s="52">
        <f t="shared" si="31"/>
        <v>2000</v>
      </c>
      <c r="C168" s="52">
        <f t="shared" si="32"/>
        <v>3</v>
      </c>
      <c r="D168" s="51">
        <f>VLOOKUP($A168,[1]Selic_base!$A$3:$H$1000,4,0)</f>
        <v>1.45</v>
      </c>
      <c r="E168" s="54">
        <f>VLOOKUP($A168,[1]Selic_base!$A$3:$H$1000,5,0)</f>
        <v>284.82</v>
      </c>
      <c r="F168" s="54">
        <f>VLOOKUP($A168,[1]Selic_base!$A$3:$H$1000,6,0)</f>
        <v>4.3600000000000003</v>
      </c>
      <c r="G168" s="54" t="str">
        <f>VLOOKUP($A168,[1]Selic_base!$A$3:$H$1000,7,0)</f>
        <v>v</v>
      </c>
      <c r="H168" s="68">
        <f t="shared" si="28"/>
        <v>0</v>
      </c>
      <c r="I168" s="18"/>
      <c r="J168" s="69">
        <f t="shared" si="29"/>
        <v>36586</v>
      </c>
      <c r="K168" s="6"/>
      <c r="L168" s="18"/>
      <c r="M168" s="64">
        <f t="shared" si="25"/>
        <v>166</v>
      </c>
      <c r="N168" s="69">
        <f t="shared" si="30"/>
        <v>36586</v>
      </c>
      <c r="S168" s="32">
        <f t="shared" si="26"/>
        <v>36586</v>
      </c>
      <c r="T168" s="9">
        <f t="shared" si="27"/>
        <v>1.0145</v>
      </c>
      <c r="U168" s="9">
        <f t="shared" si="24"/>
        <v>3.8481999999999998</v>
      </c>
      <c r="V168" s="27">
        <f t="shared" si="33"/>
        <v>4.3600000000000003</v>
      </c>
    </row>
    <row r="169" spans="1:22" x14ac:dyDescent="0.2">
      <c r="A169" s="1">
        <v>36617</v>
      </c>
      <c r="B169" s="52">
        <f t="shared" si="31"/>
        <v>2000</v>
      </c>
      <c r="C169" s="52">
        <f t="shared" si="32"/>
        <v>4</v>
      </c>
      <c r="D169" s="51">
        <f>VLOOKUP($A169,[1]Selic_base!$A$3:$H$1000,4,0)</f>
        <v>1.3</v>
      </c>
      <c r="E169" s="54">
        <f>VLOOKUP($A169,[1]Selic_base!$A$3:$H$1000,5,0)</f>
        <v>283.52</v>
      </c>
      <c r="F169" s="54">
        <f>VLOOKUP($A169,[1]Selic_base!$A$3:$H$1000,6,0)</f>
        <v>5.66</v>
      </c>
      <c r="G169" s="54" t="str">
        <f>VLOOKUP($A169,[1]Selic_base!$A$3:$H$1000,7,0)</f>
        <v>v</v>
      </c>
      <c r="H169" s="68">
        <f t="shared" si="28"/>
        <v>0</v>
      </c>
      <c r="I169" s="18"/>
      <c r="J169" s="69">
        <f t="shared" si="29"/>
        <v>36617</v>
      </c>
      <c r="K169" s="6"/>
      <c r="L169" s="18"/>
      <c r="M169" s="64">
        <f t="shared" si="25"/>
        <v>167</v>
      </c>
      <c r="N169" s="69">
        <f t="shared" si="30"/>
        <v>36617</v>
      </c>
      <c r="S169" s="32">
        <f t="shared" si="26"/>
        <v>36617</v>
      </c>
      <c r="T169" s="9">
        <f t="shared" si="27"/>
        <v>1.0129999999999999</v>
      </c>
      <c r="U169" s="9">
        <f t="shared" si="24"/>
        <v>3.8351999999999999</v>
      </c>
      <c r="V169" s="27">
        <f t="shared" si="33"/>
        <v>5.66</v>
      </c>
    </row>
    <row r="170" spans="1:22" x14ac:dyDescent="0.2">
      <c r="A170" s="1">
        <v>36647</v>
      </c>
      <c r="B170" s="52">
        <f t="shared" si="31"/>
        <v>2000</v>
      </c>
      <c r="C170" s="52">
        <f t="shared" si="32"/>
        <v>5</v>
      </c>
      <c r="D170" s="51">
        <f>VLOOKUP($A170,[1]Selic_base!$A$3:$H$1000,4,0)</f>
        <v>1.49</v>
      </c>
      <c r="E170" s="54">
        <f>VLOOKUP($A170,[1]Selic_base!$A$3:$H$1000,5,0)</f>
        <v>282.02999999999997</v>
      </c>
      <c r="F170" s="54">
        <f>VLOOKUP($A170,[1]Selic_base!$A$3:$H$1000,6,0)</f>
        <v>7.15</v>
      </c>
      <c r="G170" s="54" t="str">
        <f>VLOOKUP($A170,[1]Selic_base!$A$3:$H$1000,7,0)</f>
        <v>v</v>
      </c>
      <c r="H170" s="68">
        <f t="shared" si="28"/>
        <v>0</v>
      </c>
      <c r="I170" s="18"/>
      <c r="J170" s="69">
        <f t="shared" si="29"/>
        <v>36647</v>
      </c>
      <c r="K170" s="6"/>
      <c r="L170" s="18"/>
      <c r="M170" s="64">
        <f t="shared" si="25"/>
        <v>168</v>
      </c>
      <c r="N170" s="69">
        <f t="shared" si="30"/>
        <v>36647</v>
      </c>
      <c r="S170" s="32">
        <f t="shared" si="26"/>
        <v>36647</v>
      </c>
      <c r="T170" s="9">
        <f t="shared" si="27"/>
        <v>1.0148999999999999</v>
      </c>
      <c r="U170" s="9">
        <f t="shared" si="24"/>
        <v>3.8202999999999996</v>
      </c>
      <c r="V170" s="27">
        <f t="shared" si="33"/>
        <v>7.15</v>
      </c>
    </row>
    <row r="171" spans="1:22" x14ac:dyDescent="0.2">
      <c r="A171" s="1">
        <v>36678</v>
      </c>
      <c r="B171" s="52">
        <f t="shared" si="31"/>
        <v>2000</v>
      </c>
      <c r="C171" s="52">
        <f t="shared" si="32"/>
        <v>6</v>
      </c>
      <c r="D171" s="51">
        <f>VLOOKUP($A171,[1]Selic_base!$A$3:$H$1000,4,0)</f>
        <v>1.39</v>
      </c>
      <c r="E171" s="54">
        <f>VLOOKUP($A171,[1]Selic_base!$A$3:$H$1000,5,0)</f>
        <v>280.64</v>
      </c>
      <c r="F171" s="54">
        <f>VLOOKUP($A171,[1]Selic_base!$A$3:$H$1000,6,0)</f>
        <v>8.5400000000000009</v>
      </c>
      <c r="G171" s="54" t="str">
        <f>VLOOKUP($A171,[1]Selic_base!$A$3:$H$1000,7,0)</f>
        <v>v</v>
      </c>
      <c r="H171" s="68">
        <f t="shared" si="28"/>
        <v>0</v>
      </c>
      <c r="I171" s="18"/>
      <c r="J171" s="69">
        <f t="shared" si="29"/>
        <v>36678</v>
      </c>
      <c r="K171" s="6"/>
      <c r="L171" s="18"/>
      <c r="M171" s="64">
        <f t="shared" si="25"/>
        <v>169</v>
      </c>
      <c r="N171" s="69">
        <f t="shared" si="30"/>
        <v>36678</v>
      </c>
      <c r="S171" s="32">
        <f t="shared" si="26"/>
        <v>36678</v>
      </c>
      <c r="T171" s="9">
        <f t="shared" si="27"/>
        <v>1.0139</v>
      </c>
      <c r="U171" s="9">
        <f t="shared" si="24"/>
        <v>3.8064</v>
      </c>
      <c r="V171" s="27">
        <f t="shared" si="33"/>
        <v>8.5400000000000009</v>
      </c>
    </row>
    <row r="172" spans="1:22" x14ac:dyDescent="0.2">
      <c r="A172" s="1">
        <v>36708</v>
      </c>
      <c r="B172" s="52">
        <f t="shared" si="31"/>
        <v>2000</v>
      </c>
      <c r="C172" s="52">
        <f t="shared" si="32"/>
        <v>7</v>
      </c>
      <c r="D172" s="51">
        <f>VLOOKUP($A172,[1]Selic_base!$A$3:$H$1000,4,0)</f>
        <v>1.31</v>
      </c>
      <c r="E172" s="54">
        <f>VLOOKUP($A172,[1]Selic_base!$A$3:$H$1000,5,0)</f>
        <v>279.33</v>
      </c>
      <c r="F172" s="54">
        <f>VLOOKUP($A172,[1]Selic_base!$A$3:$H$1000,6,0)</f>
        <v>9.8500000000000014</v>
      </c>
      <c r="G172" s="54" t="str">
        <f>VLOOKUP($A172,[1]Selic_base!$A$3:$H$1000,7,0)</f>
        <v>v</v>
      </c>
      <c r="H172" s="68">
        <f t="shared" si="28"/>
        <v>0</v>
      </c>
      <c r="I172" s="18"/>
      <c r="J172" s="69">
        <f t="shared" si="29"/>
        <v>36708</v>
      </c>
      <c r="K172" s="6"/>
      <c r="L172" s="18"/>
      <c r="M172" s="64">
        <f t="shared" si="25"/>
        <v>170</v>
      </c>
      <c r="N172" s="69">
        <f t="shared" si="30"/>
        <v>36708</v>
      </c>
      <c r="S172" s="32">
        <f t="shared" si="26"/>
        <v>36708</v>
      </c>
      <c r="T172" s="9">
        <f t="shared" si="27"/>
        <v>1.0131000000000001</v>
      </c>
      <c r="U172" s="9">
        <f t="shared" si="24"/>
        <v>3.7932999999999999</v>
      </c>
      <c r="V172" s="27">
        <f t="shared" si="33"/>
        <v>9.8500000000000014</v>
      </c>
    </row>
    <row r="173" spans="1:22" x14ac:dyDescent="0.2">
      <c r="A173" s="1">
        <v>36739</v>
      </c>
      <c r="B173" s="52">
        <f t="shared" si="31"/>
        <v>2000</v>
      </c>
      <c r="C173" s="52">
        <f t="shared" si="32"/>
        <v>8</v>
      </c>
      <c r="D173" s="51">
        <f>VLOOKUP($A173,[1]Selic_base!$A$3:$H$1000,4,0)</f>
        <v>1.41</v>
      </c>
      <c r="E173" s="54">
        <f>VLOOKUP($A173,[1]Selic_base!$A$3:$H$1000,5,0)</f>
        <v>277.91999999999996</v>
      </c>
      <c r="F173" s="54">
        <f>VLOOKUP($A173,[1]Selic_base!$A$3:$H$1000,6,0)</f>
        <v>11.260000000000002</v>
      </c>
      <c r="G173" s="54" t="str">
        <f>VLOOKUP($A173,[1]Selic_base!$A$3:$H$1000,7,0)</f>
        <v>v</v>
      </c>
      <c r="H173" s="68">
        <f t="shared" si="28"/>
        <v>0</v>
      </c>
      <c r="I173" s="18"/>
      <c r="J173" s="69">
        <f t="shared" si="29"/>
        <v>36739</v>
      </c>
      <c r="K173" s="6"/>
      <c r="L173" s="18"/>
      <c r="M173" s="64">
        <f t="shared" si="25"/>
        <v>171</v>
      </c>
      <c r="N173" s="69">
        <f t="shared" si="30"/>
        <v>36739</v>
      </c>
      <c r="S173" s="32">
        <f t="shared" si="26"/>
        <v>36739</v>
      </c>
      <c r="T173" s="9">
        <f t="shared" si="27"/>
        <v>1.0141</v>
      </c>
      <c r="U173" s="9">
        <f t="shared" si="24"/>
        <v>3.7791999999999994</v>
      </c>
      <c r="V173" s="27">
        <f t="shared" si="33"/>
        <v>11.260000000000002</v>
      </c>
    </row>
    <row r="174" spans="1:22" x14ac:dyDescent="0.2">
      <c r="A174" s="1">
        <v>36770</v>
      </c>
      <c r="B174" s="52">
        <f t="shared" si="31"/>
        <v>2000</v>
      </c>
      <c r="C174" s="52">
        <f t="shared" si="32"/>
        <v>9</v>
      </c>
      <c r="D174" s="51">
        <f>VLOOKUP($A174,[1]Selic_base!$A$3:$H$1000,4,0)</f>
        <v>1.22</v>
      </c>
      <c r="E174" s="54">
        <f>VLOOKUP($A174,[1]Selic_base!$A$3:$H$1000,5,0)</f>
        <v>276.69999999999993</v>
      </c>
      <c r="F174" s="54">
        <f>VLOOKUP($A174,[1]Selic_base!$A$3:$H$1000,6,0)</f>
        <v>12.480000000000002</v>
      </c>
      <c r="G174" s="54" t="str">
        <f>VLOOKUP($A174,[1]Selic_base!$A$3:$H$1000,7,0)</f>
        <v>v</v>
      </c>
      <c r="H174" s="68">
        <f t="shared" si="28"/>
        <v>0</v>
      </c>
      <c r="I174" s="18"/>
      <c r="J174" s="69">
        <f t="shared" si="29"/>
        <v>36770</v>
      </c>
      <c r="K174" s="6"/>
      <c r="L174" s="18"/>
      <c r="M174" s="64">
        <f t="shared" si="25"/>
        <v>172</v>
      </c>
      <c r="N174" s="69">
        <f t="shared" si="30"/>
        <v>36770</v>
      </c>
      <c r="S174" s="32">
        <f t="shared" si="26"/>
        <v>36770</v>
      </c>
      <c r="T174" s="9">
        <f t="shared" si="27"/>
        <v>1.0122</v>
      </c>
      <c r="U174" s="9">
        <f t="shared" si="24"/>
        <v>3.7669999999999995</v>
      </c>
      <c r="V174" s="27">
        <f t="shared" si="33"/>
        <v>12.480000000000002</v>
      </c>
    </row>
    <row r="175" spans="1:22" x14ac:dyDescent="0.2">
      <c r="A175" s="1">
        <v>36800</v>
      </c>
      <c r="B175" s="52">
        <f t="shared" si="31"/>
        <v>2000</v>
      </c>
      <c r="C175" s="52">
        <f t="shared" si="32"/>
        <v>10</v>
      </c>
      <c r="D175" s="51">
        <f>VLOOKUP($A175,[1]Selic_base!$A$3:$H$1000,4,0)</f>
        <v>1.29</v>
      </c>
      <c r="E175" s="54">
        <f>VLOOKUP($A175,[1]Selic_base!$A$3:$H$1000,5,0)</f>
        <v>275.40999999999991</v>
      </c>
      <c r="F175" s="54">
        <f>VLOOKUP($A175,[1]Selic_base!$A$3:$H$1000,6,0)</f>
        <v>13.770000000000003</v>
      </c>
      <c r="G175" s="54" t="str">
        <f>VLOOKUP($A175,[1]Selic_base!$A$3:$H$1000,7,0)</f>
        <v>v</v>
      </c>
      <c r="H175" s="68">
        <f t="shared" si="28"/>
        <v>0</v>
      </c>
      <c r="I175" s="18"/>
      <c r="J175" s="69">
        <f t="shared" si="29"/>
        <v>36800</v>
      </c>
      <c r="K175" s="6"/>
      <c r="L175" s="18"/>
      <c r="M175" s="64">
        <f t="shared" si="25"/>
        <v>173</v>
      </c>
      <c r="N175" s="69">
        <f t="shared" si="30"/>
        <v>36800</v>
      </c>
      <c r="S175" s="32">
        <f t="shared" si="26"/>
        <v>36800</v>
      </c>
      <c r="T175" s="9">
        <f t="shared" si="27"/>
        <v>1.0128999999999999</v>
      </c>
      <c r="U175" s="9">
        <f t="shared" si="24"/>
        <v>3.7540999999999993</v>
      </c>
      <c r="V175" s="27">
        <f t="shared" si="33"/>
        <v>13.770000000000003</v>
      </c>
    </row>
    <row r="176" spans="1:22" x14ac:dyDescent="0.2">
      <c r="A176" s="1">
        <v>36831</v>
      </c>
      <c r="B176" s="52">
        <f t="shared" si="31"/>
        <v>2000</v>
      </c>
      <c r="C176" s="52">
        <f t="shared" si="32"/>
        <v>11</v>
      </c>
      <c r="D176" s="51">
        <f>VLOOKUP($A176,[1]Selic_base!$A$3:$H$1000,4,0)</f>
        <v>1.22</v>
      </c>
      <c r="E176" s="54">
        <f>VLOOKUP($A176,[1]Selic_base!$A$3:$H$1000,5,0)</f>
        <v>274.18999999999988</v>
      </c>
      <c r="F176" s="54">
        <f>VLOOKUP($A176,[1]Selic_base!$A$3:$H$1000,6,0)</f>
        <v>14.990000000000004</v>
      </c>
      <c r="G176" s="54" t="str">
        <f>VLOOKUP($A176,[1]Selic_base!$A$3:$H$1000,7,0)</f>
        <v>v</v>
      </c>
      <c r="H176" s="68">
        <f t="shared" si="28"/>
        <v>0</v>
      </c>
      <c r="I176" s="18"/>
      <c r="J176" s="69">
        <f t="shared" si="29"/>
        <v>36831</v>
      </c>
      <c r="K176" s="6"/>
      <c r="L176" s="18"/>
      <c r="M176" s="64">
        <f t="shared" si="25"/>
        <v>174</v>
      </c>
      <c r="N176" s="69">
        <f t="shared" si="30"/>
        <v>36831</v>
      </c>
      <c r="S176" s="32">
        <f t="shared" si="26"/>
        <v>36831</v>
      </c>
      <c r="T176" s="9">
        <f t="shared" si="27"/>
        <v>1.0122</v>
      </c>
      <c r="U176" s="9">
        <f t="shared" si="24"/>
        <v>3.7418999999999989</v>
      </c>
      <c r="V176" s="27">
        <f t="shared" si="33"/>
        <v>14.990000000000004</v>
      </c>
    </row>
    <row r="177" spans="1:22" x14ac:dyDescent="0.2">
      <c r="A177" s="1">
        <v>36861</v>
      </c>
      <c r="B177" s="52">
        <f t="shared" si="31"/>
        <v>2000</v>
      </c>
      <c r="C177" s="52">
        <f t="shared" si="32"/>
        <v>12</v>
      </c>
      <c r="D177" s="51">
        <f>VLOOKUP($A177,[1]Selic_base!$A$3:$H$1000,4,0)</f>
        <v>1.2</v>
      </c>
      <c r="E177" s="54">
        <f>VLOOKUP($A177,[1]Selic_base!$A$3:$H$1000,5,0)</f>
        <v>272.9899999999999</v>
      </c>
      <c r="F177" s="54">
        <f>VLOOKUP($A177,[1]Selic_base!$A$3:$H$1000,6,0)</f>
        <v>16.190000000000005</v>
      </c>
      <c r="G177" s="54" t="str">
        <f>VLOOKUP($A177,[1]Selic_base!$A$3:$H$1000,7,0)</f>
        <v>v</v>
      </c>
      <c r="H177" s="68">
        <f t="shared" si="28"/>
        <v>0</v>
      </c>
      <c r="I177" s="18"/>
      <c r="J177" s="69">
        <f t="shared" si="29"/>
        <v>36861</v>
      </c>
      <c r="K177" s="6"/>
      <c r="L177" s="18"/>
      <c r="M177" s="64">
        <f t="shared" si="25"/>
        <v>175</v>
      </c>
      <c r="N177" s="69">
        <f t="shared" si="30"/>
        <v>36861</v>
      </c>
      <c r="S177" s="32">
        <f t="shared" si="26"/>
        <v>36861</v>
      </c>
      <c r="T177" s="9">
        <f t="shared" si="27"/>
        <v>1.012</v>
      </c>
      <c r="U177" s="9">
        <f t="shared" si="24"/>
        <v>3.7298999999999989</v>
      </c>
      <c r="V177" s="27">
        <f t="shared" si="33"/>
        <v>16.190000000000005</v>
      </c>
    </row>
    <row r="178" spans="1:22" x14ac:dyDescent="0.2">
      <c r="A178" s="1">
        <v>36892</v>
      </c>
      <c r="B178" s="52">
        <f t="shared" si="31"/>
        <v>2001</v>
      </c>
      <c r="C178" s="52">
        <f t="shared" si="32"/>
        <v>1</v>
      </c>
      <c r="D178" s="51">
        <f>VLOOKUP($A178,[1]Selic_base!$A$3:$H$1000,4,0)</f>
        <v>1.27</v>
      </c>
      <c r="E178" s="54">
        <f>VLOOKUP($A178,[1]Selic_base!$A$3:$H$1000,5,0)</f>
        <v>271.71999999999991</v>
      </c>
      <c r="F178" s="54">
        <f>VLOOKUP($A178,[1]Selic_base!$A$3:$H$1000,6,0)</f>
        <v>1.27</v>
      </c>
      <c r="G178" s="54" t="str">
        <f>VLOOKUP($A178,[1]Selic_base!$A$3:$H$1000,7,0)</f>
        <v>v</v>
      </c>
      <c r="H178" s="68">
        <f t="shared" si="28"/>
        <v>0</v>
      </c>
      <c r="I178" s="18"/>
      <c r="J178" s="69">
        <f t="shared" si="29"/>
        <v>36892</v>
      </c>
      <c r="K178" s="6"/>
      <c r="L178" s="18"/>
      <c r="M178" s="64">
        <f t="shared" si="25"/>
        <v>176</v>
      </c>
      <c r="N178" s="69">
        <f t="shared" si="30"/>
        <v>36892</v>
      </c>
      <c r="S178" s="32">
        <f t="shared" si="26"/>
        <v>36892</v>
      </c>
      <c r="T178" s="9">
        <f t="shared" si="27"/>
        <v>1.0126999999999999</v>
      </c>
      <c r="U178" s="9">
        <f t="shared" si="24"/>
        <v>3.7171999999999992</v>
      </c>
      <c r="V178" s="27">
        <f t="shared" si="33"/>
        <v>1.27</v>
      </c>
    </row>
    <row r="179" spans="1:22" x14ac:dyDescent="0.2">
      <c r="A179" s="1">
        <v>36923</v>
      </c>
      <c r="B179" s="52">
        <f t="shared" si="31"/>
        <v>2001</v>
      </c>
      <c r="C179" s="52">
        <f t="shared" si="32"/>
        <v>2</v>
      </c>
      <c r="D179" s="51">
        <f>VLOOKUP($A179,[1]Selic_base!$A$3:$H$1000,4,0)</f>
        <v>1.02</v>
      </c>
      <c r="E179" s="54">
        <f>VLOOKUP($A179,[1]Selic_base!$A$3:$H$1000,5,0)</f>
        <v>270.69999999999993</v>
      </c>
      <c r="F179" s="54">
        <f>VLOOKUP($A179,[1]Selic_base!$A$3:$H$1000,6,0)</f>
        <v>2.29</v>
      </c>
      <c r="G179" s="54" t="str">
        <f>VLOOKUP($A179,[1]Selic_base!$A$3:$H$1000,7,0)</f>
        <v>v</v>
      </c>
      <c r="H179" s="68">
        <f t="shared" si="28"/>
        <v>0</v>
      </c>
      <c r="I179" s="18"/>
      <c r="J179" s="69">
        <f t="shared" si="29"/>
        <v>36923</v>
      </c>
      <c r="K179" s="6"/>
      <c r="L179" s="18"/>
      <c r="M179" s="64">
        <f t="shared" si="25"/>
        <v>177</v>
      </c>
      <c r="N179" s="69">
        <f t="shared" si="30"/>
        <v>36923</v>
      </c>
      <c r="S179" s="32">
        <f t="shared" si="26"/>
        <v>36923</v>
      </c>
      <c r="T179" s="9">
        <f t="shared" si="27"/>
        <v>1.0102</v>
      </c>
      <c r="U179" s="9">
        <f t="shared" si="24"/>
        <v>3.7069999999999994</v>
      </c>
      <c r="V179" s="27">
        <f t="shared" si="33"/>
        <v>2.29</v>
      </c>
    </row>
    <row r="180" spans="1:22" x14ac:dyDescent="0.2">
      <c r="A180" s="1">
        <v>36951</v>
      </c>
      <c r="B180" s="52">
        <f t="shared" si="31"/>
        <v>2001</v>
      </c>
      <c r="C180" s="52">
        <f t="shared" si="32"/>
        <v>3</v>
      </c>
      <c r="D180" s="51">
        <f>VLOOKUP($A180,[1]Selic_base!$A$3:$H$1000,4,0)</f>
        <v>1.26</v>
      </c>
      <c r="E180" s="54">
        <f>VLOOKUP($A180,[1]Selic_base!$A$3:$H$1000,5,0)</f>
        <v>269.43999999999994</v>
      </c>
      <c r="F180" s="54">
        <f>VLOOKUP($A180,[1]Selic_base!$A$3:$H$1000,6,0)</f>
        <v>3.55</v>
      </c>
      <c r="G180" s="54" t="str">
        <f>VLOOKUP($A180,[1]Selic_base!$A$3:$H$1000,7,0)</f>
        <v>v</v>
      </c>
      <c r="H180" s="68">
        <f t="shared" si="28"/>
        <v>0</v>
      </c>
      <c r="I180" s="18"/>
      <c r="J180" s="69">
        <f t="shared" si="29"/>
        <v>36951</v>
      </c>
      <c r="K180" s="6"/>
      <c r="L180" s="18"/>
      <c r="M180" s="64">
        <f t="shared" si="25"/>
        <v>178</v>
      </c>
      <c r="N180" s="69">
        <f t="shared" si="30"/>
        <v>36951</v>
      </c>
      <c r="S180" s="32">
        <f t="shared" si="26"/>
        <v>36951</v>
      </c>
      <c r="T180" s="9">
        <f t="shared" si="27"/>
        <v>1.0125999999999999</v>
      </c>
      <c r="U180" s="9">
        <f t="shared" si="24"/>
        <v>3.6943999999999995</v>
      </c>
      <c r="V180" s="27">
        <f t="shared" si="33"/>
        <v>3.55</v>
      </c>
    </row>
    <row r="181" spans="1:22" x14ac:dyDescent="0.2">
      <c r="A181" s="1">
        <v>36982</v>
      </c>
      <c r="B181" s="52">
        <f t="shared" si="31"/>
        <v>2001</v>
      </c>
      <c r="C181" s="52">
        <f t="shared" si="32"/>
        <v>4</v>
      </c>
      <c r="D181" s="51">
        <f>VLOOKUP($A181,[1]Selic_base!$A$3:$H$1000,4,0)</f>
        <v>1.19</v>
      </c>
      <c r="E181" s="54">
        <f>VLOOKUP($A181,[1]Selic_base!$A$3:$H$1000,5,0)</f>
        <v>268.24999999999994</v>
      </c>
      <c r="F181" s="54">
        <f>VLOOKUP($A181,[1]Selic_base!$A$3:$H$1000,6,0)</f>
        <v>4.74</v>
      </c>
      <c r="G181" s="54" t="str">
        <f>VLOOKUP($A181,[1]Selic_base!$A$3:$H$1000,7,0)</f>
        <v>v</v>
      </c>
      <c r="H181" s="68">
        <f t="shared" si="28"/>
        <v>0</v>
      </c>
      <c r="I181" s="18"/>
      <c r="J181" s="69">
        <f t="shared" si="29"/>
        <v>36982</v>
      </c>
      <c r="K181" s="6"/>
      <c r="L181" s="18"/>
      <c r="M181" s="64">
        <f t="shared" si="25"/>
        <v>179</v>
      </c>
      <c r="N181" s="69">
        <f t="shared" si="30"/>
        <v>36982</v>
      </c>
      <c r="S181" s="32">
        <f t="shared" si="26"/>
        <v>36982</v>
      </c>
      <c r="T181" s="9">
        <f t="shared" si="27"/>
        <v>1.0119</v>
      </c>
      <c r="U181" s="9">
        <f t="shared" si="24"/>
        <v>3.6824999999999992</v>
      </c>
      <c r="V181" s="27">
        <f t="shared" si="33"/>
        <v>4.74</v>
      </c>
    </row>
    <row r="182" spans="1:22" x14ac:dyDescent="0.2">
      <c r="A182" s="1">
        <v>37012</v>
      </c>
      <c r="B182" s="52">
        <f t="shared" si="31"/>
        <v>2001</v>
      </c>
      <c r="C182" s="52">
        <f t="shared" si="32"/>
        <v>5</v>
      </c>
      <c r="D182" s="51">
        <f>VLOOKUP($A182,[1]Selic_base!$A$3:$H$1000,4,0)</f>
        <v>1.34</v>
      </c>
      <c r="E182" s="54">
        <f>VLOOKUP($A182,[1]Selic_base!$A$3:$H$1000,5,0)</f>
        <v>266.90999999999997</v>
      </c>
      <c r="F182" s="54">
        <f>VLOOKUP($A182,[1]Selic_base!$A$3:$H$1000,6,0)</f>
        <v>6.08</v>
      </c>
      <c r="G182" s="54" t="str">
        <f>VLOOKUP($A182,[1]Selic_base!$A$3:$H$1000,7,0)</f>
        <v>v</v>
      </c>
      <c r="H182" s="68">
        <f t="shared" si="28"/>
        <v>0</v>
      </c>
      <c r="I182" s="18"/>
      <c r="J182" s="69">
        <f t="shared" si="29"/>
        <v>37012</v>
      </c>
      <c r="K182" s="6"/>
      <c r="L182" s="18"/>
      <c r="M182" s="64">
        <f t="shared" si="25"/>
        <v>180</v>
      </c>
      <c r="N182" s="69">
        <f t="shared" si="30"/>
        <v>37012</v>
      </c>
      <c r="S182" s="32">
        <f t="shared" si="26"/>
        <v>37012</v>
      </c>
      <c r="T182" s="9">
        <f t="shared" si="27"/>
        <v>1.0134000000000001</v>
      </c>
      <c r="U182" s="9">
        <f t="shared" si="24"/>
        <v>3.6690999999999998</v>
      </c>
      <c r="V182" s="27">
        <f t="shared" si="33"/>
        <v>6.08</v>
      </c>
    </row>
    <row r="183" spans="1:22" x14ac:dyDescent="0.2">
      <c r="A183" s="1">
        <v>37043</v>
      </c>
      <c r="B183" s="52">
        <f t="shared" si="31"/>
        <v>2001</v>
      </c>
      <c r="C183" s="52">
        <f t="shared" si="32"/>
        <v>6</v>
      </c>
      <c r="D183" s="51">
        <f>VLOOKUP($A183,[1]Selic_base!$A$3:$H$1000,4,0)</f>
        <v>1.27</v>
      </c>
      <c r="E183" s="54">
        <f>VLOOKUP($A183,[1]Selic_base!$A$3:$H$1000,5,0)</f>
        <v>265.64</v>
      </c>
      <c r="F183" s="54">
        <f>VLOOKUP($A183,[1]Selic_base!$A$3:$H$1000,6,0)</f>
        <v>7.35</v>
      </c>
      <c r="G183" s="54" t="str">
        <f>VLOOKUP($A183,[1]Selic_base!$A$3:$H$1000,7,0)</f>
        <v>v</v>
      </c>
      <c r="H183" s="68">
        <f t="shared" si="28"/>
        <v>0</v>
      </c>
      <c r="I183" s="18"/>
      <c r="J183" s="69">
        <f t="shared" si="29"/>
        <v>37043</v>
      </c>
      <c r="K183" s="6"/>
      <c r="L183" s="18"/>
      <c r="M183" s="64">
        <f t="shared" si="25"/>
        <v>181</v>
      </c>
      <c r="N183" s="69">
        <f t="shared" si="30"/>
        <v>37043</v>
      </c>
      <c r="S183" s="32">
        <f t="shared" si="26"/>
        <v>37043</v>
      </c>
      <c r="T183" s="9">
        <f t="shared" si="27"/>
        <v>1.0126999999999999</v>
      </c>
      <c r="U183" s="9">
        <f t="shared" si="24"/>
        <v>3.6563999999999997</v>
      </c>
      <c r="V183" s="27">
        <f t="shared" si="33"/>
        <v>7.35</v>
      </c>
    </row>
    <row r="184" spans="1:22" x14ac:dyDescent="0.2">
      <c r="A184" s="1">
        <v>37073</v>
      </c>
      <c r="B184" s="52">
        <f t="shared" si="31"/>
        <v>2001</v>
      </c>
      <c r="C184" s="52">
        <f t="shared" si="32"/>
        <v>7</v>
      </c>
      <c r="D184" s="51">
        <f>VLOOKUP($A184,[1]Selic_base!$A$3:$H$1000,4,0)</f>
        <v>1.5</v>
      </c>
      <c r="E184" s="54">
        <f>VLOOKUP($A184,[1]Selic_base!$A$3:$H$1000,5,0)</f>
        <v>264.14</v>
      </c>
      <c r="F184" s="54">
        <f>VLOOKUP($A184,[1]Selic_base!$A$3:$H$1000,6,0)</f>
        <v>8.85</v>
      </c>
      <c r="G184" s="54" t="str">
        <f>VLOOKUP($A184,[1]Selic_base!$A$3:$H$1000,7,0)</f>
        <v>v</v>
      </c>
      <c r="H184" s="68">
        <f t="shared" si="28"/>
        <v>0</v>
      </c>
      <c r="I184" s="18"/>
      <c r="J184" s="69">
        <f t="shared" si="29"/>
        <v>37073</v>
      </c>
      <c r="K184" s="6"/>
      <c r="L184" s="18"/>
      <c r="M184" s="64">
        <f t="shared" si="25"/>
        <v>182</v>
      </c>
      <c r="N184" s="69">
        <f t="shared" si="30"/>
        <v>37073</v>
      </c>
      <c r="S184" s="32">
        <f t="shared" si="26"/>
        <v>37073</v>
      </c>
      <c r="T184" s="9">
        <f t="shared" si="27"/>
        <v>1.0149999999999999</v>
      </c>
      <c r="U184" s="9">
        <f t="shared" si="24"/>
        <v>3.6414</v>
      </c>
      <c r="V184" s="27">
        <f t="shared" si="33"/>
        <v>8.85</v>
      </c>
    </row>
    <row r="185" spans="1:22" x14ac:dyDescent="0.2">
      <c r="A185" s="1">
        <v>37104</v>
      </c>
      <c r="B185" s="52">
        <f t="shared" si="31"/>
        <v>2001</v>
      </c>
      <c r="C185" s="52">
        <f t="shared" si="32"/>
        <v>8</v>
      </c>
      <c r="D185" s="51">
        <f>VLOOKUP($A185,[1]Selic_base!$A$3:$H$1000,4,0)</f>
        <v>1.6</v>
      </c>
      <c r="E185" s="54">
        <f>VLOOKUP($A185,[1]Selic_base!$A$3:$H$1000,5,0)</f>
        <v>262.53999999999996</v>
      </c>
      <c r="F185" s="54">
        <f>VLOOKUP($A185,[1]Selic_base!$A$3:$H$1000,6,0)</f>
        <v>10.45</v>
      </c>
      <c r="G185" s="54" t="str">
        <f>VLOOKUP($A185,[1]Selic_base!$A$3:$H$1000,7,0)</f>
        <v>v</v>
      </c>
      <c r="H185" s="68">
        <f t="shared" si="28"/>
        <v>0</v>
      </c>
      <c r="I185" s="18"/>
      <c r="J185" s="69">
        <f t="shared" si="29"/>
        <v>37104</v>
      </c>
      <c r="K185" s="6"/>
      <c r="L185" s="18"/>
      <c r="M185" s="64">
        <f t="shared" si="25"/>
        <v>183</v>
      </c>
      <c r="N185" s="69">
        <f t="shared" si="30"/>
        <v>37104</v>
      </c>
      <c r="S185" s="32">
        <f t="shared" si="26"/>
        <v>37104</v>
      </c>
      <c r="T185" s="9">
        <f t="shared" si="27"/>
        <v>1.016</v>
      </c>
      <c r="U185" s="9">
        <f t="shared" si="24"/>
        <v>3.6253999999999995</v>
      </c>
      <c r="V185" s="27">
        <f t="shared" si="33"/>
        <v>10.45</v>
      </c>
    </row>
    <row r="186" spans="1:22" x14ac:dyDescent="0.2">
      <c r="A186" s="1">
        <v>37135</v>
      </c>
      <c r="B186" s="52">
        <f t="shared" si="31"/>
        <v>2001</v>
      </c>
      <c r="C186" s="52">
        <f t="shared" si="32"/>
        <v>9</v>
      </c>
      <c r="D186" s="51">
        <f>VLOOKUP($A186,[1]Selic_base!$A$3:$H$1000,4,0)</f>
        <v>1.32</v>
      </c>
      <c r="E186" s="54">
        <f>VLOOKUP($A186,[1]Selic_base!$A$3:$H$1000,5,0)</f>
        <v>261.21999999999997</v>
      </c>
      <c r="F186" s="54">
        <f>VLOOKUP($A186,[1]Selic_base!$A$3:$H$1000,6,0)</f>
        <v>11.77</v>
      </c>
      <c r="G186" s="54" t="str">
        <f>VLOOKUP($A186,[1]Selic_base!$A$3:$H$1000,7,0)</f>
        <v>v</v>
      </c>
      <c r="H186" s="68">
        <f t="shared" si="28"/>
        <v>0</v>
      </c>
      <c r="I186" s="18"/>
      <c r="J186" s="69">
        <f t="shared" si="29"/>
        <v>37135</v>
      </c>
      <c r="K186" s="6"/>
      <c r="L186" s="18"/>
      <c r="M186" s="64">
        <f t="shared" si="25"/>
        <v>184</v>
      </c>
      <c r="N186" s="69">
        <f t="shared" si="30"/>
        <v>37135</v>
      </c>
      <c r="S186" s="32">
        <f t="shared" si="26"/>
        <v>37135</v>
      </c>
      <c r="T186" s="9">
        <f t="shared" si="27"/>
        <v>1.0132000000000001</v>
      </c>
      <c r="U186" s="9">
        <f t="shared" si="24"/>
        <v>3.6121999999999996</v>
      </c>
      <c r="V186" s="27">
        <f t="shared" si="33"/>
        <v>11.77</v>
      </c>
    </row>
    <row r="187" spans="1:22" x14ac:dyDescent="0.2">
      <c r="A187" s="1">
        <v>37165</v>
      </c>
      <c r="B187" s="52">
        <f t="shared" si="31"/>
        <v>2001</v>
      </c>
      <c r="C187" s="52">
        <f t="shared" si="32"/>
        <v>10</v>
      </c>
      <c r="D187" s="51">
        <f>VLOOKUP($A187,[1]Selic_base!$A$3:$H$1000,4,0)</f>
        <v>1.53</v>
      </c>
      <c r="E187" s="54">
        <f>VLOOKUP($A187,[1]Selic_base!$A$3:$H$1000,5,0)</f>
        <v>259.69</v>
      </c>
      <c r="F187" s="54">
        <f>VLOOKUP($A187,[1]Selic_base!$A$3:$H$1000,6,0)</f>
        <v>13.299999999999999</v>
      </c>
      <c r="G187" s="54" t="str">
        <f>VLOOKUP($A187,[1]Selic_base!$A$3:$H$1000,7,0)</f>
        <v>v</v>
      </c>
      <c r="H187" s="68">
        <f t="shared" si="28"/>
        <v>0</v>
      </c>
      <c r="I187" s="18"/>
      <c r="J187" s="69">
        <f t="shared" si="29"/>
        <v>37165</v>
      </c>
      <c r="K187" s="6"/>
      <c r="L187" s="18"/>
      <c r="M187" s="64">
        <f t="shared" si="25"/>
        <v>185</v>
      </c>
      <c r="N187" s="69">
        <f t="shared" si="30"/>
        <v>37165</v>
      </c>
      <c r="S187" s="32">
        <f t="shared" si="26"/>
        <v>37165</v>
      </c>
      <c r="T187" s="9">
        <f t="shared" si="27"/>
        <v>1.0153000000000001</v>
      </c>
      <c r="U187" s="9">
        <f t="shared" si="24"/>
        <v>3.5968999999999998</v>
      </c>
      <c r="V187" s="27">
        <f t="shared" si="33"/>
        <v>13.299999999999999</v>
      </c>
    </row>
    <row r="188" spans="1:22" x14ac:dyDescent="0.2">
      <c r="A188" s="1">
        <v>37196</v>
      </c>
      <c r="B188" s="52">
        <f t="shared" si="31"/>
        <v>2001</v>
      </c>
      <c r="C188" s="52">
        <f t="shared" si="32"/>
        <v>11</v>
      </c>
      <c r="D188" s="51">
        <f>VLOOKUP($A188,[1]Selic_base!$A$3:$H$1000,4,0)</f>
        <v>1.39</v>
      </c>
      <c r="E188" s="54">
        <f>VLOOKUP($A188,[1]Selic_base!$A$3:$H$1000,5,0)</f>
        <v>258.3</v>
      </c>
      <c r="F188" s="54">
        <f>VLOOKUP($A188,[1]Selic_base!$A$3:$H$1000,6,0)</f>
        <v>14.69</v>
      </c>
      <c r="G188" s="54" t="str">
        <f>VLOOKUP($A188,[1]Selic_base!$A$3:$H$1000,7,0)</f>
        <v>v</v>
      </c>
      <c r="H188" s="68">
        <f t="shared" si="28"/>
        <v>0</v>
      </c>
      <c r="I188" s="18"/>
      <c r="J188" s="69">
        <f t="shared" si="29"/>
        <v>37196</v>
      </c>
      <c r="K188" s="6"/>
      <c r="L188" s="18"/>
      <c r="M188" s="64">
        <f t="shared" si="25"/>
        <v>186</v>
      </c>
      <c r="N188" s="69">
        <f t="shared" si="30"/>
        <v>37196</v>
      </c>
      <c r="S188" s="32">
        <f t="shared" si="26"/>
        <v>37196</v>
      </c>
      <c r="T188" s="9">
        <f t="shared" si="27"/>
        <v>1.0139</v>
      </c>
      <c r="U188" s="9">
        <f t="shared" si="24"/>
        <v>3.5830000000000002</v>
      </c>
      <c r="V188" s="27">
        <f t="shared" si="33"/>
        <v>14.69</v>
      </c>
    </row>
    <row r="189" spans="1:22" x14ac:dyDescent="0.2">
      <c r="A189" s="1">
        <v>37226</v>
      </c>
      <c r="B189" s="52">
        <f t="shared" si="31"/>
        <v>2001</v>
      </c>
      <c r="C189" s="52">
        <f t="shared" si="32"/>
        <v>12</v>
      </c>
      <c r="D189" s="51">
        <f>VLOOKUP($A189,[1]Selic_base!$A$3:$H$1000,4,0)</f>
        <v>1.39</v>
      </c>
      <c r="E189" s="54">
        <f>VLOOKUP($A189,[1]Selic_base!$A$3:$H$1000,5,0)</f>
        <v>256.91000000000003</v>
      </c>
      <c r="F189" s="54">
        <f>VLOOKUP($A189,[1]Selic_base!$A$3:$H$1000,6,0)</f>
        <v>16.079999999999998</v>
      </c>
      <c r="G189" s="54" t="str">
        <f>VLOOKUP($A189,[1]Selic_base!$A$3:$H$1000,7,0)</f>
        <v>v</v>
      </c>
      <c r="H189" s="68">
        <f t="shared" si="28"/>
        <v>0</v>
      </c>
      <c r="I189" s="18"/>
      <c r="J189" s="69">
        <f t="shared" si="29"/>
        <v>37226</v>
      </c>
      <c r="K189" s="6"/>
      <c r="L189" s="18"/>
      <c r="M189" s="64">
        <f t="shared" si="25"/>
        <v>187</v>
      </c>
      <c r="N189" s="69">
        <f t="shared" si="30"/>
        <v>37226</v>
      </c>
      <c r="S189" s="32">
        <f t="shared" si="26"/>
        <v>37226</v>
      </c>
      <c r="T189" s="9">
        <f t="shared" si="27"/>
        <v>1.0139</v>
      </c>
      <c r="U189" s="9">
        <f t="shared" si="24"/>
        <v>3.5691000000000002</v>
      </c>
      <c r="V189" s="27">
        <f t="shared" si="33"/>
        <v>16.079999999999998</v>
      </c>
    </row>
    <row r="190" spans="1:22" s="24" customFormat="1" x14ac:dyDescent="0.2">
      <c r="A190" s="23">
        <v>37257</v>
      </c>
      <c r="B190" s="53">
        <f t="shared" si="31"/>
        <v>2002</v>
      </c>
      <c r="C190" s="53">
        <f t="shared" si="32"/>
        <v>1</v>
      </c>
      <c r="D190" s="51">
        <f>VLOOKUP($A190,[1]Selic_base!$A$3:$H$1000,4,0)</f>
        <v>1.53</v>
      </c>
      <c r="E190" s="54">
        <f>VLOOKUP($A190,[1]Selic_base!$A$3:$H$1000,5,0)</f>
        <v>255.38000000000005</v>
      </c>
      <c r="F190" s="54">
        <f>VLOOKUP($A190,[1]Selic_base!$A$3:$H$1000,6,0)</f>
        <v>1.53</v>
      </c>
      <c r="G190" s="54" t="str">
        <f>VLOOKUP($A190,[1]Selic_base!$A$3:$H$1000,7,0)</f>
        <v>v</v>
      </c>
      <c r="H190" s="68">
        <f t="shared" si="28"/>
        <v>0</v>
      </c>
      <c r="I190" s="18"/>
      <c r="J190" s="69">
        <f t="shared" si="29"/>
        <v>37257</v>
      </c>
      <c r="K190" s="6"/>
      <c r="L190" s="18"/>
      <c r="M190" s="64">
        <f t="shared" si="25"/>
        <v>188</v>
      </c>
      <c r="N190" s="69">
        <f t="shared" si="30"/>
        <v>37257</v>
      </c>
      <c r="O190"/>
      <c r="S190" s="33">
        <f t="shared" si="26"/>
        <v>37257</v>
      </c>
      <c r="T190" s="25">
        <f t="shared" si="27"/>
        <v>1.0153000000000001</v>
      </c>
      <c r="U190" s="9">
        <f t="shared" si="24"/>
        <v>3.5538000000000007</v>
      </c>
      <c r="V190" s="27">
        <f t="shared" si="33"/>
        <v>1.53</v>
      </c>
    </row>
    <row r="191" spans="1:22" x14ac:dyDescent="0.2">
      <c r="A191" s="1">
        <v>37288</v>
      </c>
      <c r="B191" s="52">
        <f t="shared" si="31"/>
        <v>2002</v>
      </c>
      <c r="C191" s="52">
        <f t="shared" si="32"/>
        <v>2</v>
      </c>
      <c r="D191" s="51">
        <f>VLOOKUP($A191,[1]Selic_base!$A$3:$H$1000,4,0)</f>
        <v>1.25</v>
      </c>
      <c r="E191" s="54">
        <f>VLOOKUP($A191,[1]Selic_base!$A$3:$H$1000,5,0)</f>
        <v>254.13000000000005</v>
      </c>
      <c r="F191" s="54">
        <f>VLOOKUP($A191,[1]Selic_base!$A$3:$H$1000,6,0)</f>
        <v>2.7800000000000002</v>
      </c>
      <c r="G191" s="54" t="str">
        <f>VLOOKUP($A191,[1]Selic_base!$A$3:$H$1000,7,0)</f>
        <v>v</v>
      </c>
      <c r="H191" s="68">
        <f t="shared" si="28"/>
        <v>0</v>
      </c>
      <c r="I191" s="18"/>
      <c r="J191" s="69">
        <f t="shared" si="29"/>
        <v>37288</v>
      </c>
      <c r="K191" s="6"/>
      <c r="L191" s="18"/>
      <c r="M191" s="64">
        <f t="shared" si="25"/>
        <v>189</v>
      </c>
      <c r="N191" s="69">
        <f t="shared" si="30"/>
        <v>37288</v>
      </c>
      <c r="S191" s="32">
        <f t="shared" si="26"/>
        <v>37288</v>
      </c>
      <c r="T191" s="9">
        <f t="shared" si="27"/>
        <v>1.0125</v>
      </c>
      <c r="U191" s="9">
        <f t="shared" si="24"/>
        <v>3.5413000000000006</v>
      </c>
      <c r="V191" s="27">
        <f t="shared" si="33"/>
        <v>2.7800000000000002</v>
      </c>
    </row>
    <row r="192" spans="1:22" x14ac:dyDescent="0.2">
      <c r="A192" s="1">
        <v>37316</v>
      </c>
      <c r="B192" s="52">
        <f t="shared" si="31"/>
        <v>2002</v>
      </c>
      <c r="C192" s="52">
        <f t="shared" si="32"/>
        <v>3</v>
      </c>
      <c r="D192" s="51">
        <f>VLOOKUP($A192,[1]Selic_base!$A$3:$H$1000,4,0)</f>
        <v>1.37</v>
      </c>
      <c r="E192" s="54">
        <f>VLOOKUP($A192,[1]Selic_base!$A$3:$H$1000,5,0)</f>
        <v>252.76000000000005</v>
      </c>
      <c r="F192" s="54">
        <f>VLOOKUP($A192,[1]Selic_base!$A$3:$H$1000,6,0)</f>
        <v>4.1500000000000004</v>
      </c>
      <c r="G192" s="54" t="str">
        <f>VLOOKUP($A192,[1]Selic_base!$A$3:$H$1000,7,0)</f>
        <v>v</v>
      </c>
      <c r="H192" s="68">
        <f t="shared" si="28"/>
        <v>0</v>
      </c>
      <c r="I192" s="18"/>
      <c r="J192" s="69">
        <f t="shared" si="29"/>
        <v>37316</v>
      </c>
      <c r="K192" s="6"/>
      <c r="L192" s="18"/>
      <c r="M192" s="64">
        <f t="shared" si="25"/>
        <v>190</v>
      </c>
      <c r="N192" s="69">
        <f t="shared" si="30"/>
        <v>37316</v>
      </c>
      <c r="S192" s="32">
        <f t="shared" si="26"/>
        <v>37316</v>
      </c>
      <c r="T192" s="9">
        <f t="shared" si="27"/>
        <v>1.0137</v>
      </c>
      <c r="U192" s="9">
        <f t="shared" si="24"/>
        <v>3.5276000000000005</v>
      </c>
      <c r="V192" s="27">
        <f t="shared" si="33"/>
        <v>4.1500000000000004</v>
      </c>
    </row>
    <row r="193" spans="1:22" x14ac:dyDescent="0.2">
      <c r="A193" s="1">
        <v>37347</v>
      </c>
      <c r="B193" s="52">
        <f t="shared" si="31"/>
        <v>2002</v>
      </c>
      <c r="C193" s="52">
        <f t="shared" si="32"/>
        <v>4</v>
      </c>
      <c r="D193" s="51">
        <f>VLOOKUP($A193,[1]Selic_base!$A$3:$H$1000,4,0)</f>
        <v>1.48</v>
      </c>
      <c r="E193" s="54">
        <f>VLOOKUP($A193,[1]Selic_base!$A$3:$H$1000,5,0)</f>
        <v>251.28000000000006</v>
      </c>
      <c r="F193" s="54">
        <f>VLOOKUP($A193,[1]Selic_base!$A$3:$H$1000,6,0)</f>
        <v>5.6300000000000008</v>
      </c>
      <c r="G193" s="54" t="str">
        <f>VLOOKUP($A193,[1]Selic_base!$A$3:$H$1000,7,0)</f>
        <v>v</v>
      </c>
      <c r="H193" s="68">
        <f t="shared" si="28"/>
        <v>0</v>
      </c>
      <c r="I193" s="18"/>
      <c r="J193" s="69">
        <f t="shared" si="29"/>
        <v>37347</v>
      </c>
      <c r="K193" s="6"/>
      <c r="L193" s="18"/>
      <c r="M193" s="64">
        <f t="shared" si="25"/>
        <v>191</v>
      </c>
      <c r="N193" s="69">
        <f t="shared" si="30"/>
        <v>37347</v>
      </c>
      <c r="S193" s="32">
        <f t="shared" si="26"/>
        <v>37347</v>
      </c>
      <c r="T193" s="9">
        <f t="shared" si="27"/>
        <v>1.0147999999999999</v>
      </c>
      <c r="U193" s="9">
        <f t="shared" si="24"/>
        <v>3.5128000000000004</v>
      </c>
      <c r="V193" s="27">
        <f t="shared" si="33"/>
        <v>5.6300000000000008</v>
      </c>
    </row>
    <row r="194" spans="1:22" x14ac:dyDescent="0.2">
      <c r="A194" s="1">
        <v>37377</v>
      </c>
      <c r="B194" s="52">
        <f t="shared" si="31"/>
        <v>2002</v>
      </c>
      <c r="C194" s="52">
        <f t="shared" si="32"/>
        <v>5</v>
      </c>
      <c r="D194" s="51">
        <f>VLOOKUP($A194,[1]Selic_base!$A$3:$H$1000,4,0)</f>
        <v>1.41</v>
      </c>
      <c r="E194" s="54">
        <f>VLOOKUP($A194,[1]Selic_base!$A$3:$H$1000,5,0)</f>
        <v>249.87000000000006</v>
      </c>
      <c r="F194" s="54">
        <f>VLOOKUP($A194,[1]Selic_base!$A$3:$H$1000,6,0)</f>
        <v>7.0400000000000009</v>
      </c>
      <c r="G194" s="54" t="str">
        <f>VLOOKUP($A194,[1]Selic_base!$A$3:$H$1000,7,0)</f>
        <v>v</v>
      </c>
      <c r="H194" s="68">
        <f t="shared" si="28"/>
        <v>0</v>
      </c>
      <c r="I194" s="18"/>
      <c r="J194" s="69">
        <f t="shared" si="29"/>
        <v>37377</v>
      </c>
      <c r="K194" s="6"/>
      <c r="L194" s="18"/>
      <c r="M194" s="64">
        <f t="shared" si="25"/>
        <v>192</v>
      </c>
      <c r="N194" s="69">
        <f t="shared" si="30"/>
        <v>37377</v>
      </c>
      <c r="S194" s="32">
        <f t="shared" si="26"/>
        <v>37377</v>
      </c>
      <c r="T194" s="9">
        <f t="shared" si="27"/>
        <v>1.0141</v>
      </c>
      <c r="U194" s="9">
        <f t="shared" si="24"/>
        <v>3.4987000000000008</v>
      </c>
      <c r="V194" s="27">
        <f t="shared" si="33"/>
        <v>7.0400000000000009</v>
      </c>
    </row>
    <row r="195" spans="1:22" x14ac:dyDescent="0.2">
      <c r="A195" s="1">
        <v>37408</v>
      </c>
      <c r="B195" s="52">
        <f t="shared" si="31"/>
        <v>2002</v>
      </c>
      <c r="C195" s="52">
        <f t="shared" si="32"/>
        <v>6</v>
      </c>
      <c r="D195" s="51">
        <f>VLOOKUP($A195,[1]Selic_base!$A$3:$H$1000,4,0)</f>
        <v>1.33</v>
      </c>
      <c r="E195" s="54">
        <f>VLOOKUP($A195,[1]Selic_base!$A$3:$H$1000,5,0)</f>
        <v>248.54000000000005</v>
      </c>
      <c r="F195" s="54">
        <f>VLOOKUP($A195,[1]Selic_base!$A$3:$H$1000,6,0)</f>
        <v>8.370000000000001</v>
      </c>
      <c r="G195" s="54" t="str">
        <f>VLOOKUP($A195,[1]Selic_base!$A$3:$H$1000,7,0)</f>
        <v>v</v>
      </c>
      <c r="H195" s="68">
        <f t="shared" si="28"/>
        <v>0</v>
      </c>
      <c r="I195" s="18"/>
      <c r="J195" s="69">
        <f t="shared" si="29"/>
        <v>37408</v>
      </c>
      <c r="K195" s="6"/>
      <c r="L195" s="18"/>
      <c r="M195" s="64">
        <f t="shared" si="25"/>
        <v>193</v>
      </c>
      <c r="N195" s="69">
        <f t="shared" si="30"/>
        <v>37408</v>
      </c>
      <c r="S195" s="32">
        <f t="shared" si="26"/>
        <v>37408</v>
      </c>
      <c r="T195" s="9">
        <f t="shared" si="27"/>
        <v>1.0133000000000001</v>
      </c>
      <c r="U195" s="9">
        <f t="shared" si="24"/>
        <v>3.4854000000000003</v>
      </c>
      <c r="V195" s="27">
        <f t="shared" si="33"/>
        <v>8.370000000000001</v>
      </c>
    </row>
    <row r="196" spans="1:22" x14ac:dyDescent="0.2">
      <c r="A196" s="1">
        <v>37438</v>
      </c>
      <c r="B196" s="52">
        <f t="shared" si="31"/>
        <v>2002</v>
      </c>
      <c r="C196" s="52">
        <f t="shared" si="32"/>
        <v>7</v>
      </c>
      <c r="D196" s="51">
        <f>VLOOKUP($A196,[1]Selic_base!$A$3:$H$1000,4,0)</f>
        <v>1.54</v>
      </c>
      <c r="E196" s="54">
        <f>VLOOKUP($A196,[1]Selic_base!$A$3:$H$1000,5,0)</f>
        <v>247.00000000000006</v>
      </c>
      <c r="F196" s="54">
        <f>VLOOKUP($A196,[1]Selic_base!$A$3:$H$1000,6,0)</f>
        <v>9.91</v>
      </c>
      <c r="G196" s="54" t="str">
        <f>VLOOKUP($A196,[1]Selic_base!$A$3:$H$1000,7,0)</f>
        <v>v</v>
      </c>
      <c r="H196" s="68">
        <f t="shared" si="28"/>
        <v>0</v>
      </c>
      <c r="I196" s="18"/>
      <c r="J196" s="69">
        <f t="shared" si="29"/>
        <v>37438</v>
      </c>
      <c r="K196" s="6"/>
      <c r="L196" s="18"/>
      <c r="M196" s="64">
        <f t="shared" si="25"/>
        <v>194</v>
      </c>
      <c r="N196" s="69">
        <f t="shared" si="30"/>
        <v>37438</v>
      </c>
      <c r="S196" s="32">
        <f t="shared" si="26"/>
        <v>37438</v>
      </c>
      <c r="T196" s="9">
        <f t="shared" si="27"/>
        <v>1.0154000000000001</v>
      </c>
      <c r="U196" s="9">
        <f t="shared" ref="U196:U259" si="34">IF(E196&gt;=0,(E196/100)+1,1-(E196/100))</f>
        <v>3.4700000000000006</v>
      </c>
      <c r="V196" s="27">
        <f t="shared" si="33"/>
        <v>9.91</v>
      </c>
    </row>
    <row r="197" spans="1:22" x14ac:dyDescent="0.2">
      <c r="A197" s="1">
        <v>37469</v>
      </c>
      <c r="B197" s="52">
        <f t="shared" si="31"/>
        <v>2002</v>
      </c>
      <c r="C197" s="52">
        <f t="shared" si="32"/>
        <v>8</v>
      </c>
      <c r="D197" s="51">
        <f>VLOOKUP($A197,[1]Selic_base!$A$3:$H$1000,4,0)</f>
        <v>1.44</v>
      </c>
      <c r="E197" s="54">
        <f>VLOOKUP($A197,[1]Selic_base!$A$3:$H$1000,5,0)</f>
        <v>245.56000000000006</v>
      </c>
      <c r="F197" s="54">
        <f>VLOOKUP($A197,[1]Selic_base!$A$3:$H$1000,6,0)</f>
        <v>11.35</v>
      </c>
      <c r="G197" s="54" t="str">
        <f>VLOOKUP($A197,[1]Selic_base!$A$3:$H$1000,7,0)</f>
        <v>v</v>
      </c>
      <c r="H197" s="68">
        <f t="shared" si="28"/>
        <v>0</v>
      </c>
      <c r="I197" s="18"/>
      <c r="J197" s="69">
        <f t="shared" si="29"/>
        <v>37469</v>
      </c>
      <c r="K197" s="6"/>
      <c r="L197" s="18"/>
      <c r="M197" s="64">
        <f t="shared" ref="M197:M260" si="35">M196+1</f>
        <v>195</v>
      </c>
      <c r="N197" s="69">
        <f t="shared" si="30"/>
        <v>37469</v>
      </c>
      <c r="S197" s="32">
        <f t="shared" ref="S197:S260" si="36">J197</f>
        <v>37469</v>
      </c>
      <c r="T197" s="9">
        <f t="shared" ref="T197:T260" si="37">IF(D197&gt;=0,(D197/100)+1,1-(D197/100))</f>
        <v>1.0144</v>
      </c>
      <c r="U197" s="9">
        <f t="shared" si="34"/>
        <v>3.4556000000000004</v>
      </c>
      <c r="V197" s="27">
        <f t="shared" si="33"/>
        <v>11.35</v>
      </c>
    </row>
    <row r="198" spans="1:22" x14ac:dyDescent="0.2">
      <c r="A198" s="1">
        <v>37500</v>
      </c>
      <c r="B198" s="52">
        <f t="shared" si="31"/>
        <v>2002</v>
      </c>
      <c r="C198" s="52">
        <f t="shared" si="32"/>
        <v>9</v>
      </c>
      <c r="D198" s="51">
        <f>VLOOKUP($A198,[1]Selic_base!$A$3:$H$1000,4,0)</f>
        <v>1.38</v>
      </c>
      <c r="E198" s="54">
        <f>VLOOKUP($A198,[1]Selic_base!$A$3:$H$1000,5,0)</f>
        <v>244.18000000000006</v>
      </c>
      <c r="F198" s="54">
        <f>VLOOKUP($A198,[1]Selic_base!$A$3:$H$1000,6,0)</f>
        <v>12.73</v>
      </c>
      <c r="G198" s="54" t="str">
        <f>VLOOKUP($A198,[1]Selic_base!$A$3:$H$1000,7,0)</f>
        <v>v</v>
      </c>
      <c r="H198" s="68">
        <f t="shared" si="28"/>
        <v>0</v>
      </c>
      <c r="I198" s="18"/>
      <c r="J198" s="69">
        <f t="shared" si="29"/>
        <v>37500</v>
      </c>
      <c r="K198" s="6"/>
      <c r="L198" s="18"/>
      <c r="M198" s="64">
        <f t="shared" si="35"/>
        <v>196</v>
      </c>
      <c r="N198" s="69">
        <f t="shared" si="30"/>
        <v>37500</v>
      </c>
      <c r="S198" s="32">
        <f t="shared" si="36"/>
        <v>37500</v>
      </c>
      <c r="T198" s="9">
        <f t="shared" si="37"/>
        <v>1.0138</v>
      </c>
      <c r="U198" s="9">
        <f t="shared" si="34"/>
        <v>3.4418000000000006</v>
      </c>
      <c r="V198" s="27">
        <f t="shared" si="33"/>
        <v>12.73</v>
      </c>
    </row>
    <row r="199" spans="1:22" x14ac:dyDescent="0.2">
      <c r="A199" s="1">
        <v>37530</v>
      </c>
      <c r="B199" s="52">
        <f t="shared" si="31"/>
        <v>2002</v>
      </c>
      <c r="C199" s="52">
        <f t="shared" si="32"/>
        <v>10</v>
      </c>
      <c r="D199" s="51">
        <f>VLOOKUP($A199,[1]Selic_base!$A$3:$H$1000,4,0)</f>
        <v>1.65</v>
      </c>
      <c r="E199" s="54">
        <f>VLOOKUP($A199,[1]Selic_base!$A$3:$H$1000,5,0)</f>
        <v>242.53000000000006</v>
      </c>
      <c r="F199" s="54">
        <f>VLOOKUP($A199,[1]Selic_base!$A$3:$H$1000,6,0)</f>
        <v>14.38</v>
      </c>
      <c r="G199" s="54" t="str">
        <f>VLOOKUP($A199,[1]Selic_base!$A$3:$H$1000,7,0)</f>
        <v>v</v>
      </c>
      <c r="H199" s="68">
        <f t="shared" si="28"/>
        <v>0</v>
      </c>
      <c r="I199" s="18"/>
      <c r="J199" s="69">
        <f t="shared" si="29"/>
        <v>37530</v>
      </c>
      <c r="K199" s="6"/>
      <c r="L199" s="18"/>
      <c r="M199" s="64">
        <f t="shared" si="35"/>
        <v>197</v>
      </c>
      <c r="N199" s="69">
        <f t="shared" si="30"/>
        <v>37530</v>
      </c>
      <c r="S199" s="32">
        <f t="shared" si="36"/>
        <v>37530</v>
      </c>
      <c r="T199" s="9">
        <f t="shared" si="37"/>
        <v>1.0165</v>
      </c>
      <c r="U199" s="9">
        <f t="shared" si="34"/>
        <v>3.4253000000000005</v>
      </c>
      <c r="V199" s="27">
        <f t="shared" si="33"/>
        <v>14.38</v>
      </c>
    </row>
    <row r="200" spans="1:22" x14ac:dyDescent="0.2">
      <c r="A200" s="1">
        <v>37561</v>
      </c>
      <c r="B200" s="52">
        <f t="shared" si="31"/>
        <v>2002</v>
      </c>
      <c r="C200" s="52">
        <f t="shared" si="32"/>
        <v>11</v>
      </c>
      <c r="D200" s="51">
        <f>VLOOKUP($A200,[1]Selic_base!$A$3:$H$1000,4,0)</f>
        <v>1.54</v>
      </c>
      <c r="E200" s="54">
        <f>VLOOKUP($A200,[1]Selic_base!$A$3:$H$1000,5,0)</f>
        <v>240.99000000000007</v>
      </c>
      <c r="F200" s="54">
        <f>VLOOKUP($A200,[1]Selic_base!$A$3:$H$1000,6,0)</f>
        <v>15.920000000000002</v>
      </c>
      <c r="G200" s="54" t="str">
        <f>VLOOKUP($A200,[1]Selic_base!$A$3:$H$1000,7,0)</f>
        <v>v</v>
      </c>
      <c r="H200" s="68">
        <f t="shared" si="28"/>
        <v>0</v>
      </c>
      <c r="I200" s="18"/>
      <c r="J200" s="69">
        <f t="shared" si="29"/>
        <v>37561</v>
      </c>
      <c r="K200" s="6"/>
      <c r="L200" s="18"/>
      <c r="M200" s="64">
        <f t="shared" si="35"/>
        <v>198</v>
      </c>
      <c r="N200" s="69">
        <f t="shared" si="30"/>
        <v>37561</v>
      </c>
      <c r="S200" s="32">
        <f t="shared" si="36"/>
        <v>37561</v>
      </c>
      <c r="T200" s="9">
        <f t="shared" si="37"/>
        <v>1.0154000000000001</v>
      </c>
      <c r="U200" s="9">
        <f t="shared" si="34"/>
        <v>3.4099000000000008</v>
      </c>
      <c r="V200" s="27">
        <f t="shared" si="33"/>
        <v>15.920000000000002</v>
      </c>
    </row>
    <row r="201" spans="1:22" x14ac:dyDescent="0.2">
      <c r="A201" s="1">
        <v>37591</v>
      </c>
      <c r="B201" s="52">
        <f t="shared" si="31"/>
        <v>2002</v>
      </c>
      <c r="C201" s="52">
        <f t="shared" si="32"/>
        <v>12</v>
      </c>
      <c r="D201" s="51">
        <f>VLOOKUP($A201,[1]Selic_base!$A$3:$H$1000,4,0)</f>
        <v>1.74</v>
      </c>
      <c r="E201" s="54">
        <f>VLOOKUP($A201,[1]Selic_base!$A$3:$H$1000,5,0)</f>
        <v>239.25000000000006</v>
      </c>
      <c r="F201" s="54">
        <f>VLOOKUP($A201,[1]Selic_base!$A$3:$H$1000,6,0)</f>
        <v>17.66</v>
      </c>
      <c r="G201" s="54" t="str">
        <f>VLOOKUP($A201,[1]Selic_base!$A$3:$H$1000,7,0)</f>
        <v>v</v>
      </c>
      <c r="H201" s="68">
        <f t="shared" si="28"/>
        <v>0</v>
      </c>
      <c r="I201" s="18"/>
      <c r="J201" s="69">
        <f t="shared" si="29"/>
        <v>37591</v>
      </c>
      <c r="K201" s="6"/>
      <c r="L201" s="18"/>
      <c r="M201" s="64">
        <f t="shared" si="35"/>
        <v>199</v>
      </c>
      <c r="N201" s="69">
        <f t="shared" si="30"/>
        <v>37591</v>
      </c>
      <c r="S201" s="32">
        <f t="shared" si="36"/>
        <v>37591</v>
      </c>
      <c r="T201" s="9">
        <f t="shared" si="37"/>
        <v>1.0174000000000001</v>
      </c>
      <c r="U201" s="9">
        <f t="shared" si="34"/>
        <v>3.3925000000000005</v>
      </c>
      <c r="V201" s="27">
        <f t="shared" si="33"/>
        <v>17.66</v>
      </c>
    </row>
    <row r="202" spans="1:22" x14ac:dyDescent="0.2">
      <c r="A202" s="1">
        <v>37622</v>
      </c>
      <c r="B202" s="52">
        <f t="shared" si="31"/>
        <v>2003</v>
      </c>
      <c r="C202" s="52">
        <f t="shared" si="32"/>
        <v>1</v>
      </c>
      <c r="D202" s="51">
        <f>VLOOKUP($A202,[1]Selic_base!$A$3:$H$1000,4,0)</f>
        <v>1.97</v>
      </c>
      <c r="E202" s="54">
        <f>VLOOKUP($A202,[1]Selic_base!$A$3:$H$1000,5,0)</f>
        <v>237.28000000000006</v>
      </c>
      <c r="F202" s="54">
        <f>VLOOKUP($A202,[1]Selic_base!$A$3:$H$1000,6,0)</f>
        <v>1.97</v>
      </c>
      <c r="G202" s="54" t="str">
        <f>VLOOKUP($A202,[1]Selic_base!$A$3:$H$1000,7,0)</f>
        <v>v</v>
      </c>
      <c r="H202" s="68">
        <f t="shared" si="28"/>
        <v>0</v>
      </c>
      <c r="I202" s="18"/>
      <c r="J202" s="69">
        <f t="shared" si="29"/>
        <v>37622</v>
      </c>
      <c r="K202" s="6"/>
      <c r="L202" s="18"/>
      <c r="M202" s="64">
        <f t="shared" si="35"/>
        <v>200</v>
      </c>
      <c r="N202" s="69">
        <f t="shared" si="30"/>
        <v>37622</v>
      </c>
      <c r="S202" s="32">
        <f t="shared" si="36"/>
        <v>37622</v>
      </c>
      <c r="T202" s="9">
        <f t="shared" si="37"/>
        <v>1.0197000000000001</v>
      </c>
      <c r="U202" s="9">
        <f t="shared" si="34"/>
        <v>3.3728000000000007</v>
      </c>
      <c r="V202" s="27">
        <f t="shared" si="33"/>
        <v>1.97</v>
      </c>
    </row>
    <row r="203" spans="1:22" x14ac:dyDescent="0.2">
      <c r="A203" s="1">
        <v>37653</v>
      </c>
      <c r="B203" s="52">
        <f t="shared" si="31"/>
        <v>2003</v>
      </c>
      <c r="C203" s="52">
        <f t="shared" si="32"/>
        <v>2</v>
      </c>
      <c r="D203" s="51">
        <f>VLOOKUP($A203,[1]Selic_base!$A$3:$H$1000,4,0)</f>
        <v>1.83</v>
      </c>
      <c r="E203" s="54">
        <f>VLOOKUP($A203,[1]Selic_base!$A$3:$H$1000,5,0)</f>
        <v>235.45000000000005</v>
      </c>
      <c r="F203" s="54">
        <f>VLOOKUP($A203,[1]Selic_base!$A$3:$H$1000,6,0)</f>
        <v>3.8</v>
      </c>
      <c r="G203" s="54" t="str">
        <f>VLOOKUP($A203,[1]Selic_base!$A$3:$H$1000,7,0)</f>
        <v>v</v>
      </c>
      <c r="H203" s="68">
        <f t="shared" ref="H203:H266" si="38">IF(AND(G203="v",G204="b"),1,IF(H202&gt;0,H202+1,0))</f>
        <v>0</v>
      </c>
      <c r="I203" s="18"/>
      <c r="J203" s="69">
        <f t="shared" ref="J203:J266" si="39">IF(G203="b","",A203)</f>
        <v>37653</v>
      </c>
      <c r="K203" s="6"/>
      <c r="L203" s="18"/>
      <c r="M203" s="64">
        <f t="shared" si="35"/>
        <v>201</v>
      </c>
      <c r="N203" s="69">
        <f t="shared" ref="N203:N266" si="40">J203</f>
        <v>37653</v>
      </c>
      <c r="S203" s="32">
        <f t="shared" si="36"/>
        <v>37653</v>
      </c>
      <c r="T203" s="9">
        <f t="shared" si="37"/>
        <v>1.0183</v>
      </c>
      <c r="U203" s="9">
        <f t="shared" si="34"/>
        <v>3.3545000000000003</v>
      </c>
      <c r="V203" s="27">
        <f t="shared" si="33"/>
        <v>3.8</v>
      </c>
    </row>
    <row r="204" spans="1:22" x14ac:dyDescent="0.2">
      <c r="A204" s="1">
        <v>37681</v>
      </c>
      <c r="B204" s="52">
        <f t="shared" si="31"/>
        <v>2003</v>
      </c>
      <c r="C204" s="52">
        <f t="shared" si="32"/>
        <v>3</v>
      </c>
      <c r="D204" s="51">
        <f>VLOOKUP($A204,[1]Selic_base!$A$3:$H$1000,4,0)</f>
        <v>1.78</v>
      </c>
      <c r="E204" s="54">
        <f>VLOOKUP($A204,[1]Selic_base!$A$3:$H$1000,5,0)</f>
        <v>233.67000000000004</v>
      </c>
      <c r="F204" s="54">
        <f>VLOOKUP($A204,[1]Selic_base!$A$3:$H$1000,6,0)</f>
        <v>5.58</v>
      </c>
      <c r="G204" s="54" t="str">
        <f>VLOOKUP($A204,[1]Selic_base!$A$3:$H$1000,7,0)</f>
        <v>v</v>
      </c>
      <c r="H204" s="68">
        <f t="shared" si="38"/>
        <v>0</v>
      </c>
      <c r="I204" s="18"/>
      <c r="J204" s="69">
        <f t="shared" si="39"/>
        <v>37681</v>
      </c>
      <c r="K204" s="6"/>
      <c r="L204" s="18"/>
      <c r="M204" s="64">
        <f t="shared" si="35"/>
        <v>202</v>
      </c>
      <c r="N204" s="69">
        <f t="shared" si="40"/>
        <v>37681</v>
      </c>
      <c r="S204" s="32">
        <f t="shared" si="36"/>
        <v>37681</v>
      </c>
      <c r="T204" s="9">
        <f t="shared" si="37"/>
        <v>1.0178</v>
      </c>
      <c r="U204" s="9">
        <f t="shared" si="34"/>
        <v>3.3367000000000004</v>
      </c>
      <c r="V204" s="27">
        <f t="shared" si="33"/>
        <v>5.58</v>
      </c>
    </row>
    <row r="205" spans="1:22" x14ac:dyDescent="0.2">
      <c r="A205" s="1">
        <v>37712</v>
      </c>
      <c r="B205" s="52">
        <f t="shared" si="31"/>
        <v>2003</v>
      </c>
      <c r="C205" s="52">
        <f t="shared" si="32"/>
        <v>4</v>
      </c>
      <c r="D205" s="51">
        <f>VLOOKUP($A205,[1]Selic_base!$A$3:$H$1000,4,0)</f>
        <v>1.87</v>
      </c>
      <c r="E205" s="54">
        <f>VLOOKUP($A205,[1]Selic_base!$A$3:$H$1000,5,0)</f>
        <v>231.80000000000004</v>
      </c>
      <c r="F205" s="54">
        <f>VLOOKUP($A205,[1]Selic_base!$A$3:$H$1000,6,0)</f>
        <v>7.45</v>
      </c>
      <c r="G205" s="54" t="str">
        <f>VLOOKUP($A205,[1]Selic_base!$A$3:$H$1000,7,0)</f>
        <v>v</v>
      </c>
      <c r="H205" s="68">
        <f t="shared" si="38"/>
        <v>0</v>
      </c>
      <c r="I205" s="18"/>
      <c r="J205" s="69">
        <f t="shared" si="39"/>
        <v>37712</v>
      </c>
      <c r="K205" s="6"/>
      <c r="L205" s="18"/>
      <c r="M205" s="64">
        <f t="shared" si="35"/>
        <v>203</v>
      </c>
      <c r="N205" s="69">
        <f t="shared" si="40"/>
        <v>37712</v>
      </c>
      <c r="S205" s="32">
        <f t="shared" si="36"/>
        <v>37712</v>
      </c>
      <c r="T205" s="9">
        <f t="shared" si="37"/>
        <v>1.0186999999999999</v>
      </c>
      <c r="U205" s="9">
        <f t="shared" si="34"/>
        <v>3.3180000000000005</v>
      </c>
      <c r="V205" s="27">
        <f t="shared" si="33"/>
        <v>7.45</v>
      </c>
    </row>
    <row r="206" spans="1:22" x14ac:dyDescent="0.2">
      <c r="A206" s="1">
        <v>37742</v>
      </c>
      <c r="B206" s="52">
        <f t="shared" si="31"/>
        <v>2003</v>
      </c>
      <c r="C206" s="52">
        <f t="shared" si="32"/>
        <v>5</v>
      </c>
      <c r="D206" s="51">
        <f>VLOOKUP($A206,[1]Selic_base!$A$3:$H$1000,4,0)</f>
        <v>1.97</v>
      </c>
      <c r="E206" s="54">
        <f>VLOOKUP($A206,[1]Selic_base!$A$3:$H$1000,5,0)</f>
        <v>229.83000000000004</v>
      </c>
      <c r="F206" s="54">
        <f>VLOOKUP($A206,[1]Selic_base!$A$3:$H$1000,6,0)</f>
        <v>9.42</v>
      </c>
      <c r="G206" s="54" t="str">
        <f>VLOOKUP($A206,[1]Selic_base!$A$3:$H$1000,7,0)</f>
        <v>v</v>
      </c>
      <c r="H206" s="68">
        <f t="shared" si="38"/>
        <v>0</v>
      </c>
      <c r="I206" s="18"/>
      <c r="J206" s="69">
        <f t="shared" si="39"/>
        <v>37742</v>
      </c>
      <c r="K206" s="6"/>
      <c r="L206" s="18"/>
      <c r="M206" s="64">
        <f t="shared" si="35"/>
        <v>204</v>
      </c>
      <c r="N206" s="69">
        <f t="shared" si="40"/>
        <v>37742</v>
      </c>
      <c r="S206" s="32">
        <f t="shared" si="36"/>
        <v>37742</v>
      </c>
      <c r="T206" s="9">
        <f t="shared" si="37"/>
        <v>1.0197000000000001</v>
      </c>
      <c r="U206" s="9">
        <f t="shared" si="34"/>
        <v>3.2983000000000002</v>
      </c>
      <c r="V206" s="27">
        <f t="shared" si="33"/>
        <v>9.42</v>
      </c>
    </row>
    <row r="207" spans="1:22" x14ac:dyDescent="0.2">
      <c r="A207" s="1">
        <v>37773</v>
      </c>
      <c r="B207" s="52">
        <f t="shared" ref="B207:B270" si="41">YEAR(A207)</f>
        <v>2003</v>
      </c>
      <c r="C207" s="52">
        <f t="shared" ref="C207:C270" si="42">MONTH(A207)</f>
        <v>6</v>
      </c>
      <c r="D207" s="51">
        <f>VLOOKUP($A207,[1]Selic_base!$A$3:$H$1000,4,0)</f>
        <v>1.86</v>
      </c>
      <c r="E207" s="54">
        <f>VLOOKUP($A207,[1]Selic_base!$A$3:$H$1000,5,0)</f>
        <v>227.97000000000003</v>
      </c>
      <c r="F207" s="54">
        <f>VLOOKUP($A207,[1]Selic_base!$A$3:$H$1000,6,0)</f>
        <v>11.28</v>
      </c>
      <c r="G207" s="54" t="str">
        <f>VLOOKUP($A207,[1]Selic_base!$A$3:$H$1000,7,0)</f>
        <v>v</v>
      </c>
      <c r="H207" s="68">
        <f t="shared" si="38"/>
        <v>0</v>
      </c>
      <c r="I207" s="18"/>
      <c r="J207" s="69">
        <f t="shared" si="39"/>
        <v>37773</v>
      </c>
      <c r="K207" s="6"/>
      <c r="L207" s="18"/>
      <c r="M207" s="64">
        <f t="shared" si="35"/>
        <v>205</v>
      </c>
      <c r="N207" s="69">
        <f t="shared" si="40"/>
        <v>37773</v>
      </c>
      <c r="S207" s="32">
        <f t="shared" si="36"/>
        <v>37773</v>
      </c>
      <c r="T207" s="9">
        <f t="shared" si="37"/>
        <v>1.0185999999999999</v>
      </c>
      <c r="U207" s="9">
        <f t="shared" si="34"/>
        <v>3.2797000000000001</v>
      </c>
      <c r="V207" s="27">
        <f t="shared" si="33"/>
        <v>11.28</v>
      </c>
    </row>
    <row r="208" spans="1:22" x14ac:dyDescent="0.2">
      <c r="A208" s="1">
        <v>37803</v>
      </c>
      <c r="B208" s="52">
        <f t="shared" si="41"/>
        <v>2003</v>
      </c>
      <c r="C208" s="52">
        <f t="shared" si="42"/>
        <v>7</v>
      </c>
      <c r="D208" s="51">
        <f>VLOOKUP($A208,[1]Selic_base!$A$3:$H$1000,4,0)</f>
        <v>2.08</v>
      </c>
      <c r="E208" s="54">
        <f>VLOOKUP($A208,[1]Selic_base!$A$3:$H$1000,5,0)</f>
        <v>225.89000000000001</v>
      </c>
      <c r="F208" s="54">
        <f>VLOOKUP($A208,[1]Selic_base!$A$3:$H$1000,6,0)</f>
        <v>13.36</v>
      </c>
      <c r="G208" s="54" t="str">
        <f>VLOOKUP($A208,[1]Selic_base!$A$3:$H$1000,7,0)</f>
        <v>v</v>
      </c>
      <c r="H208" s="68">
        <f t="shared" si="38"/>
        <v>0</v>
      </c>
      <c r="I208" s="18"/>
      <c r="J208" s="69">
        <f t="shared" si="39"/>
        <v>37803</v>
      </c>
      <c r="K208" s="6"/>
      <c r="L208" s="18"/>
      <c r="M208" s="64">
        <f t="shared" si="35"/>
        <v>206</v>
      </c>
      <c r="N208" s="69">
        <f t="shared" si="40"/>
        <v>37803</v>
      </c>
      <c r="S208" s="32">
        <f t="shared" si="36"/>
        <v>37803</v>
      </c>
      <c r="T208" s="9">
        <f t="shared" si="37"/>
        <v>1.0207999999999999</v>
      </c>
      <c r="U208" s="9">
        <f t="shared" si="34"/>
        <v>3.2589000000000001</v>
      </c>
      <c r="V208" s="27">
        <f t="shared" si="33"/>
        <v>13.36</v>
      </c>
    </row>
    <row r="209" spans="1:22" x14ac:dyDescent="0.2">
      <c r="A209" s="1">
        <v>37834</v>
      </c>
      <c r="B209" s="52">
        <f t="shared" si="41"/>
        <v>2003</v>
      </c>
      <c r="C209" s="52">
        <f t="shared" si="42"/>
        <v>8</v>
      </c>
      <c r="D209" s="51">
        <f>VLOOKUP($A209,[1]Selic_base!$A$3:$H$1000,4,0)</f>
        <v>1.77</v>
      </c>
      <c r="E209" s="54">
        <f>VLOOKUP($A209,[1]Selic_base!$A$3:$H$1000,5,0)</f>
        <v>224.12</v>
      </c>
      <c r="F209" s="54">
        <f>VLOOKUP($A209,[1]Selic_base!$A$3:$H$1000,6,0)</f>
        <v>15.129999999999999</v>
      </c>
      <c r="G209" s="54" t="str">
        <f>VLOOKUP($A209,[1]Selic_base!$A$3:$H$1000,7,0)</f>
        <v>v</v>
      </c>
      <c r="H209" s="68">
        <f t="shared" si="38"/>
        <v>0</v>
      </c>
      <c r="I209" s="18"/>
      <c r="J209" s="69">
        <f t="shared" si="39"/>
        <v>37834</v>
      </c>
      <c r="K209" s="6"/>
      <c r="L209" s="18"/>
      <c r="M209" s="64">
        <f t="shared" si="35"/>
        <v>207</v>
      </c>
      <c r="N209" s="69">
        <f t="shared" si="40"/>
        <v>37834</v>
      </c>
      <c r="S209" s="32">
        <f t="shared" si="36"/>
        <v>37834</v>
      </c>
      <c r="T209" s="9">
        <f t="shared" si="37"/>
        <v>1.0177</v>
      </c>
      <c r="U209" s="9">
        <f t="shared" si="34"/>
        <v>3.2412000000000001</v>
      </c>
      <c r="V209" s="27">
        <f t="shared" si="33"/>
        <v>15.129999999999999</v>
      </c>
    </row>
    <row r="210" spans="1:22" x14ac:dyDescent="0.2">
      <c r="A210" s="1">
        <v>37865</v>
      </c>
      <c r="B210" s="52">
        <f t="shared" si="41"/>
        <v>2003</v>
      </c>
      <c r="C210" s="52">
        <f t="shared" si="42"/>
        <v>9</v>
      </c>
      <c r="D210" s="51">
        <f>VLOOKUP($A210,[1]Selic_base!$A$3:$H$1000,4,0)</f>
        <v>1.68</v>
      </c>
      <c r="E210" s="54">
        <f>VLOOKUP($A210,[1]Selic_base!$A$3:$H$1000,5,0)</f>
        <v>222.44</v>
      </c>
      <c r="F210" s="54">
        <f>VLOOKUP($A210,[1]Selic_base!$A$3:$H$1000,6,0)</f>
        <v>16.809999999999999</v>
      </c>
      <c r="G210" s="54" t="str">
        <f>VLOOKUP($A210,[1]Selic_base!$A$3:$H$1000,7,0)</f>
        <v>v</v>
      </c>
      <c r="H210" s="68">
        <f t="shared" si="38"/>
        <v>0</v>
      </c>
      <c r="I210" s="18"/>
      <c r="J210" s="69">
        <f t="shared" si="39"/>
        <v>37865</v>
      </c>
      <c r="K210" s="6"/>
      <c r="L210" s="18"/>
      <c r="M210" s="64">
        <f t="shared" si="35"/>
        <v>208</v>
      </c>
      <c r="N210" s="69">
        <f t="shared" si="40"/>
        <v>37865</v>
      </c>
      <c r="S210" s="32">
        <f t="shared" si="36"/>
        <v>37865</v>
      </c>
      <c r="T210" s="9">
        <f t="shared" si="37"/>
        <v>1.0167999999999999</v>
      </c>
      <c r="U210" s="9">
        <f t="shared" si="34"/>
        <v>3.2244000000000002</v>
      </c>
      <c r="V210" s="27">
        <f t="shared" si="33"/>
        <v>16.809999999999999</v>
      </c>
    </row>
    <row r="211" spans="1:22" x14ac:dyDescent="0.2">
      <c r="A211" s="1">
        <v>37895</v>
      </c>
      <c r="B211" s="52">
        <f t="shared" si="41"/>
        <v>2003</v>
      </c>
      <c r="C211" s="52">
        <f t="shared" si="42"/>
        <v>10</v>
      </c>
      <c r="D211" s="51">
        <f>VLOOKUP($A211,[1]Selic_base!$A$3:$H$1000,4,0)</f>
        <v>1.64</v>
      </c>
      <c r="E211" s="54">
        <f>VLOOKUP($A211,[1]Selic_base!$A$3:$H$1000,5,0)</f>
        <v>220.8</v>
      </c>
      <c r="F211" s="54">
        <f>VLOOKUP($A211,[1]Selic_base!$A$3:$H$1000,6,0)</f>
        <v>18.45</v>
      </c>
      <c r="G211" s="54" t="str">
        <f>VLOOKUP($A211,[1]Selic_base!$A$3:$H$1000,7,0)</f>
        <v>v</v>
      </c>
      <c r="H211" s="68">
        <f t="shared" si="38"/>
        <v>0</v>
      </c>
      <c r="I211" s="18"/>
      <c r="J211" s="69">
        <f t="shared" si="39"/>
        <v>37895</v>
      </c>
      <c r="K211" s="6"/>
      <c r="L211" s="18"/>
      <c r="M211" s="64">
        <f t="shared" si="35"/>
        <v>209</v>
      </c>
      <c r="N211" s="69">
        <f t="shared" si="40"/>
        <v>37895</v>
      </c>
      <c r="S211" s="32">
        <f t="shared" si="36"/>
        <v>37895</v>
      </c>
      <c r="T211" s="9">
        <f t="shared" si="37"/>
        <v>1.0164</v>
      </c>
      <c r="U211" s="9">
        <f t="shared" si="34"/>
        <v>3.2080000000000002</v>
      </c>
      <c r="V211" s="27">
        <f t="shared" si="33"/>
        <v>18.45</v>
      </c>
    </row>
    <row r="212" spans="1:22" x14ac:dyDescent="0.2">
      <c r="A212" s="1">
        <v>37926</v>
      </c>
      <c r="B212" s="52">
        <f t="shared" si="41"/>
        <v>2003</v>
      </c>
      <c r="C212" s="52">
        <f t="shared" si="42"/>
        <v>11</v>
      </c>
      <c r="D212" s="51">
        <f>VLOOKUP($A212,[1]Selic_base!$A$3:$H$1000,4,0)</f>
        <v>1.34</v>
      </c>
      <c r="E212" s="54">
        <f>VLOOKUP($A212,[1]Selic_base!$A$3:$H$1000,5,0)</f>
        <v>219.46</v>
      </c>
      <c r="F212" s="54">
        <f>VLOOKUP($A212,[1]Selic_base!$A$3:$H$1000,6,0)</f>
        <v>19.79</v>
      </c>
      <c r="G212" s="54" t="str">
        <f>VLOOKUP($A212,[1]Selic_base!$A$3:$H$1000,7,0)</f>
        <v>v</v>
      </c>
      <c r="H212" s="68">
        <f t="shared" si="38"/>
        <v>0</v>
      </c>
      <c r="I212" s="18"/>
      <c r="J212" s="69">
        <f t="shared" si="39"/>
        <v>37926</v>
      </c>
      <c r="K212" s="6"/>
      <c r="L212" s="18"/>
      <c r="M212" s="64">
        <f t="shared" si="35"/>
        <v>210</v>
      </c>
      <c r="N212" s="69">
        <f t="shared" si="40"/>
        <v>37926</v>
      </c>
      <c r="S212" s="32">
        <f t="shared" si="36"/>
        <v>37926</v>
      </c>
      <c r="T212" s="9">
        <f t="shared" si="37"/>
        <v>1.0134000000000001</v>
      </c>
      <c r="U212" s="9">
        <f t="shared" si="34"/>
        <v>3.1945999999999999</v>
      </c>
      <c r="V212" s="27">
        <f t="shared" si="33"/>
        <v>19.79</v>
      </c>
    </row>
    <row r="213" spans="1:22" x14ac:dyDescent="0.2">
      <c r="A213" s="1">
        <v>37956</v>
      </c>
      <c r="B213" s="52">
        <f t="shared" si="41"/>
        <v>2003</v>
      </c>
      <c r="C213" s="52">
        <f t="shared" si="42"/>
        <v>12</v>
      </c>
      <c r="D213" s="51">
        <f>VLOOKUP($A213,[1]Selic_base!$A$3:$H$1000,4,0)</f>
        <v>1.37</v>
      </c>
      <c r="E213" s="54">
        <f>VLOOKUP($A213,[1]Selic_base!$A$3:$H$1000,5,0)</f>
        <v>218.09</v>
      </c>
      <c r="F213" s="54">
        <f>VLOOKUP($A213,[1]Selic_base!$A$3:$H$1000,6,0)</f>
        <v>21.16</v>
      </c>
      <c r="G213" s="54" t="str">
        <f>VLOOKUP($A213,[1]Selic_base!$A$3:$H$1000,7,0)</f>
        <v>v</v>
      </c>
      <c r="H213" s="68">
        <f t="shared" si="38"/>
        <v>0</v>
      </c>
      <c r="I213" s="18"/>
      <c r="J213" s="69">
        <f t="shared" si="39"/>
        <v>37956</v>
      </c>
      <c r="K213" s="6"/>
      <c r="L213" s="18"/>
      <c r="M213" s="64">
        <f t="shared" si="35"/>
        <v>211</v>
      </c>
      <c r="N213" s="69">
        <f t="shared" si="40"/>
        <v>37956</v>
      </c>
      <c r="S213" s="32">
        <f t="shared" si="36"/>
        <v>37956</v>
      </c>
      <c r="T213" s="9">
        <f t="shared" si="37"/>
        <v>1.0137</v>
      </c>
      <c r="U213" s="9">
        <f t="shared" si="34"/>
        <v>3.1808999999999998</v>
      </c>
      <c r="V213" s="27">
        <f t="shared" si="33"/>
        <v>21.16</v>
      </c>
    </row>
    <row r="214" spans="1:22" s="24" customFormat="1" x14ac:dyDescent="0.2">
      <c r="A214" s="23">
        <v>37987</v>
      </c>
      <c r="B214" s="53">
        <f t="shared" si="41"/>
        <v>2004</v>
      </c>
      <c r="C214" s="53">
        <f t="shared" si="42"/>
        <v>1</v>
      </c>
      <c r="D214" s="51">
        <f>VLOOKUP($A214,[1]Selic_base!$A$3:$H$1000,4,0)</f>
        <v>1.27</v>
      </c>
      <c r="E214" s="54">
        <f>VLOOKUP($A214,[1]Selic_base!$A$3:$H$1000,5,0)</f>
        <v>216.82</v>
      </c>
      <c r="F214" s="54">
        <f>VLOOKUP($A214,[1]Selic_base!$A$3:$H$1000,6,0)</f>
        <v>1.27</v>
      </c>
      <c r="G214" s="54" t="str">
        <f>VLOOKUP($A214,[1]Selic_base!$A$3:$H$1000,7,0)</f>
        <v>v</v>
      </c>
      <c r="H214" s="68">
        <f t="shared" si="38"/>
        <v>0</v>
      </c>
      <c r="I214" s="18"/>
      <c r="J214" s="69">
        <f t="shared" si="39"/>
        <v>37987</v>
      </c>
      <c r="K214" s="6"/>
      <c r="L214" s="18"/>
      <c r="M214" s="64">
        <f t="shared" si="35"/>
        <v>212</v>
      </c>
      <c r="N214" s="69">
        <f t="shared" si="40"/>
        <v>37987</v>
      </c>
      <c r="O214"/>
      <c r="S214" s="33">
        <f t="shared" si="36"/>
        <v>37987</v>
      </c>
      <c r="T214" s="25">
        <f t="shared" si="37"/>
        <v>1.0126999999999999</v>
      </c>
      <c r="U214" s="9">
        <f t="shared" si="34"/>
        <v>3.1682000000000001</v>
      </c>
      <c r="V214" s="27">
        <f t="shared" si="33"/>
        <v>1.27</v>
      </c>
    </row>
    <row r="215" spans="1:22" x14ac:dyDescent="0.2">
      <c r="A215" s="1">
        <v>38018</v>
      </c>
      <c r="B215" s="52">
        <f t="shared" si="41"/>
        <v>2004</v>
      </c>
      <c r="C215" s="52">
        <f t="shared" si="42"/>
        <v>2</v>
      </c>
      <c r="D215" s="51">
        <f>VLOOKUP($A215,[1]Selic_base!$A$3:$H$1000,4,0)</f>
        <v>1.08</v>
      </c>
      <c r="E215" s="54">
        <f>VLOOKUP($A215,[1]Selic_base!$A$3:$H$1000,5,0)</f>
        <v>215.73999999999998</v>
      </c>
      <c r="F215" s="54">
        <f>VLOOKUP($A215,[1]Selic_base!$A$3:$H$1000,6,0)</f>
        <v>2.35</v>
      </c>
      <c r="G215" s="54" t="str">
        <f>VLOOKUP($A215,[1]Selic_base!$A$3:$H$1000,7,0)</f>
        <v>v</v>
      </c>
      <c r="H215" s="68">
        <f t="shared" si="38"/>
        <v>0</v>
      </c>
      <c r="I215" s="18"/>
      <c r="J215" s="69">
        <f t="shared" si="39"/>
        <v>38018</v>
      </c>
      <c r="K215" s="6"/>
      <c r="L215" s="18"/>
      <c r="M215" s="64">
        <f t="shared" si="35"/>
        <v>213</v>
      </c>
      <c r="N215" s="69">
        <f t="shared" si="40"/>
        <v>38018</v>
      </c>
      <c r="S215" s="32">
        <f t="shared" si="36"/>
        <v>38018</v>
      </c>
      <c r="T215" s="9">
        <f t="shared" si="37"/>
        <v>1.0107999999999999</v>
      </c>
      <c r="U215" s="9">
        <f t="shared" si="34"/>
        <v>3.1574</v>
      </c>
      <c r="V215" s="27">
        <f t="shared" si="33"/>
        <v>2.35</v>
      </c>
    </row>
    <row r="216" spans="1:22" x14ac:dyDescent="0.2">
      <c r="A216" s="1">
        <v>38047</v>
      </c>
      <c r="B216" s="52">
        <f t="shared" si="41"/>
        <v>2004</v>
      </c>
      <c r="C216" s="52">
        <f t="shared" si="42"/>
        <v>3</v>
      </c>
      <c r="D216" s="51">
        <f>VLOOKUP($A216,[1]Selic_base!$A$3:$H$1000,4,0)</f>
        <v>1.38</v>
      </c>
      <c r="E216" s="54">
        <f>VLOOKUP($A216,[1]Selic_base!$A$3:$H$1000,5,0)</f>
        <v>214.35999999999999</v>
      </c>
      <c r="F216" s="54">
        <f>VLOOKUP($A216,[1]Selic_base!$A$3:$H$1000,6,0)</f>
        <v>3.73</v>
      </c>
      <c r="G216" s="54" t="str">
        <f>VLOOKUP($A216,[1]Selic_base!$A$3:$H$1000,7,0)</f>
        <v>v</v>
      </c>
      <c r="H216" s="68">
        <f t="shared" si="38"/>
        <v>0</v>
      </c>
      <c r="I216" s="18"/>
      <c r="J216" s="69">
        <f t="shared" si="39"/>
        <v>38047</v>
      </c>
      <c r="K216" s="6"/>
      <c r="L216" s="18"/>
      <c r="M216" s="64">
        <f t="shared" si="35"/>
        <v>214</v>
      </c>
      <c r="N216" s="69">
        <f t="shared" si="40"/>
        <v>38047</v>
      </c>
      <c r="S216" s="32">
        <f t="shared" si="36"/>
        <v>38047</v>
      </c>
      <c r="T216" s="9">
        <f t="shared" si="37"/>
        <v>1.0138</v>
      </c>
      <c r="U216" s="9">
        <f t="shared" si="34"/>
        <v>3.1435999999999997</v>
      </c>
      <c r="V216" s="27">
        <f t="shared" si="33"/>
        <v>3.73</v>
      </c>
    </row>
    <row r="217" spans="1:22" x14ac:dyDescent="0.2">
      <c r="A217" s="1">
        <v>38078</v>
      </c>
      <c r="B217" s="52">
        <f t="shared" si="41"/>
        <v>2004</v>
      </c>
      <c r="C217" s="52">
        <f t="shared" si="42"/>
        <v>4</v>
      </c>
      <c r="D217" s="51">
        <f>VLOOKUP($A217,[1]Selic_base!$A$3:$H$1000,4,0)</f>
        <v>1.18</v>
      </c>
      <c r="E217" s="54">
        <f>VLOOKUP($A217,[1]Selic_base!$A$3:$H$1000,5,0)</f>
        <v>213.17999999999998</v>
      </c>
      <c r="F217" s="54">
        <f>VLOOKUP($A217,[1]Selic_base!$A$3:$H$1000,6,0)</f>
        <v>4.91</v>
      </c>
      <c r="G217" s="54" t="str">
        <f>VLOOKUP($A217,[1]Selic_base!$A$3:$H$1000,7,0)</f>
        <v>v</v>
      </c>
      <c r="H217" s="68">
        <f t="shared" si="38"/>
        <v>0</v>
      </c>
      <c r="I217" s="18"/>
      <c r="J217" s="69">
        <f t="shared" si="39"/>
        <v>38078</v>
      </c>
      <c r="K217" s="6"/>
      <c r="L217" s="18"/>
      <c r="M217" s="64">
        <f t="shared" si="35"/>
        <v>215</v>
      </c>
      <c r="N217" s="69">
        <f t="shared" si="40"/>
        <v>38078</v>
      </c>
      <c r="S217" s="32">
        <f t="shared" si="36"/>
        <v>38078</v>
      </c>
      <c r="T217" s="9">
        <f t="shared" si="37"/>
        <v>1.0118</v>
      </c>
      <c r="U217" s="9">
        <f t="shared" si="34"/>
        <v>3.1317999999999997</v>
      </c>
      <c r="V217" s="27">
        <f t="shared" si="33"/>
        <v>4.91</v>
      </c>
    </row>
    <row r="218" spans="1:22" x14ac:dyDescent="0.2">
      <c r="A218" s="1">
        <v>38108</v>
      </c>
      <c r="B218" s="52">
        <f t="shared" si="41"/>
        <v>2004</v>
      </c>
      <c r="C218" s="52">
        <f t="shared" si="42"/>
        <v>5</v>
      </c>
      <c r="D218" s="51">
        <f>VLOOKUP($A218,[1]Selic_base!$A$3:$H$1000,4,0)</f>
        <v>1.23</v>
      </c>
      <c r="E218" s="54">
        <f>VLOOKUP($A218,[1]Selic_base!$A$3:$H$1000,5,0)</f>
        <v>211.95</v>
      </c>
      <c r="F218" s="54">
        <f>VLOOKUP($A218,[1]Selic_base!$A$3:$H$1000,6,0)</f>
        <v>6.1400000000000006</v>
      </c>
      <c r="G218" s="54" t="str">
        <f>VLOOKUP($A218,[1]Selic_base!$A$3:$H$1000,7,0)</f>
        <v>v</v>
      </c>
      <c r="H218" s="68">
        <f t="shared" si="38"/>
        <v>0</v>
      </c>
      <c r="I218" s="18"/>
      <c r="J218" s="69">
        <f t="shared" si="39"/>
        <v>38108</v>
      </c>
      <c r="K218" s="6"/>
      <c r="L218" s="18"/>
      <c r="M218" s="64">
        <f t="shared" si="35"/>
        <v>216</v>
      </c>
      <c r="N218" s="69">
        <f t="shared" si="40"/>
        <v>38108</v>
      </c>
      <c r="S218" s="32">
        <f t="shared" si="36"/>
        <v>38108</v>
      </c>
      <c r="T218" s="9">
        <f t="shared" si="37"/>
        <v>1.0123</v>
      </c>
      <c r="U218" s="9">
        <f t="shared" si="34"/>
        <v>3.1194999999999999</v>
      </c>
      <c r="V218" s="27">
        <f t="shared" si="33"/>
        <v>6.1400000000000006</v>
      </c>
    </row>
    <row r="219" spans="1:22" x14ac:dyDescent="0.2">
      <c r="A219" s="1">
        <v>38139</v>
      </c>
      <c r="B219" s="52">
        <f t="shared" si="41"/>
        <v>2004</v>
      </c>
      <c r="C219" s="52">
        <f t="shared" si="42"/>
        <v>6</v>
      </c>
      <c r="D219" s="51">
        <f>VLOOKUP($A219,[1]Selic_base!$A$3:$H$1000,4,0)</f>
        <v>1.23</v>
      </c>
      <c r="E219" s="54">
        <f>VLOOKUP($A219,[1]Selic_base!$A$3:$H$1000,5,0)</f>
        <v>210.72</v>
      </c>
      <c r="F219" s="54">
        <f>VLOOKUP($A219,[1]Selic_base!$A$3:$H$1000,6,0)</f>
        <v>7.370000000000001</v>
      </c>
      <c r="G219" s="54" t="str">
        <f>VLOOKUP($A219,[1]Selic_base!$A$3:$H$1000,7,0)</f>
        <v>v</v>
      </c>
      <c r="H219" s="68">
        <f t="shared" si="38"/>
        <v>0</v>
      </c>
      <c r="I219" s="18"/>
      <c r="J219" s="69">
        <f t="shared" si="39"/>
        <v>38139</v>
      </c>
      <c r="K219" s="6"/>
      <c r="L219" s="18"/>
      <c r="M219" s="64">
        <f t="shared" si="35"/>
        <v>217</v>
      </c>
      <c r="N219" s="69">
        <f t="shared" si="40"/>
        <v>38139</v>
      </c>
      <c r="S219" s="32">
        <f t="shared" si="36"/>
        <v>38139</v>
      </c>
      <c r="T219" s="9">
        <f t="shared" si="37"/>
        <v>1.0123</v>
      </c>
      <c r="U219" s="9">
        <f t="shared" si="34"/>
        <v>3.1072000000000002</v>
      </c>
      <c r="V219" s="27">
        <f t="shared" si="33"/>
        <v>7.370000000000001</v>
      </c>
    </row>
    <row r="220" spans="1:22" x14ac:dyDescent="0.2">
      <c r="A220" s="1">
        <v>38169</v>
      </c>
      <c r="B220" s="52">
        <f t="shared" si="41"/>
        <v>2004</v>
      </c>
      <c r="C220" s="52">
        <f t="shared" si="42"/>
        <v>7</v>
      </c>
      <c r="D220" s="51">
        <f>VLOOKUP($A220,[1]Selic_base!$A$3:$H$1000,4,0)</f>
        <v>1.29</v>
      </c>
      <c r="E220" s="54">
        <f>VLOOKUP($A220,[1]Selic_base!$A$3:$H$1000,5,0)</f>
        <v>209.43</v>
      </c>
      <c r="F220" s="54">
        <f>VLOOKUP($A220,[1]Selic_base!$A$3:$H$1000,6,0)</f>
        <v>8.66</v>
      </c>
      <c r="G220" s="54" t="str">
        <f>VLOOKUP($A220,[1]Selic_base!$A$3:$H$1000,7,0)</f>
        <v>v</v>
      </c>
      <c r="H220" s="68">
        <f t="shared" si="38"/>
        <v>0</v>
      </c>
      <c r="I220" s="18"/>
      <c r="J220" s="69">
        <f t="shared" si="39"/>
        <v>38169</v>
      </c>
      <c r="K220" s="6"/>
      <c r="L220" s="18"/>
      <c r="M220" s="64">
        <f t="shared" si="35"/>
        <v>218</v>
      </c>
      <c r="N220" s="69">
        <f t="shared" si="40"/>
        <v>38169</v>
      </c>
      <c r="S220" s="32">
        <f t="shared" si="36"/>
        <v>38169</v>
      </c>
      <c r="T220" s="9">
        <f t="shared" si="37"/>
        <v>1.0128999999999999</v>
      </c>
      <c r="U220" s="9">
        <f t="shared" si="34"/>
        <v>3.0943000000000001</v>
      </c>
      <c r="V220" s="27">
        <f t="shared" si="33"/>
        <v>8.66</v>
      </c>
    </row>
    <row r="221" spans="1:22" x14ac:dyDescent="0.2">
      <c r="A221" s="1">
        <v>38200</v>
      </c>
      <c r="B221" s="52">
        <f t="shared" si="41"/>
        <v>2004</v>
      </c>
      <c r="C221" s="52">
        <f t="shared" si="42"/>
        <v>8</v>
      </c>
      <c r="D221" s="51">
        <f>VLOOKUP($A221,[1]Selic_base!$A$3:$H$1000,4,0)</f>
        <v>1.29</v>
      </c>
      <c r="E221" s="54">
        <f>VLOOKUP($A221,[1]Selic_base!$A$3:$H$1000,5,0)</f>
        <v>208.14000000000001</v>
      </c>
      <c r="F221" s="54">
        <f>VLOOKUP($A221,[1]Selic_base!$A$3:$H$1000,6,0)</f>
        <v>9.9499999999999993</v>
      </c>
      <c r="G221" s="54" t="str">
        <f>VLOOKUP($A221,[1]Selic_base!$A$3:$H$1000,7,0)</f>
        <v>v</v>
      </c>
      <c r="H221" s="68">
        <f t="shared" si="38"/>
        <v>0</v>
      </c>
      <c r="I221" s="18"/>
      <c r="J221" s="69">
        <f t="shared" si="39"/>
        <v>38200</v>
      </c>
      <c r="K221" s="6"/>
      <c r="L221" s="18"/>
      <c r="M221" s="64">
        <f t="shared" si="35"/>
        <v>219</v>
      </c>
      <c r="N221" s="69">
        <f t="shared" si="40"/>
        <v>38200</v>
      </c>
      <c r="S221" s="32">
        <f t="shared" si="36"/>
        <v>38200</v>
      </c>
      <c r="T221" s="9">
        <f t="shared" si="37"/>
        <v>1.0128999999999999</v>
      </c>
      <c r="U221" s="9">
        <f t="shared" si="34"/>
        <v>3.0814000000000004</v>
      </c>
      <c r="V221" s="27">
        <f t="shared" si="33"/>
        <v>9.9499999999999993</v>
      </c>
    </row>
    <row r="222" spans="1:22" x14ac:dyDescent="0.2">
      <c r="A222" s="1">
        <v>38231</v>
      </c>
      <c r="B222" s="52">
        <f t="shared" si="41"/>
        <v>2004</v>
      </c>
      <c r="C222" s="52">
        <f t="shared" si="42"/>
        <v>9</v>
      </c>
      <c r="D222" s="51">
        <f>VLOOKUP($A222,[1]Selic_base!$A$3:$H$1000,4,0)</f>
        <v>1.25</v>
      </c>
      <c r="E222" s="54">
        <f>VLOOKUP($A222,[1]Selic_base!$A$3:$H$1000,5,0)</f>
        <v>206.89000000000001</v>
      </c>
      <c r="F222" s="54">
        <f>VLOOKUP($A222,[1]Selic_base!$A$3:$H$1000,6,0)</f>
        <v>11.2</v>
      </c>
      <c r="G222" s="54" t="str">
        <f>VLOOKUP($A222,[1]Selic_base!$A$3:$H$1000,7,0)</f>
        <v>v</v>
      </c>
      <c r="H222" s="68">
        <f t="shared" si="38"/>
        <v>0</v>
      </c>
      <c r="I222" s="18"/>
      <c r="J222" s="69">
        <f t="shared" si="39"/>
        <v>38231</v>
      </c>
      <c r="K222" s="6"/>
      <c r="L222" s="18"/>
      <c r="M222" s="64">
        <f t="shared" si="35"/>
        <v>220</v>
      </c>
      <c r="N222" s="69">
        <f t="shared" si="40"/>
        <v>38231</v>
      </c>
      <c r="S222" s="32">
        <f t="shared" si="36"/>
        <v>38231</v>
      </c>
      <c r="T222" s="9">
        <f t="shared" si="37"/>
        <v>1.0125</v>
      </c>
      <c r="U222" s="9">
        <f t="shared" si="34"/>
        <v>3.0689000000000002</v>
      </c>
      <c r="V222" s="27">
        <f t="shared" si="33"/>
        <v>11.2</v>
      </c>
    </row>
    <row r="223" spans="1:22" x14ac:dyDescent="0.2">
      <c r="A223" s="1">
        <v>38261</v>
      </c>
      <c r="B223" s="52">
        <f t="shared" si="41"/>
        <v>2004</v>
      </c>
      <c r="C223" s="52">
        <f t="shared" si="42"/>
        <v>10</v>
      </c>
      <c r="D223" s="51">
        <f>VLOOKUP($A223,[1]Selic_base!$A$3:$H$1000,4,0)</f>
        <v>1.21</v>
      </c>
      <c r="E223" s="54">
        <f>VLOOKUP($A223,[1]Selic_base!$A$3:$H$1000,5,0)</f>
        <v>205.68</v>
      </c>
      <c r="F223" s="54">
        <f>VLOOKUP($A223,[1]Selic_base!$A$3:$H$1000,6,0)</f>
        <v>12.41</v>
      </c>
      <c r="G223" s="54" t="str">
        <f>VLOOKUP($A223,[1]Selic_base!$A$3:$H$1000,7,0)</f>
        <v>v</v>
      </c>
      <c r="H223" s="68">
        <f t="shared" si="38"/>
        <v>0</v>
      </c>
      <c r="I223" s="18"/>
      <c r="J223" s="69">
        <f t="shared" si="39"/>
        <v>38261</v>
      </c>
      <c r="K223" s="6"/>
      <c r="L223" s="18"/>
      <c r="M223" s="64">
        <f t="shared" si="35"/>
        <v>221</v>
      </c>
      <c r="N223" s="69">
        <f t="shared" si="40"/>
        <v>38261</v>
      </c>
      <c r="S223" s="32">
        <f t="shared" si="36"/>
        <v>38261</v>
      </c>
      <c r="T223" s="9">
        <f t="shared" si="37"/>
        <v>1.0121</v>
      </c>
      <c r="U223" s="9">
        <f t="shared" si="34"/>
        <v>3.0568</v>
      </c>
      <c r="V223" s="27">
        <f t="shared" si="33"/>
        <v>12.41</v>
      </c>
    </row>
    <row r="224" spans="1:22" x14ac:dyDescent="0.2">
      <c r="A224" s="1">
        <v>38292</v>
      </c>
      <c r="B224" s="52">
        <f t="shared" si="41"/>
        <v>2004</v>
      </c>
      <c r="C224" s="52">
        <f t="shared" si="42"/>
        <v>11</v>
      </c>
      <c r="D224" s="51">
        <f>VLOOKUP($A224,[1]Selic_base!$A$3:$H$1000,4,0)</f>
        <v>1.25</v>
      </c>
      <c r="E224" s="54">
        <f>VLOOKUP($A224,[1]Selic_base!$A$3:$H$1000,5,0)</f>
        <v>204.43</v>
      </c>
      <c r="F224" s="54">
        <f>VLOOKUP($A224,[1]Selic_base!$A$3:$H$1000,6,0)</f>
        <v>13.66</v>
      </c>
      <c r="G224" s="54" t="str">
        <f>VLOOKUP($A224,[1]Selic_base!$A$3:$H$1000,7,0)</f>
        <v>v</v>
      </c>
      <c r="H224" s="68">
        <f t="shared" si="38"/>
        <v>0</v>
      </c>
      <c r="I224" s="18"/>
      <c r="J224" s="69">
        <f t="shared" si="39"/>
        <v>38292</v>
      </c>
      <c r="K224" s="6"/>
      <c r="L224" s="18"/>
      <c r="M224" s="64">
        <f t="shared" si="35"/>
        <v>222</v>
      </c>
      <c r="N224" s="69">
        <f t="shared" si="40"/>
        <v>38292</v>
      </c>
      <c r="S224" s="32">
        <f t="shared" si="36"/>
        <v>38292</v>
      </c>
      <c r="T224" s="9">
        <f t="shared" si="37"/>
        <v>1.0125</v>
      </c>
      <c r="U224" s="9">
        <f t="shared" si="34"/>
        <v>3.0443000000000002</v>
      </c>
      <c r="V224" s="27">
        <f t="shared" si="33"/>
        <v>13.66</v>
      </c>
    </row>
    <row r="225" spans="1:22" x14ac:dyDescent="0.2">
      <c r="A225" s="1">
        <v>38322</v>
      </c>
      <c r="B225" s="52">
        <f t="shared" si="41"/>
        <v>2004</v>
      </c>
      <c r="C225" s="52">
        <f t="shared" si="42"/>
        <v>12</v>
      </c>
      <c r="D225" s="51">
        <f>VLOOKUP($A225,[1]Selic_base!$A$3:$H$1000,4,0)</f>
        <v>1.48</v>
      </c>
      <c r="E225" s="54">
        <f>VLOOKUP($A225,[1]Selic_base!$A$3:$H$1000,5,0)</f>
        <v>202.95000000000002</v>
      </c>
      <c r="F225" s="54">
        <f>VLOOKUP($A225,[1]Selic_base!$A$3:$H$1000,6,0)</f>
        <v>15.14</v>
      </c>
      <c r="G225" s="54" t="str">
        <f>VLOOKUP($A225,[1]Selic_base!$A$3:$H$1000,7,0)</f>
        <v>v</v>
      </c>
      <c r="H225" s="68">
        <f t="shared" si="38"/>
        <v>0</v>
      </c>
      <c r="I225" s="18"/>
      <c r="J225" s="69">
        <f t="shared" si="39"/>
        <v>38322</v>
      </c>
      <c r="K225" s="6"/>
      <c r="L225" s="18"/>
      <c r="M225" s="64">
        <f t="shared" si="35"/>
        <v>223</v>
      </c>
      <c r="N225" s="69">
        <f t="shared" si="40"/>
        <v>38322</v>
      </c>
      <c r="S225" s="32">
        <f t="shared" si="36"/>
        <v>38322</v>
      </c>
      <c r="T225" s="9">
        <f t="shared" si="37"/>
        <v>1.0147999999999999</v>
      </c>
      <c r="U225" s="9">
        <f t="shared" si="34"/>
        <v>3.0295000000000001</v>
      </c>
      <c r="V225" s="27">
        <f t="shared" si="33"/>
        <v>15.14</v>
      </c>
    </row>
    <row r="226" spans="1:22" x14ac:dyDescent="0.2">
      <c r="A226" s="1">
        <v>38353</v>
      </c>
      <c r="B226" s="52">
        <f t="shared" si="41"/>
        <v>2005</v>
      </c>
      <c r="C226" s="52">
        <f t="shared" si="42"/>
        <v>1</v>
      </c>
      <c r="D226" s="51">
        <f>VLOOKUP($A226,[1]Selic_base!$A$3:$H$1000,4,0)</f>
        <v>1.38</v>
      </c>
      <c r="E226" s="54">
        <f>VLOOKUP($A226,[1]Selic_base!$A$3:$H$1000,5,0)</f>
        <v>201.57000000000002</v>
      </c>
      <c r="F226" s="54">
        <f>VLOOKUP($A226,[1]Selic_base!$A$3:$H$1000,6,0)</f>
        <v>1.38</v>
      </c>
      <c r="G226" s="54" t="str">
        <f>VLOOKUP($A226,[1]Selic_base!$A$3:$H$1000,7,0)</f>
        <v>v</v>
      </c>
      <c r="H226" s="68">
        <f t="shared" si="38"/>
        <v>0</v>
      </c>
      <c r="I226" s="18"/>
      <c r="J226" s="69">
        <f t="shared" si="39"/>
        <v>38353</v>
      </c>
      <c r="K226" s="6"/>
      <c r="L226" s="18"/>
      <c r="M226" s="64">
        <f t="shared" si="35"/>
        <v>224</v>
      </c>
      <c r="N226" s="69">
        <f t="shared" si="40"/>
        <v>38353</v>
      </c>
      <c r="S226" s="32">
        <f t="shared" si="36"/>
        <v>38353</v>
      </c>
      <c r="T226" s="9">
        <f t="shared" si="37"/>
        <v>1.0138</v>
      </c>
      <c r="U226" s="9">
        <f t="shared" si="34"/>
        <v>3.0157000000000003</v>
      </c>
      <c r="V226" s="27">
        <f t="shared" si="33"/>
        <v>1.38</v>
      </c>
    </row>
    <row r="227" spans="1:22" x14ac:dyDescent="0.2">
      <c r="A227" s="1">
        <v>38384</v>
      </c>
      <c r="B227" s="52">
        <f t="shared" si="41"/>
        <v>2005</v>
      </c>
      <c r="C227" s="52">
        <f t="shared" si="42"/>
        <v>2</v>
      </c>
      <c r="D227" s="51">
        <f>VLOOKUP($A227,[1]Selic_base!$A$3:$H$1000,4,0)</f>
        <v>1.22</v>
      </c>
      <c r="E227" s="54">
        <f>VLOOKUP($A227,[1]Selic_base!$A$3:$H$1000,5,0)</f>
        <v>200.35000000000002</v>
      </c>
      <c r="F227" s="54">
        <f>VLOOKUP($A227,[1]Selic_base!$A$3:$H$1000,6,0)</f>
        <v>2.5999999999999996</v>
      </c>
      <c r="G227" s="54" t="str">
        <f>VLOOKUP($A227,[1]Selic_base!$A$3:$H$1000,7,0)</f>
        <v>v</v>
      </c>
      <c r="H227" s="68">
        <f t="shared" si="38"/>
        <v>0</v>
      </c>
      <c r="I227" s="18"/>
      <c r="J227" s="69">
        <f t="shared" si="39"/>
        <v>38384</v>
      </c>
      <c r="K227" s="6"/>
      <c r="L227" s="18"/>
      <c r="M227" s="64">
        <f t="shared" si="35"/>
        <v>225</v>
      </c>
      <c r="N227" s="69">
        <f t="shared" si="40"/>
        <v>38384</v>
      </c>
      <c r="S227" s="32">
        <f t="shared" si="36"/>
        <v>38384</v>
      </c>
      <c r="T227" s="9">
        <f t="shared" si="37"/>
        <v>1.0122</v>
      </c>
      <c r="U227" s="9">
        <f t="shared" si="34"/>
        <v>3.0035000000000003</v>
      </c>
      <c r="V227" s="27">
        <f t="shared" si="33"/>
        <v>2.5999999999999996</v>
      </c>
    </row>
    <row r="228" spans="1:22" x14ac:dyDescent="0.2">
      <c r="A228" s="1">
        <v>38412</v>
      </c>
      <c r="B228" s="52">
        <f t="shared" si="41"/>
        <v>2005</v>
      </c>
      <c r="C228" s="52">
        <f t="shared" si="42"/>
        <v>3</v>
      </c>
      <c r="D228" s="51">
        <f>VLOOKUP($A228,[1]Selic_base!$A$3:$H$1000,4,0)</f>
        <v>1.53</v>
      </c>
      <c r="E228" s="54">
        <f>VLOOKUP($A228,[1]Selic_base!$A$3:$H$1000,5,0)</f>
        <v>198.82000000000002</v>
      </c>
      <c r="F228" s="54">
        <f>VLOOKUP($A228,[1]Selic_base!$A$3:$H$1000,6,0)</f>
        <v>4.13</v>
      </c>
      <c r="G228" s="54" t="str">
        <f>VLOOKUP($A228,[1]Selic_base!$A$3:$H$1000,7,0)</f>
        <v>v</v>
      </c>
      <c r="H228" s="68">
        <f t="shared" si="38"/>
        <v>0</v>
      </c>
      <c r="I228" s="18"/>
      <c r="J228" s="69">
        <f t="shared" si="39"/>
        <v>38412</v>
      </c>
      <c r="K228" s="6"/>
      <c r="L228" s="18"/>
      <c r="M228" s="64">
        <f t="shared" si="35"/>
        <v>226</v>
      </c>
      <c r="N228" s="69">
        <f t="shared" si="40"/>
        <v>38412</v>
      </c>
      <c r="S228" s="32">
        <f t="shared" si="36"/>
        <v>38412</v>
      </c>
      <c r="T228" s="9">
        <f t="shared" si="37"/>
        <v>1.0153000000000001</v>
      </c>
      <c r="U228" s="9">
        <f t="shared" si="34"/>
        <v>2.9882</v>
      </c>
      <c r="V228" s="27">
        <f t="shared" si="33"/>
        <v>4.13</v>
      </c>
    </row>
    <row r="229" spans="1:22" x14ac:dyDescent="0.2">
      <c r="A229" s="1">
        <v>38443</v>
      </c>
      <c r="B229" s="52">
        <f t="shared" si="41"/>
        <v>2005</v>
      </c>
      <c r="C229" s="52">
        <f t="shared" si="42"/>
        <v>4</v>
      </c>
      <c r="D229" s="51">
        <f>VLOOKUP($A229,[1]Selic_base!$A$3:$H$1000,4,0)</f>
        <v>1.41</v>
      </c>
      <c r="E229" s="54">
        <f>VLOOKUP($A229,[1]Selic_base!$A$3:$H$1000,5,0)</f>
        <v>197.41000000000003</v>
      </c>
      <c r="F229" s="54">
        <f>VLOOKUP($A229,[1]Selic_base!$A$3:$H$1000,6,0)</f>
        <v>5.54</v>
      </c>
      <c r="G229" s="54" t="str">
        <f>VLOOKUP($A229,[1]Selic_base!$A$3:$H$1000,7,0)</f>
        <v>v</v>
      </c>
      <c r="H229" s="68">
        <f t="shared" si="38"/>
        <v>0</v>
      </c>
      <c r="I229" s="18"/>
      <c r="J229" s="69">
        <f t="shared" si="39"/>
        <v>38443</v>
      </c>
      <c r="K229" s="6"/>
      <c r="L229" s="18"/>
      <c r="M229" s="64">
        <f t="shared" si="35"/>
        <v>227</v>
      </c>
      <c r="N229" s="69">
        <f t="shared" si="40"/>
        <v>38443</v>
      </c>
      <c r="S229" s="32">
        <f t="shared" si="36"/>
        <v>38443</v>
      </c>
      <c r="T229" s="9">
        <f t="shared" si="37"/>
        <v>1.0141</v>
      </c>
      <c r="U229" s="9">
        <f t="shared" si="34"/>
        <v>2.9741</v>
      </c>
      <c r="V229" s="27">
        <f t="shared" si="33"/>
        <v>5.54</v>
      </c>
    </row>
    <row r="230" spans="1:22" x14ac:dyDescent="0.2">
      <c r="A230" s="1">
        <v>38473</v>
      </c>
      <c r="B230" s="52">
        <f t="shared" si="41"/>
        <v>2005</v>
      </c>
      <c r="C230" s="52">
        <f t="shared" si="42"/>
        <v>5</v>
      </c>
      <c r="D230" s="51">
        <f>VLOOKUP($A230,[1]Selic_base!$A$3:$H$1000,4,0)</f>
        <v>1.5</v>
      </c>
      <c r="E230" s="54">
        <f>VLOOKUP($A230,[1]Selic_base!$A$3:$H$1000,5,0)</f>
        <v>195.91000000000003</v>
      </c>
      <c r="F230" s="54">
        <f>VLOOKUP($A230,[1]Selic_base!$A$3:$H$1000,6,0)</f>
        <v>7.04</v>
      </c>
      <c r="G230" s="54" t="str">
        <f>VLOOKUP($A230,[1]Selic_base!$A$3:$H$1000,7,0)</f>
        <v>v</v>
      </c>
      <c r="H230" s="68">
        <f t="shared" si="38"/>
        <v>0</v>
      </c>
      <c r="I230" s="18"/>
      <c r="J230" s="69">
        <f t="shared" si="39"/>
        <v>38473</v>
      </c>
      <c r="K230" s="6"/>
      <c r="L230" s="18"/>
      <c r="M230" s="64">
        <f t="shared" si="35"/>
        <v>228</v>
      </c>
      <c r="N230" s="69">
        <f t="shared" si="40"/>
        <v>38473</v>
      </c>
      <c r="S230" s="32">
        <f t="shared" si="36"/>
        <v>38473</v>
      </c>
      <c r="T230" s="9">
        <f t="shared" si="37"/>
        <v>1.0149999999999999</v>
      </c>
      <c r="U230" s="9">
        <f t="shared" si="34"/>
        <v>2.9591000000000003</v>
      </c>
      <c r="V230" s="27">
        <f t="shared" si="33"/>
        <v>7.04</v>
      </c>
    </row>
    <row r="231" spans="1:22" x14ac:dyDescent="0.2">
      <c r="A231" s="1">
        <v>38504</v>
      </c>
      <c r="B231" s="52">
        <f t="shared" si="41"/>
        <v>2005</v>
      </c>
      <c r="C231" s="52">
        <f t="shared" si="42"/>
        <v>6</v>
      </c>
      <c r="D231" s="51">
        <f>VLOOKUP($A231,[1]Selic_base!$A$3:$H$1000,4,0)</f>
        <v>1.59</v>
      </c>
      <c r="E231" s="54">
        <f>VLOOKUP($A231,[1]Selic_base!$A$3:$H$1000,5,0)</f>
        <v>194.32000000000002</v>
      </c>
      <c r="F231" s="54">
        <f>VLOOKUP($A231,[1]Selic_base!$A$3:$H$1000,6,0)</f>
        <v>8.6300000000000008</v>
      </c>
      <c r="G231" s="54" t="str">
        <f>VLOOKUP($A231,[1]Selic_base!$A$3:$H$1000,7,0)</f>
        <v>v</v>
      </c>
      <c r="H231" s="68">
        <f t="shared" si="38"/>
        <v>0</v>
      </c>
      <c r="I231" s="18"/>
      <c r="J231" s="69">
        <f t="shared" si="39"/>
        <v>38504</v>
      </c>
      <c r="K231" s="6"/>
      <c r="L231" s="18"/>
      <c r="M231" s="64">
        <f t="shared" si="35"/>
        <v>229</v>
      </c>
      <c r="N231" s="69">
        <f t="shared" si="40"/>
        <v>38504</v>
      </c>
      <c r="S231" s="32">
        <f t="shared" si="36"/>
        <v>38504</v>
      </c>
      <c r="T231" s="9">
        <f t="shared" si="37"/>
        <v>1.0159</v>
      </c>
      <c r="U231" s="9">
        <f t="shared" si="34"/>
        <v>2.9432</v>
      </c>
      <c r="V231" s="27">
        <f t="shared" ref="V231:V294" si="43">IF(C231=1,D231,D231+V230)</f>
        <v>8.6300000000000008</v>
      </c>
    </row>
    <row r="232" spans="1:22" x14ac:dyDescent="0.2">
      <c r="A232" s="1">
        <v>38534</v>
      </c>
      <c r="B232" s="52">
        <f t="shared" si="41"/>
        <v>2005</v>
      </c>
      <c r="C232" s="52">
        <f t="shared" si="42"/>
        <v>7</v>
      </c>
      <c r="D232" s="51">
        <f>VLOOKUP($A232,[1]Selic_base!$A$3:$H$1000,4,0)</f>
        <v>1.51</v>
      </c>
      <c r="E232" s="54">
        <f>VLOOKUP($A232,[1]Selic_base!$A$3:$H$1000,5,0)</f>
        <v>192.81000000000003</v>
      </c>
      <c r="F232" s="54">
        <f>VLOOKUP($A232,[1]Selic_base!$A$3:$H$1000,6,0)</f>
        <v>10.14</v>
      </c>
      <c r="G232" s="54" t="str">
        <f>VLOOKUP($A232,[1]Selic_base!$A$3:$H$1000,7,0)</f>
        <v>v</v>
      </c>
      <c r="H232" s="68">
        <f t="shared" si="38"/>
        <v>0</v>
      </c>
      <c r="I232" s="18"/>
      <c r="J232" s="69">
        <f t="shared" si="39"/>
        <v>38534</v>
      </c>
      <c r="K232" s="6"/>
      <c r="L232" s="18"/>
      <c r="M232" s="64">
        <f t="shared" si="35"/>
        <v>230</v>
      </c>
      <c r="N232" s="69">
        <f t="shared" si="40"/>
        <v>38534</v>
      </c>
      <c r="S232" s="32">
        <f t="shared" si="36"/>
        <v>38534</v>
      </c>
      <c r="T232" s="9">
        <f t="shared" si="37"/>
        <v>1.0150999999999999</v>
      </c>
      <c r="U232" s="9">
        <f t="shared" si="34"/>
        <v>2.9281000000000006</v>
      </c>
      <c r="V232" s="27">
        <f t="shared" si="43"/>
        <v>10.14</v>
      </c>
    </row>
    <row r="233" spans="1:22" x14ac:dyDescent="0.2">
      <c r="A233" s="1">
        <v>38565</v>
      </c>
      <c r="B233" s="52">
        <f t="shared" si="41"/>
        <v>2005</v>
      </c>
      <c r="C233" s="52">
        <f t="shared" si="42"/>
        <v>8</v>
      </c>
      <c r="D233" s="51">
        <f>VLOOKUP($A233,[1]Selic_base!$A$3:$H$1000,4,0)</f>
        <v>1.66</v>
      </c>
      <c r="E233" s="54">
        <f>VLOOKUP($A233,[1]Selic_base!$A$3:$H$1000,5,0)</f>
        <v>191.15000000000003</v>
      </c>
      <c r="F233" s="54">
        <f>VLOOKUP($A233,[1]Selic_base!$A$3:$H$1000,6,0)</f>
        <v>11.8</v>
      </c>
      <c r="G233" s="54" t="str">
        <f>VLOOKUP($A233,[1]Selic_base!$A$3:$H$1000,7,0)</f>
        <v>v</v>
      </c>
      <c r="H233" s="68">
        <f t="shared" si="38"/>
        <v>0</v>
      </c>
      <c r="I233" s="18"/>
      <c r="J233" s="69">
        <f t="shared" si="39"/>
        <v>38565</v>
      </c>
      <c r="K233" s="6"/>
      <c r="L233" s="18"/>
      <c r="M233" s="64">
        <f t="shared" si="35"/>
        <v>231</v>
      </c>
      <c r="N233" s="69">
        <f t="shared" si="40"/>
        <v>38565</v>
      </c>
      <c r="S233" s="32">
        <f t="shared" si="36"/>
        <v>38565</v>
      </c>
      <c r="T233" s="9">
        <f t="shared" si="37"/>
        <v>1.0165999999999999</v>
      </c>
      <c r="U233" s="9">
        <f t="shared" si="34"/>
        <v>2.9115000000000002</v>
      </c>
      <c r="V233" s="27">
        <f t="shared" si="43"/>
        <v>11.8</v>
      </c>
    </row>
    <row r="234" spans="1:22" x14ac:dyDescent="0.2">
      <c r="A234" s="1">
        <v>38596</v>
      </c>
      <c r="B234" s="52">
        <f t="shared" si="41"/>
        <v>2005</v>
      </c>
      <c r="C234" s="52">
        <f t="shared" si="42"/>
        <v>9</v>
      </c>
      <c r="D234" s="51">
        <f>VLOOKUP($A234,[1]Selic_base!$A$3:$H$1000,4,0)</f>
        <v>1.5</v>
      </c>
      <c r="E234" s="54">
        <f>VLOOKUP($A234,[1]Selic_base!$A$3:$H$1000,5,0)</f>
        <v>189.65000000000003</v>
      </c>
      <c r="F234" s="54">
        <f>VLOOKUP($A234,[1]Selic_base!$A$3:$H$1000,6,0)</f>
        <v>13.3</v>
      </c>
      <c r="G234" s="54" t="str">
        <f>VLOOKUP($A234,[1]Selic_base!$A$3:$H$1000,7,0)</f>
        <v>v</v>
      </c>
      <c r="H234" s="68">
        <f t="shared" si="38"/>
        <v>0</v>
      </c>
      <c r="I234" s="18"/>
      <c r="J234" s="69">
        <f t="shared" si="39"/>
        <v>38596</v>
      </c>
      <c r="K234" s="6"/>
      <c r="L234" s="18"/>
      <c r="M234" s="64">
        <f t="shared" si="35"/>
        <v>232</v>
      </c>
      <c r="N234" s="69">
        <f t="shared" si="40"/>
        <v>38596</v>
      </c>
      <c r="S234" s="32">
        <f t="shared" si="36"/>
        <v>38596</v>
      </c>
      <c r="T234" s="9">
        <f t="shared" si="37"/>
        <v>1.0149999999999999</v>
      </c>
      <c r="U234" s="9">
        <f t="shared" si="34"/>
        <v>2.8965000000000005</v>
      </c>
      <c r="V234" s="27">
        <f t="shared" si="43"/>
        <v>13.3</v>
      </c>
    </row>
    <row r="235" spans="1:22" x14ac:dyDescent="0.2">
      <c r="A235" s="1">
        <v>38626</v>
      </c>
      <c r="B235" s="52">
        <f t="shared" si="41"/>
        <v>2005</v>
      </c>
      <c r="C235" s="52">
        <f t="shared" si="42"/>
        <v>10</v>
      </c>
      <c r="D235" s="51">
        <f>VLOOKUP($A235,[1]Selic_base!$A$3:$H$1000,4,0)</f>
        <v>1.41</v>
      </c>
      <c r="E235" s="54">
        <f>VLOOKUP($A235,[1]Selic_base!$A$3:$H$1000,5,0)</f>
        <v>188.24000000000004</v>
      </c>
      <c r="F235" s="54">
        <f>VLOOKUP($A235,[1]Selic_base!$A$3:$H$1000,6,0)</f>
        <v>14.71</v>
      </c>
      <c r="G235" s="54" t="str">
        <f>VLOOKUP($A235,[1]Selic_base!$A$3:$H$1000,7,0)</f>
        <v>v</v>
      </c>
      <c r="H235" s="68">
        <f t="shared" si="38"/>
        <v>0</v>
      </c>
      <c r="I235" s="18"/>
      <c r="J235" s="69">
        <f t="shared" si="39"/>
        <v>38626</v>
      </c>
      <c r="K235" s="6"/>
      <c r="L235" s="18"/>
      <c r="M235" s="64">
        <f t="shared" si="35"/>
        <v>233</v>
      </c>
      <c r="N235" s="69">
        <f t="shared" si="40"/>
        <v>38626</v>
      </c>
      <c r="S235" s="32">
        <f t="shared" si="36"/>
        <v>38626</v>
      </c>
      <c r="T235" s="9">
        <f t="shared" si="37"/>
        <v>1.0141</v>
      </c>
      <c r="U235" s="9">
        <f t="shared" si="34"/>
        <v>2.8824000000000005</v>
      </c>
      <c r="V235" s="27">
        <f t="shared" si="43"/>
        <v>14.71</v>
      </c>
    </row>
    <row r="236" spans="1:22" x14ac:dyDescent="0.2">
      <c r="A236" s="1">
        <v>38657</v>
      </c>
      <c r="B236" s="52">
        <f t="shared" si="41"/>
        <v>2005</v>
      </c>
      <c r="C236" s="52">
        <f t="shared" si="42"/>
        <v>11</v>
      </c>
      <c r="D236" s="51">
        <f>VLOOKUP($A236,[1]Selic_base!$A$3:$H$1000,4,0)</f>
        <v>1.38</v>
      </c>
      <c r="E236" s="54">
        <f>VLOOKUP($A236,[1]Selic_base!$A$3:$H$1000,5,0)</f>
        <v>186.86000000000004</v>
      </c>
      <c r="F236" s="54">
        <f>VLOOKUP($A236,[1]Selic_base!$A$3:$H$1000,6,0)</f>
        <v>16.09</v>
      </c>
      <c r="G236" s="54" t="str">
        <f>VLOOKUP($A236,[1]Selic_base!$A$3:$H$1000,7,0)</f>
        <v>v</v>
      </c>
      <c r="H236" s="68">
        <f t="shared" si="38"/>
        <v>0</v>
      </c>
      <c r="I236" s="18"/>
      <c r="J236" s="69">
        <f t="shared" si="39"/>
        <v>38657</v>
      </c>
      <c r="K236" s="6"/>
      <c r="L236" s="18"/>
      <c r="M236" s="64">
        <f t="shared" si="35"/>
        <v>234</v>
      </c>
      <c r="N236" s="69">
        <f t="shared" si="40"/>
        <v>38657</v>
      </c>
      <c r="S236" s="32">
        <f t="shared" si="36"/>
        <v>38657</v>
      </c>
      <c r="T236" s="9">
        <f t="shared" si="37"/>
        <v>1.0138</v>
      </c>
      <c r="U236" s="9">
        <f t="shared" si="34"/>
        <v>2.8686000000000007</v>
      </c>
      <c r="V236" s="27">
        <f t="shared" si="43"/>
        <v>16.09</v>
      </c>
    </row>
    <row r="237" spans="1:22" x14ac:dyDescent="0.2">
      <c r="A237" s="1">
        <v>38687</v>
      </c>
      <c r="B237" s="52">
        <f t="shared" si="41"/>
        <v>2005</v>
      </c>
      <c r="C237" s="52">
        <f t="shared" si="42"/>
        <v>12</v>
      </c>
      <c r="D237" s="51">
        <f>VLOOKUP($A237,[1]Selic_base!$A$3:$H$1000,4,0)</f>
        <v>1.47</v>
      </c>
      <c r="E237" s="54">
        <f>VLOOKUP($A237,[1]Selic_base!$A$3:$H$1000,5,0)</f>
        <v>185.39000000000004</v>
      </c>
      <c r="F237" s="54">
        <f>VLOOKUP($A237,[1]Selic_base!$A$3:$H$1000,6,0)</f>
        <v>17.559999999999999</v>
      </c>
      <c r="G237" s="54" t="str">
        <f>VLOOKUP($A237,[1]Selic_base!$A$3:$H$1000,7,0)</f>
        <v>v</v>
      </c>
      <c r="H237" s="68">
        <f t="shared" si="38"/>
        <v>0</v>
      </c>
      <c r="I237" s="18"/>
      <c r="J237" s="69">
        <f t="shared" si="39"/>
        <v>38687</v>
      </c>
      <c r="K237" s="6"/>
      <c r="L237" s="18"/>
      <c r="M237" s="64">
        <f t="shared" si="35"/>
        <v>235</v>
      </c>
      <c r="N237" s="69">
        <f t="shared" si="40"/>
        <v>38687</v>
      </c>
      <c r="S237" s="32">
        <f t="shared" si="36"/>
        <v>38687</v>
      </c>
      <c r="T237" s="9">
        <f t="shared" si="37"/>
        <v>1.0146999999999999</v>
      </c>
      <c r="U237" s="9">
        <f t="shared" si="34"/>
        <v>2.8539000000000003</v>
      </c>
      <c r="V237" s="27">
        <f t="shared" si="43"/>
        <v>17.559999999999999</v>
      </c>
    </row>
    <row r="238" spans="1:22" x14ac:dyDescent="0.2">
      <c r="A238" s="1">
        <v>38718</v>
      </c>
      <c r="B238" s="52">
        <f t="shared" si="41"/>
        <v>2006</v>
      </c>
      <c r="C238" s="52">
        <f t="shared" si="42"/>
        <v>1</v>
      </c>
      <c r="D238" s="51">
        <f>VLOOKUP($A238,[1]Selic_base!$A$3:$H$1000,4,0)</f>
        <v>1.43</v>
      </c>
      <c r="E238" s="54">
        <f>VLOOKUP($A238,[1]Selic_base!$A$3:$H$1000,5,0)</f>
        <v>183.96000000000004</v>
      </c>
      <c r="F238" s="54">
        <f>VLOOKUP($A238,[1]Selic_base!$A$3:$H$1000,6,0)</f>
        <v>1.43</v>
      </c>
      <c r="G238" s="54" t="str">
        <f>VLOOKUP($A238,[1]Selic_base!$A$3:$H$1000,7,0)</f>
        <v>v</v>
      </c>
      <c r="H238" s="68">
        <f t="shared" si="38"/>
        <v>0</v>
      </c>
      <c r="I238" s="18"/>
      <c r="J238" s="69">
        <f t="shared" si="39"/>
        <v>38718</v>
      </c>
      <c r="K238" s="6"/>
      <c r="L238" s="18"/>
      <c r="M238" s="64">
        <f t="shared" si="35"/>
        <v>236</v>
      </c>
      <c r="N238" s="69">
        <f t="shared" si="40"/>
        <v>38718</v>
      </c>
      <c r="S238" s="32">
        <f t="shared" si="36"/>
        <v>38718</v>
      </c>
      <c r="T238" s="9">
        <f t="shared" si="37"/>
        <v>1.0143</v>
      </c>
      <c r="U238" s="9">
        <f t="shared" si="34"/>
        <v>2.8396000000000003</v>
      </c>
      <c r="V238" s="27">
        <f t="shared" si="43"/>
        <v>1.43</v>
      </c>
    </row>
    <row r="239" spans="1:22" x14ac:dyDescent="0.2">
      <c r="A239" s="1">
        <v>38749</v>
      </c>
      <c r="B239" s="52">
        <f t="shared" si="41"/>
        <v>2006</v>
      </c>
      <c r="C239" s="52">
        <f t="shared" si="42"/>
        <v>2</v>
      </c>
      <c r="D239" s="51">
        <f>VLOOKUP($A239,[1]Selic_base!$A$3:$H$1000,4,0)</f>
        <v>1.1499999999999999</v>
      </c>
      <c r="E239" s="54">
        <f>VLOOKUP($A239,[1]Selic_base!$A$3:$H$1000,5,0)</f>
        <v>182.81000000000003</v>
      </c>
      <c r="F239" s="54">
        <f>VLOOKUP($A239,[1]Selic_base!$A$3:$H$1000,6,0)</f>
        <v>2.58</v>
      </c>
      <c r="G239" s="54" t="str">
        <f>VLOOKUP($A239,[1]Selic_base!$A$3:$H$1000,7,0)</f>
        <v>v</v>
      </c>
      <c r="H239" s="68">
        <f t="shared" si="38"/>
        <v>0</v>
      </c>
      <c r="I239" s="18"/>
      <c r="J239" s="69">
        <f t="shared" si="39"/>
        <v>38749</v>
      </c>
      <c r="K239" s="6"/>
      <c r="L239" s="18"/>
      <c r="M239" s="64">
        <f t="shared" si="35"/>
        <v>237</v>
      </c>
      <c r="N239" s="69">
        <f t="shared" si="40"/>
        <v>38749</v>
      </c>
      <c r="S239" s="32">
        <f t="shared" si="36"/>
        <v>38749</v>
      </c>
      <c r="T239" s="9">
        <f t="shared" si="37"/>
        <v>1.0115000000000001</v>
      </c>
      <c r="U239" s="9">
        <f t="shared" si="34"/>
        <v>2.8281000000000001</v>
      </c>
      <c r="V239" s="27">
        <f t="shared" si="43"/>
        <v>2.58</v>
      </c>
    </row>
    <row r="240" spans="1:22" x14ac:dyDescent="0.2">
      <c r="A240" s="1">
        <v>38777</v>
      </c>
      <c r="B240" s="52">
        <f t="shared" si="41"/>
        <v>2006</v>
      </c>
      <c r="C240" s="52">
        <f t="shared" si="42"/>
        <v>3</v>
      </c>
      <c r="D240" s="51">
        <f>VLOOKUP($A240,[1]Selic_base!$A$3:$H$1000,4,0)</f>
        <v>1.42</v>
      </c>
      <c r="E240" s="54">
        <f>VLOOKUP($A240,[1]Selic_base!$A$3:$H$1000,5,0)</f>
        <v>181.39000000000004</v>
      </c>
      <c r="F240" s="54">
        <f>VLOOKUP($A240,[1]Selic_base!$A$3:$H$1000,6,0)</f>
        <v>4</v>
      </c>
      <c r="G240" s="54" t="str">
        <f>VLOOKUP($A240,[1]Selic_base!$A$3:$H$1000,7,0)</f>
        <v>v</v>
      </c>
      <c r="H240" s="68">
        <f t="shared" si="38"/>
        <v>0</v>
      </c>
      <c r="I240" s="18"/>
      <c r="J240" s="69">
        <f t="shared" si="39"/>
        <v>38777</v>
      </c>
      <c r="K240" s="6"/>
      <c r="L240" s="18"/>
      <c r="M240" s="64">
        <f t="shared" si="35"/>
        <v>238</v>
      </c>
      <c r="N240" s="69">
        <f t="shared" si="40"/>
        <v>38777</v>
      </c>
      <c r="S240" s="32">
        <f t="shared" si="36"/>
        <v>38777</v>
      </c>
      <c r="T240" s="9">
        <f t="shared" si="37"/>
        <v>1.0142</v>
      </c>
      <c r="U240" s="9">
        <f t="shared" si="34"/>
        <v>2.8139000000000003</v>
      </c>
      <c r="V240" s="27">
        <f t="shared" si="43"/>
        <v>4</v>
      </c>
    </row>
    <row r="241" spans="1:22" x14ac:dyDescent="0.2">
      <c r="A241" s="1">
        <v>38808</v>
      </c>
      <c r="B241" s="52">
        <f t="shared" si="41"/>
        <v>2006</v>
      </c>
      <c r="C241" s="52">
        <f t="shared" si="42"/>
        <v>4</v>
      </c>
      <c r="D241" s="51">
        <f>VLOOKUP($A241,[1]Selic_base!$A$3:$H$1000,4,0)</f>
        <v>1.08</v>
      </c>
      <c r="E241" s="54">
        <f>VLOOKUP($A241,[1]Selic_base!$A$3:$H$1000,5,0)</f>
        <v>180.31000000000003</v>
      </c>
      <c r="F241" s="54">
        <f>VLOOKUP($A241,[1]Selic_base!$A$3:$H$1000,6,0)</f>
        <v>5.08</v>
      </c>
      <c r="G241" s="54" t="str">
        <f>VLOOKUP($A241,[1]Selic_base!$A$3:$H$1000,7,0)</f>
        <v>v</v>
      </c>
      <c r="H241" s="68">
        <f t="shared" si="38"/>
        <v>0</v>
      </c>
      <c r="I241" s="18"/>
      <c r="J241" s="69">
        <f t="shared" si="39"/>
        <v>38808</v>
      </c>
      <c r="K241" s="6"/>
      <c r="L241" s="18"/>
      <c r="M241" s="64">
        <f t="shared" si="35"/>
        <v>239</v>
      </c>
      <c r="N241" s="69">
        <f t="shared" si="40"/>
        <v>38808</v>
      </c>
      <c r="S241" s="32">
        <f t="shared" si="36"/>
        <v>38808</v>
      </c>
      <c r="T241" s="9">
        <f t="shared" si="37"/>
        <v>1.0107999999999999</v>
      </c>
      <c r="U241" s="9">
        <f t="shared" si="34"/>
        <v>2.8031000000000006</v>
      </c>
      <c r="V241" s="27">
        <f t="shared" si="43"/>
        <v>5.08</v>
      </c>
    </row>
    <row r="242" spans="1:22" x14ac:dyDescent="0.2">
      <c r="A242" s="1">
        <v>38838</v>
      </c>
      <c r="B242" s="52">
        <f t="shared" si="41"/>
        <v>2006</v>
      </c>
      <c r="C242" s="52">
        <f t="shared" si="42"/>
        <v>5</v>
      </c>
      <c r="D242" s="51">
        <f>VLOOKUP($A242,[1]Selic_base!$A$3:$H$1000,4,0)</f>
        <v>1.28</v>
      </c>
      <c r="E242" s="54">
        <f>VLOOKUP($A242,[1]Selic_base!$A$3:$H$1000,5,0)</f>
        <v>179.03000000000003</v>
      </c>
      <c r="F242" s="54">
        <f>VLOOKUP($A242,[1]Selic_base!$A$3:$H$1000,6,0)</f>
        <v>6.36</v>
      </c>
      <c r="G242" s="54" t="str">
        <f>VLOOKUP($A242,[1]Selic_base!$A$3:$H$1000,7,0)</f>
        <v>v</v>
      </c>
      <c r="H242" s="68">
        <f t="shared" si="38"/>
        <v>0</v>
      </c>
      <c r="I242" s="18"/>
      <c r="J242" s="69">
        <f t="shared" si="39"/>
        <v>38838</v>
      </c>
      <c r="K242" s="6"/>
      <c r="L242" s="18"/>
      <c r="M242" s="64">
        <f t="shared" si="35"/>
        <v>240</v>
      </c>
      <c r="N242" s="69">
        <f t="shared" si="40"/>
        <v>38838</v>
      </c>
      <c r="S242" s="32">
        <f t="shared" si="36"/>
        <v>38838</v>
      </c>
      <c r="T242" s="9">
        <f t="shared" si="37"/>
        <v>1.0127999999999999</v>
      </c>
      <c r="U242" s="9">
        <f t="shared" si="34"/>
        <v>2.7903000000000002</v>
      </c>
      <c r="V242" s="27">
        <f t="shared" si="43"/>
        <v>6.36</v>
      </c>
    </row>
    <row r="243" spans="1:22" x14ac:dyDescent="0.2">
      <c r="A243" s="1">
        <v>38869</v>
      </c>
      <c r="B243" s="52">
        <f t="shared" si="41"/>
        <v>2006</v>
      </c>
      <c r="C243" s="52">
        <f t="shared" si="42"/>
        <v>6</v>
      </c>
      <c r="D243" s="51">
        <f>VLOOKUP($A243,[1]Selic_base!$A$3:$H$1000,4,0)</f>
        <v>1.18</v>
      </c>
      <c r="E243" s="54">
        <f>VLOOKUP($A243,[1]Selic_base!$A$3:$H$1000,5,0)</f>
        <v>177.85000000000002</v>
      </c>
      <c r="F243" s="54">
        <f>VLOOKUP($A243,[1]Selic_base!$A$3:$H$1000,6,0)</f>
        <v>7.54</v>
      </c>
      <c r="G243" s="54" t="str">
        <f>VLOOKUP($A243,[1]Selic_base!$A$3:$H$1000,7,0)</f>
        <v>v</v>
      </c>
      <c r="H243" s="68">
        <f t="shared" si="38"/>
        <v>0</v>
      </c>
      <c r="I243" s="18"/>
      <c r="J243" s="69">
        <f t="shared" si="39"/>
        <v>38869</v>
      </c>
      <c r="K243" s="6"/>
      <c r="L243" s="18"/>
      <c r="M243" s="64">
        <f t="shared" si="35"/>
        <v>241</v>
      </c>
      <c r="N243" s="69">
        <f t="shared" si="40"/>
        <v>38869</v>
      </c>
      <c r="S243" s="32">
        <f t="shared" si="36"/>
        <v>38869</v>
      </c>
      <c r="T243" s="9">
        <f t="shared" si="37"/>
        <v>1.0118</v>
      </c>
      <c r="U243" s="9">
        <f t="shared" si="34"/>
        <v>2.7785000000000002</v>
      </c>
      <c r="V243" s="27">
        <f t="shared" si="43"/>
        <v>7.54</v>
      </c>
    </row>
    <row r="244" spans="1:22" x14ac:dyDescent="0.2">
      <c r="A244" s="1">
        <v>38899</v>
      </c>
      <c r="B244" s="52">
        <f t="shared" si="41"/>
        <v>2006</v>
      </c>
      <c r="C244" s="52">
        <f t="shared" si="42"/>
        <v>7</v>
      </c>
      <c r="D244" s="51">
        <f>VLOOKUP($A244,[1]Selic_base!$A$3:$H$1000,4,0)</f>
        <v>1.17</v>
      </c>
      <c r="E244" s="54">
        <f>VLOOKUP($A244,[1]Selic_base!$A$3:$H$1000,5,0)</f>
        <v>176.68000000000004</v>
      </c>
      <c r="F244" s="54">
        <f>VLOOKUP($A244,[1]Selic_base!$A$3:$H$1000,6,0)</f>
        <v>8.7100000000000009</v>
      </c>
      <c r="G244" s="54" t="str">
        <f>VLOOKUP($A244,[1]Selic_base!$A$3:$H$1000,7,0)</f>
        <v>v</v>
      </c>
      <c r="H244" s="68">
        <f t="shared" si="38"/>
        <v>0</v>
      </c>
      <c r="I244" s="18"/>
      <c r="J244" s="69">
        <f t="shared" si="39"/>
        <v>38899</v>
      </c>
      <c r="K244" s="6"/>
      <c r="L244" s="18"/>
      <c r="M244" s="64">
        <f t="shared" si="35"/>
        <v>242</v>
      </c>
      <c r="N244" s="69">
        <f t="shared" si="40"/>
        <v>38899</v>
      </c>
      <c r="S244" s="32">
        <f t="shared" si="36"/>
        <v>38899</v>
      </c>
      <c r="T244" s="9">
        <f t="shared" si="37"/>
        <v>1.0117</v>
      </c>
      <c r="U244" s="9">
        <f t="shared" si="34"/>
        <v>2.7668000000000004</v>
      </c>
      <c r="V244" s="27">
        <f t="shared" si="43"/>
        <v>8.7100000000000009</v>
      </c>
    </row>
    <row r="245" spans="1:22" x14ac:dyDescent="0.2">
      <c r="A245" s="1">
        <v>38930</v>
      </c>
      <c r="B245" s="52">
        <f t="shared" si="41"/>
        <v>2006</v>
      </c>
      <c r="C245" s="52">
        <f t="shared" si="42"/>
        <v>8</v>
      </c>
      <c r="D245" s="51">
        <f>VLOOKUP($A245,[1]Selic_base!$A$3:$H$1000,4,0)</f>
        <v>1.26</v>
      </c>
      <c r="E245" s="54">
        <f>VLOOKUP($A245,[1]Selic_base!$A$3:$H$1000,5,0)</f>
        <v>175.42000000000004</v>
      </c>
      <c r="F245" s="54">
        <f>VLOOKUP($A245,[1]Selic_base!$A$3:$H$1000,6,0)</f>
        <v>9.9700000000000006</v>
      </c>
      <c r="G245" s="54" t="str">
        <f>VLOOKUP($A245,[1]Selic_base!$A$3:$H$1000,7,0)</f>
        <v>v</v>
      </c>
      <c r="H245" s="68">
        <f t="shared" si="38"/>
        <v>0</v>
      </c>
      <c r="I245" s="18"/>
      <c r="J245" s="69">
        <f t="shared" si="39"/>
        <v>38930</v>
      </c>
      <c r="K245" s="6"/>
      <c r="L245" s="18"/>
      <c r="M245" s="64">
        <f t="shared" si="35"/>
        <v>243</v>
      </c>
      <c r="N245" s="69">
        <f t="shared" si="40"/>
        <v>38930</v>
      </c>
      <c r="S245" s="32">
        <f t="shared" si="36"/>
        <v>38930</v>
      </c>
      <c r="T245" s="9">
        <f t="shared" si="37"/>
        <v>1.0125999999999999</v>
      </c>
      <c r="U245" s="9">
        <f t="shared" si="34"/>
        <v>2.7542000000000004</v>
      </c>
      <c r="V245" s="27">
        <f t="shared" si="43"/>
        <v>9.9700000000000006</v>
      </c>
    </row>
    <row r="246" spans="1:22" x14ac:dyDescent="0.2">
      <c r="A246" s="1">
        <v>38961</v>
      </c>
      <c r="B246" s="52">
        <f t="shared" si="41"/>
        <v>2006</v>
      </c>
      <c r="C246" s="52">
        <f t="shared" si="42"/>
        <v>9</v>
      </c>
      <c r="D246" s="51">
        <f>VLOOKUP($A246,[1]Selic_base!$A$3:$H$1000,4,0)</f>
        <v>1.06</v>
      </c>
      <c r="E246" s="54">
        <f>VLOOKUP($A246,[1]Selic_base!$A$3:$H$1000,5,0)</f>
        <v>174.36000000000004</v>
      </c>
      <c r="F246" s="54">
        <f>VLOOKUP($A246,[1]Selic_base!$A$3:$H$1000,6,0)</f>
        <v>11.030000000000001</v>
      </c>
      <c r="G246" s="54" t="str">
        <f>VLOOKUP($A246,[1]Selic_base!$A$3:$H$1000,7,0)</f>
        <v>v</v>
      </c>
      <c r="H246" s="68">
        <f t="shared" si="38"/>
        <v>0</v>
      </c>
      <c r="I246" s="18"/>
      <c r="J246" s="69">
        <f t="shared" si="39"/>
        <v>38961</v>
      </c>
      <c r="K246" s="6"/>
      <c r="L246" s="18"/>
      <c r="M246" s="64">
        <f t="shared" si="35"/>
        <v>244</v>
      </c>
      <c r="N246" s="69">
        <f t="shared" si="40"/>
        <v>38961</v>
      </c>
      <c r="S246" s="32">
        <f t="shared" si="36"/>
        <v>38961</v>
      </c>
      <c r="T246" s="9">
        <f t="shared" si="37"/>
        <v>1.0105999999999999</v>
      </c>
      <c r="U246" s="9">
        <f t="shared" si="34"/>
        <v>2.7436000000000007</v>
      </c>
      <c r="V246" s="27">
        <f t="shared" si="43"/>
        <v>11.030000000000001</v>
      </c>
    </row>
    <row r="247" spans="1:22" x14ac:dyDescent="0.2">
      <c r="A247" s="1">
        <v>38991</v>
      </c>
      <c r="B247" s="52">
        <f t="shared" si="41"/>
        <v>2006</v>
      </c>
      <c r="C247" s="52">
        <f t="shared" si="42"/>
        <v>10</v>
      </c>
      <c r="D247" s="51">
        <f>VLOOKUP($A247,[1]Selic_base!$A$3:$H$1000,4,0)</f>
        <v>1.0900000000000001</v>
      </c>
      <c r="E247" s="54">
        <f>VLOOKUP($A247,[1]Selic_base!$A$3:$H$1000,5,0)</f>
        <v>173.27000000000004</v>
      </c>
      <c r="F247" s="54">
        <f>VLOOKUP($A247,[1]Selic_base!$A$3:$H$1000,6,0)</f>
        <v>12.120000000000001</v>
      </c>
      <c r="G247" s="54" t="str">
        <f>VLOOKUP($A247,[1]Selic_base!$A$3:$H$1000,7,0)</f>
        <v>v</v>
      </c>
      <c r="H247" s="68">
        <f t="shared" si="38"/>
        <v>0</v>
      </c>
      <c r="I247" s="18"/>
      <c r="J247" s="69">
        <f t="shared" si="39"/>
        <v>38991</v>
      </c>
      <c r="K247" s="6"/>
      <c r="L247" s="18"/>
      <c r="M247" s="64">
        <f t="shared" si="35"/>
        <v>245</v>
      </c>
      <c r="N247" s="69">
        <f t="shared" si="40"/>
        <v>38991</v>
      </c>
      <c r="S247" s="32">
        <f t="shared" si="36"/>
        <v>38991</v>
      </c>
      <c r="T247" s="9">
        <f t="shared" si="37"/>
        <v>1.0108999999999999</v>
      </c>
      <c r="U247" s="9">
        <f t="shared" si="34"/>
        <v>2.7327000000000004</v>
      </c>
      <c r="V247" s="27">
        <f t="shared" si="43"/>
        <v>12.120000000000001</v>
      </c>
    </row>
    <row r="248" spans="1:22" x14ac:dyDescent="0.2">
      <c r="A248" s="1">
        <v>39022</v>
      </c>
      <c r="B248" s="52">
        <f t="shared" si="41"/>
        <v>2006</v>
      </c>
      <c r="C248" s="52">
        <f t="shared" si="42"/>
        <v>11</v>
      </c>
      <c r="D248" s="51">
        <f>VLOOKUP($A248,[1]Selic_base!$A$3:$H$1000,4,0)</f>
        <v>1.02</v>
      </c>
      <c r="E248" s="54">
        <f>VLOOKUP($A248,[1]Selic_base!$A$3:$H$1000,5,0)</f>
        <v>172.25000000000003</v>
      </c>
      <c r="F248" s="54">
        <f>VLOOKUP($A248,[1]Selic_base!$A$3:$H$1000,6,0)</f>
        <v>13.14</v>
      </c>
      <c r="G248" s="54" t="str">
        <f>VLOOKUP($A248,[1]Selic_base!$A$3:$H$1000,7,0)</f>
        <v>v</v>
      </c>
      <c r="H248" s="68">
        <f t="shared" si="38"/>
        <v>0</v>
      </c>
      <c r="I248" s="18"/>
      <c r="J248" s="69">
        <f t="shared" si="39"/>
        <v>39022</v>
      </c>
      <c r="K248" s="6"/>
      <c r="L248" s="18"/>
      <c r="M248" s="64">
        <f t="shared" si="35"/>
        <v>246</v>
      </c>
      <c r="N248" s="69">
        <f t="shared" si="40"/>
        <v>39022</v>
      </c>
      <c r="S248" s="32">
        <f t="shared" si="36"/>
        <v>39022</v>
      </c>
      <c r="T248" s="9">
        <f t="shared" si="37"/>
        <v>1.0102</v>
      </c>
      <c r="U248" s="9">
        <f t="shared" si="34"/>
        <v>2.7225000000000001</v>
      </c>
      <c r="V248" s="27">
        <f t="shared" si="43"/>
        <v>13.14</v>
      </c>
    </row>
    <row r="249" spans="1:22" x14ac:dyDescent="0.2">
      <c r="A249" s="1">
        <v>39052</v>
      </c>
      <c r="B249" s="52">
        <f t="shared" si="41"/>
        <v>2006</v>
      </c>
      <c r="C249" s="52">
        <f t="shared" si="42"/>
        <v>12</v>
      </c>
      <c r="D249" s="51">
        <f>VLOOKUP($A249,[1]Selic_base!$A$3:$H$1000,4,0)</f>
        <v>0.99</v>
      </c>
      <c r="E249" s="54">
        <f>VLOOKUP($A249,[1]Selic_base!$A$3:$H$1000,5,0)</f>
        <v>171.26000000000002</v>
      </c>
      <c r="F249" s="54">
        <f>VLOOKUP($A249,[1]Selic_base!$A$3:$H$1000,6,0)</f>
        <v>14.13</v>
      </c>
      <c r="G249" s="54" t="str">
        <f>VLOOKUP($A249,[1]Selic_base!$A$3:$H$1000,7,0)</f>
        <v>v</v>
      </c>
      <c r="H249" s="68">
        <f t="shared" si="38"/>
        <v>0</v>
      </c>
      <c r="I249" s="18"/>
      <c r="J249" s="69">
        <f t="shared" si="39"/>
        <v>39052</v>
      </c>
      <c r="K249" s="6"/>
      <c r="L249" s="18"/>
      <c r="M249" s="64">
        <f t="shared" si="35"/>
        <v>247</v>
      </c>
      <c r="N249" s="69">
        <f t="shared" si="40"/>
        <v>39052</v>
      </c>
      <c r="S249" s="32">
        <f t="shared" si="36"/>
        <v>39052</v>
      </c>
      <c r="T249" s="9">
        <f t="shared" si="37"/>
        <v>1.0099</v>
      </c>
      <c r="U249" s="9">
        <f t="shared" si="34"/>
        <v>2.7126000000000001</v>
      </c>
      <c r="V249" s="27">
        <f t="shared" si="43"/>
        <v>14.13</v>
      </c>
    </row>
    <row r="250" spans="1:22" x14ac:dyDescent="0.2">
      <c r="A250" s="1">
        <v>39083</v>
      </c>
      <c r="B250" s="52">
        <f t="shared" si="41"/>
        <v>2007</v>
      </c>
      <c r="C250" s="52">
        <f t="shared" si="42"/>
        <v>1</v>
      </c>
      <c r="D250" s="51">
        <f>VLOOKUP($A250,[1]Selic_base!$A$3:$H$1000,4,0)</f>
        <v>1.08</v>
      </c>
      <c r="E250" s="54">
        <f>VLOOKUP($A250,[1]Selic_base!$A$3:$H$1000,5,0)</f>
        <v>170.18</v>
      </c>
      <c r="F250" s="54">
        <f>VLOOKUP($A250,[1]Selic_base!$A$3:$H$1000,6,0)</f>
        <v>1.08</v>
      </c>
      <c r="G250" s="54" t="str">
        <f>VLOOKUP($A250,[1]Selic_base!$A$3:$H$1000,7,0)</f>
        <v>v</v>
      </c>
      <c r="H250" s="68">
        <f t="shared" si="38"/>
        <v>0</v>
      </c>
      <c r="I250" s="18"/>
      <c r="J250" s="69">
        <f t="shared" si="39"/>
        <v>39083</v>
      </c>
      <c r="K250" s="6"/>
      <c r="L250" s="18"/>
      <c r="M250" s="64">
        <f t="shared" si="35"/>
        <v>248</v>
      </c>
      <c r="N250" s="69">
        <f t="shared" si="40"/>
        <v>39083</v>
      </c>
      <c r="S250" s="32">
        <f t="shared" si="36"/>
        <v>39083</v>
      </c>
      <c r="T250" s="9">
        <f t="shared" si="37"/>
        <v>1.0107999999999999</v>
      </c>
      <c r="U250" s="9">
        <f t="shared" si="34"/>
        <v>2.7018</v>
      </c>
      <c r="V250" s="27">
        <f t="shared" si="43"/>
        <v>1.08</v>
      </c>
    </row>
    <row r="251" spans="1:22" x14ac:dyDescent="0.2">
      <c r="A251" s="1">
        <v>39114</v>
      </c>
      <c r="B251" s="52">
        <f t="shared" si="41"/>
        <v>2007</v>
      </c>
      <c r="C251" s="52">
        <f t="shared" si="42"/>
        <v>2</v>
      </c>
      <c r="D251" s="51">
        <f>VLOOKUP($A251,[1]Selic_base!$A$3:$H$1000,4,0)</f>
        <v>0.87</v>
      </c>
      <c r="E251" s="54">
        <f>VLOOKUP($A251,[1]Selic_base!$A$3:$H$1000,5,0)</f>
        <v>169.31</v>
      </c>
      <c r="F251" s="54">
        <f>VLOOKUP($A251,[1]Selic_base!$A$3:$H$1000,6,0)</f>
        <v>1.9500000000000002</v>
      </c>
      <c r="G251" s="54" t="str">
        <f>VLOOKUP($A251,[1]Selic_base!$A$3:$H$1000,7,0)</f>
        <v>v</v>
      </c>
      <c r="H251" s="68">
        <f t="shared" si="38"/>
        <v>0</v>
      </c>
      <c r="I251" s="18"/>
      <c r="J251" s="69">
        <f t="shared" si="39"/>
        <v>39114</v>
      </c>
      <c r="K251" s="6"/>
      <c r="L251" s="18"/>
      <c r="M251" s="64">
        <f t="shared" si="35"/>
        <v>249</v>
      </c>
      <c r="N251" s="69">
        <f t="shared" si="40"/>
        <v>39114</v>
      </c>
      <c r="S251" s="32">
        <f t="shared" si="36"/>
        <v>39114</v>
      </c>
      <c r="T251" s="9">
        <f t="shared" si="37"/>
        <v>1.0086999999999999</v>
      </c>
      <c r="U251" s="9">
        <f t="shared" si="34"/>
        <v>2.6931000000000003</v>
      </c>
      <c r="V251" s="27">
        <f t="shared" si="43"/>
        <v>1.9500000000000002</v>
      </c>
    </row>
    <row r="252" spans="1:22" x14ac:dyDescent="0.2">
      <c r="A252" s="1">
        <v>39142</v>
      </c>
      <c r="B252" s="52">
        <f t="shared" si="41"/>
        <v>2007</v>
      </c>
      <c r="C252" s="52">
        <f t="shared" si="42"/>
        <v>3</v>
      </c>
      <c r="D252" s="51">
        <f>VLOOKUP($A252,[1]Selic_base!$A$3:$H$1000,4,0)</f>
        <v>1.05</v>
      </c>
      <c r="E252" s="54">
        <f>VLOOKUP($A252,[1]Selic_base!$A$3:$H$1000,5,0)</f>
        <v>168.26</v>
      </c>
      <c r="F252" s="54">
        <f>VLOOKUP($A252,[1]Selic_base!$A$3:$H$1000,6,0)</f>
        <v>3</v>
      </c>
      <c r="G252" s="54" t="str">
        <f>VLOOKUP($A252,[1]Selic_base!$A$3:$H$1000,7,0)</f>
        <v>v</v>
      </c>
      <c r="H252" s="68">
        <f t="shared" si="38"/>
        <v>0</v>
      </c>
      <c r="I252" s="18"/>
      <c r="J252" s="69">
        <f t="shared" si="39"/>
        <v>39142</v>
      </c>
      <c r="K252" s="6"/>
      <c r="L252" s="18"/>
      <c r="M252" s="64">
        <f t="shared" si="35"/>
        <v>250</v>
      </c>
      <c r="N252" s="69">
        <f t="shared" si="40"/>
        <v>39142</v>
      </c>
      <c r="S252" s="32">
        <f t="shared" si="36"/>
        <v>39142</v>
      </c>
      <c r="T252" s="9">
        <f t="shared" si="37"/>
        <v>1.0105</v>
      </c>
      <c r="U252" s="9">
        <f t="shared" si="34"/>
        <v>2.6825999999999999</v>
      </c>
      <c r="V252" s="27">
        <f t="shared" si="43"/>
        <v>3</v>
      </c>
    </row>
    <row r="253" spans="1:22" x14ac:dyDescent="0.2">
      <c r="A253" s="1">
        <v>39173</v>
      </c>
      <c r="B253" s="52">
        <f t="shared" si="41"/>
        <v>2007</v>
      </c>
      <c r="C253" s="52">
        <f t="shared" si="42"/>
        <v>4</v>
      </c>
      <c r="D253" s="51">
        <f>VLOOKUP($A253,[1]Selic_base!$A$3:$H$1000,4,0)</f>
        <v>0.94</v>
      </c>
      <c r="E253" s="54">
        <f>VLOOKUP($A253,[1]Selic_base!$A$3:$H$1000,5,0)</f>
        <v>167.32</v>
      </c>
      <c r="F253" s="54">
        <f>VLOOKUP($A253,[1]Selic_base!$A$3:$H$1000,6,0)</f>
        <v>3.94</v>
      </c>
      <c r="G253" s="54" t="str">
        <f>VLOOKUP($A253,[1]Selic_base!$A$3:$H$1000,7,0)</f>
        <v>v</v>
      </c>
      <c r="H253" s="68">
        <f t="shared" si="38"/>
        <v>0</v>
      </c>
      <c r="I253" s="18"/>
      <c r="J253" s="69">
        <f t="shared" si="39"/>
        <v>39173</v>
      </c>
      <c r="K253" s="6"/>
      <c r="L253" s="18"/>
      <c r="M253" s="64">
        <f t="shared" si="35"/>
        <v>251</v>
      </c>
      <c r="N253" s="69">
        <f t="shared" si="40"/>
        <v>39173</v>
      </c>
      <c r="S253" s="32">
        <f t="shared" si="36"/>
        <v>39173</v>
      </c>
      <c r="T253" s="9">
        <f t="shared" si="37"/>
        <v>1.0094000000000001</v>
      </c>
      <c r="U253" s="9">
        <f t="shared" si="34"/>
        <v>2.6732</v>
      </c>
      <c r="V253" s="27">
        <f t="shared" si="43"/>
        <v>3.94</v>
      </c>
    </row>
    <row r="254" spans="1:22" x14ac:dyDescent="0.2">
      <c r="A254" s="1">
        <v>39203</v>
      </c>
      <c r="B254" s="52">
        <f t="shared" si="41"/>
        <v>2007</v>
      </c>
      <c r="C254" s="52">
        <f t="shared" si="42"/>
        <v>5</v>
      </c>
      <c r="D254" s="51">
        <f>VLOOKUP($A254,[1]Selic_base!$A$3:$H$1000,4,0)</f>
        <v>1.03</v>
      </c>
      <c r="E254" s="54">
        <f>VLOOKUP($A254,[1]Selic_base!$A$3:$H$1000,5,0)</f>
        <v>166.29</v>
      </c>
      <c r="F254" s="54">
        <f>VLOOKUP($A254,[1]Selic_base!$A$3:$H$1000,6,0)</f>
        <v>4.97</v>
      </c>
      <c r="G254" s="54" t="str">
        <f>VLOOKUP($A254,[1]Selic_base!$A$3:$H$1000,7,0)</f>
        <v>v</v>
      </c>
      <c r="H254" s="68">
        <f t="shared" si="38"/>
        <v>0</v>
      </c>
      <c r="I254" s="18"/>
      <c r="J254" s="69">
        <f t="shared" si="39"/>
        <v>39203</v>
      </c>
      <c r="K254" s="6"/>
      <c r="L254" s="18"/>
      <c r="M254" s="64">
        <f t="shared" si="35"/>
        <v>252</v>
      </c>
      <c r="N254" s="69">
        <f t="shared" si="40"/>
        <v>39203</v>
      </c>
      <c r="S254" s="32">
        <f t="shared" si="36"/>
        <v>39203</v>
      </c>
      <c r="T254" s="9">
        <f t="shared" si="37"/>
        <v>1.0103</v>
      </c>
      <c r="U254" s="9">
        <f t="shared" si="34"/>
        <v>2.6628999999999996</v>
      </c>
      <c r="V254" s="27">
        <f t="shared" si="43"/>
        <v>4.97</v>
      </c>
    </row>
    <row r="255" spans="1:22" x14ac:dyDescent="0.2">
      <c r="A255" s="1">
        <v>39234</v>
      </c>
      <c r="B255" s="52">
        <f t="shared" si="41"/>
        <v>2007</v>
      </c>
      <c r="C255" s="52">
        <f t="shared" si="42"/>
        <v>6</v>
      </c>
      <c r="D255" s="51">
        <f>VLOOKUP($A255,[1]Selic_base!$A$3:$H$1000,4,0)</f>
        <v>0.91</v>
      </c>
      <c r="E255" s="54">
        <f>VLOOKUP($A255,[1]Selic_base!$A$3:$H$1000,5,0)</f>
        <v>165.38</v>
      </c>
      <c r="F255" s="54">
        <f>VLOOKUP($A255,[1]Selic_base!$A$3:$H$1000,6,0)</f>
        <v>5.88</v>
      </c>
      <c r="G255" s="54" t="str">
        <f>VLOOKUP($A255,[1]Selic_base!$A$3:$H$1000,7,0)</f>
        <v>v</v>
      </c>
      <c r="H255" s="68">
        <f t="shared" si="38"/>
        <v>0</v>
      </c>
      <c r="I255" s="18"/>
      <c r="J255" s="69">
        <f t="shared" si="39"/>
        <v>39234</v>
      </c>
      <c r="K255" s="6"/>
      <c r="L255" s="18"/>
      <c r="M255" s="64">
        <f t="shared" si="35"/>
        <v>253</v>
      </c>
      <c r="N255" s="69">
        <f t="shared" si="40"/>
        <v>39234</v>
      </c>
      <c r="S255" s="32">
        <f t="shared" si="36"/>
        <v>39234</v>
      </c>
      <c r="T255" s="9">
        <f t="shared" si="37"/>
        <v>1.0091000000000001</v>
      </c>
      <c r="U255" s="9">
        <f t="shared" si="34"/>
        <v>2.6537999999999999</v>
      </c>
      <c r="V255" s="27">
        <f t="shared" si="43"/>
        <v>5.88</v>
      </c>
    </row>
    <row r="256" spans="1:22" x14ac:dyDescent="0.2">
      <c r="A256" s="1">
        <v>39264</v>
      </c>
      <c r="B256" s="52">
        <f t="shared" si="41"/>
        <v>2007</v>
      </c>
      <c r="C256" s="52">
        <f t="shared" si="42"/>
        <v>7</v>
      </c>
      <c r="D256" s="51">
        <f>VLOOKUP($A256,[1]Selic_base!$A$3:$H$1000,4,0)</f>
        <v>0.97</v>
      </c>
      <c r="E256" s="54">
        <f>VLOOKUP($A256,[1]Selic_base!$A$3:$H$1000,5,0)</f>
        <v>164.41</v>
      </c>
      <c r="F256" s="54">
        <f>VLOOKUP($A256,[1]Selic_base!$A$3:$H$1000,6,0)</f>
        <v>6.85</v>
      </c>
      <c r="G256" s="54" t="str">
        <f>VLOOKUP($A256,[1]Selic_base!$A$3:$H$1000,7,0)</f>
        <v>v</v>
      </c>
      <c r="H256" s="68">
        <f t="shared" si="38"/>
        <v>0</v>
      </c>
      <c r="I256" s="18"/>
      <c r="J256" s="69">
        <f t="shared" si="39"/>
        <v>39264</v>
      </c>
      <c r="K256" s="6"/>
      <c r="L256" s="18"/>
      <c r="M256" s="64">
        <f t="shared" si="35"/>
        <v>254</v>
      </c>
      <c r="N256" s="69">
        <f t="shared" si="40"/>
        <v>39264</v>
      </c>
      <c r="S256" s="32">
        <f t="shared" si="36"/>
        <v>39264</v>
      </c>
      <c r="T256" s="9">
        <f t="shared" si="37"/>
        <v>1.0097</v>
      </c>
      <c r="U256" s="9">
        <f t="shared" si="34"/>
        <v>2.6440999999999999</v>
      </c>
      <c r="V256" s="27">
        <f t="shared" si="43"/>
        <v>6.85</v>
      </c>
    </row>
    <row r="257" spans="1:22" x14ac:dyDescent="0.2">
      <c r="A257" s="1">
        <v>39295</v>
      </c>
      <c r="B257" s="52">
        <f t="shared" si="41"/>
        <v>2007</v>
      </c>
      <c r="C257" s="52">
        <f t="shared" si="42"/>
        <v>8</v>
      </c>
      <c r="D257" s="51">
        <f>VLOOKUP($A257,[1]Selic_base!$A$3:$H$1000,4,0)</f>
        <v>0.99</v>
      </c>
      <c r="E257" s="54">
        <f>VLOOKUP($A257,[1]Selic_base!$A$3:$H$1000,5,0)</f>
        <v>163.41999999999999</v>
      </c>
      <c r="F257" s="54">
        <f>VLOOKUP($A257,[1]Selic_base!$A$3:$H$1000,6,0)</f>
        <v>7.84</v>
      </c>
      <c r="G257" s="54" t="str">
        <f>VLOOKUP($A257,[1]Selic_base!$A$3:$H$1000,7,0)</f>
        <v>v</v>
      </c>
      <c r="H257" s="68">
        <f t="shared" si="38"/>
        <v>0</v>
      </c>
      <c r="I257" s="18"/>
      <c r="J257" s="69">
        <f t="shared" si="39"/>
        <v>39295</v>
      </c>
      <c r="K257" s="6"/>
      <c r="L257" s="18"/>
      <c r="M257" s="64">
        <f t="shared" si="35"/>
        <v>255</v>
      </c>
      <c r="N257" s="69">
        <f t="shared" si="40"/>
        <v>39295</v>
      </c>
      <c r="S257" s="32">
        <f t="shared" si="36"/>
        <v>39295</v>
      </c>
      <c r="T257" s="9">
        <f t="shared" si="37"/>
        <v>1.0099</v>
      </c>
      <c r="U257" s="9">
        <f t="shared" si="34"/>
        <v>2.6341999999999999</v>
      </c>
      <c r="V257" s="27">
        <f t="shared" si="43"/>
        <v>7.84</v>
      </c>
    </row>
    <row r="258" spans="1:22" s="24" customFormat="1" x14ac:dyDescent="0.2">
      <c r="A258" s="23">
        <v>39326</v>
      </c>
      <c r="B258" s="53">
        <f t="shared" si="41"/>
        <v>2007</v>
      </c>
      <c r="C258" s="53">
        <f t="shared" si="42"/>
        <v>9</v>
      </c>
      <c r="D258" s="51">
        <f>VLOOKUP($A258,[1]Selic_base!$A$3:$H$1000,4,0)</f>
        <v>0.8</v>
      </c>
      <c r="E258" s="54">
        <f>VLOOKUP($A258,[1]Selic_base!$A$3:$H$1000,5,0)</f>
        <v>162.61999999999998</v>
      </c>
      <c r="F258" s="54">
        <f>VLOOKUP($A258,[1]Selic_base!$A$3:$H$1000,6,0)</f>
        <v>8.64</v>
      </c>
      <c r="G258" s="54" t="str">
        <f>VLOOKUP($A258,[1]Selic_base!$A$3:$H$1000,7,0)</f>
        <v>v</v>
      </c>
      <c r="H258" s="68">
        <f t="shared" si="38"/>
        <v>0</v>
      </c>
      <c r="I258" s="18"/>
      <c r="J258" s="69">
        <f t="shared" si="39"/>
        <v>39326</v>
      </c>
      <c r="K258" s="6"/>
      <c r="L258" s="18"/>
      <c r="M258" s="64">
        <f t="shared" si="35"/>
        <v>256</v>
      </c>
      <c r="N258" s="69">
        <f t="shared" si="40"/>
        <v>39326</v>
      </c>
      <c r="O258"/>
      <c r="S258" s="33">
        <f t="shared" si="36"/>
        <v>39326</v>
      </c>
      <c r="T258" s="25">
        <f t="shared" si="37"/>
        <v>1.008</v>
      </c>
      <c r="U258" s="9">
        <f t="shared" si="34"/>
        <v>2.6261999999999999</v>
      </c>
      <c r="V258" s="27">
        <f t="shared" si="43"/>
        <v>8.64</v>
      </c>
    </row>
    <row r="259" spans="1:22" x14ac:dyDescent="0.2">
      <c r="A259" s="1">
        <v>39356</v>
      </c>
      <c r="B259" s="52">
        <f t="shared" si="41"/>
        <v>2007</v>
      </c>
      <c r="C259" s="52">
        <f t="shared" si="42"/>
        <v>10</v>
      </c>
      <c r="D259" s="51">
        <f>VLOOKUP($A259,[1]Selic_base!$A$3:$H$1000,4,0)</f>
        <v>0.93</v>
      </c>
      <c r="E259" s="54">
        <f>VLOOKUP($A259,[1]Selic_base!$A$3:$H$1000,5,0)</f>
        <v>161.68999999999997</v>
      </c>
      <c r="F259" s="54">
        <f>VLOOKUP($A259,[1]Selic_base!$A$3:$H$1000,6,0)</f>
        <v>9.57</v>
      </c>
      <c r="G259" s="54" t="str">
        <f>VLOOKUP($A259,[1]Selic_base!$A$3:$H$1000,7,0)</f>
        <v>v</v>
      </c>
      <c r="H259" s="68">
        <f t="shared" si="38"/>
        <v>0</v>
      </c>
      <c r="I259" s="18"/>
      <c r="J259" s="69">
        <f t="shared" si="39"/>
        <v>39356</v>
      </c>
      <c r="K259" s="6"/>
      <c r="L259" s="18"/>
      <c r="M259" s="64">
        <f t="shared" si="35"/>
        <v>257</v>
      </c>
      <c r="N259" s="69">
        <f t="shared" si="40"/>
        <v>39356</v>
      </c>
      <c r="S259" s="32">
        <f t="shared" si="36"/>
        <v>39356</v>
      </c>
      <c r="T259" s="9">
        <f t="shared" si="37"/>
        <v>1.0093000000000001</v>
      </c>
      <c r="U259" s="9">
        <f t="shared" si="34"/>
        <v>2.6168999999999998</v>
      </c>
      <c r="V259" s="27">
        <f t="shared" si="43"/>
        <v>9.57</v>
      </c>
    </row>
    <row r="260" spans="1:22" x14ac:dyDescent="0.2">
      <c r="A260" s="1">
        <v>39387</v>
      </c>
      <c r="B260" s="52">
        <f t="shared" si="41"/>
        <v>2007</v>
      </c>
      <c r="C260" s="52">
        <f t="shared" si="42"/>
        <v>11</v>
      </c>
      <c r="D260" s="51">
        <f>VLOOKUP($A260,[1]Selic_base!$A$3:$H$1000,4,0)</f>
        <v>0.84</v>
      </c>
      <c r="E260" s="54">
        <f>VLOOKUP($A260,[1]Selic_base!$A$3:$H$1000,5,0)</f>
        <v>160.84999999999997</v>
      </c>
      <c r="F260" s="54">
        <f>VLOOKUP($A260,[1]Selic_base!$A$3:$H$1000,6,0)</f>
        <v>10.41</v>
      </c>
      <c r="G260" s="54" t="str">
        <f>VLOOKUP($A260,[1]Selic_base!$A$3:$H$1000,7,0)</f>
        <v>v</v>
      </c>
      <c r="H260" s="68">
        <f t="shared" si="38"/>
        <v>0</v>
      </c>
      <c r="I260" s="18"/>
      <c r="J260" s="69">
        <f t="shared" si="39"/>
        <v>39387</v>
      </c>
      <c r="K260" s="6"/>
      <c r="L260" s="18"/>
      <c r="M260" s="64">
        <f t="shared" si="35"/>
        <v>258</v>
      </c>
      <c r="N260" s="69">
        <f t="shared" si="40"/>
        <v>39387</v>
      </c>
      <c r="S260" s="32">
        <f t="shared" si="36"/>
        <v>39387</v>
      </c>
      <c r="T260" s="9">
        <f t="shared" si="37"/>
        <v>1.0084</v>
      </c>
      <c r="U260" s="9">
        <f t="shared" ref="U260:U323" si="44">IF(E260&gt;=0,(E260/100)+1,1-(E260/100))</f>
        <v>2.6084999999999994</v>
      </c>
      <c r="V260" s="27">
        <f t="shared" si="43"/>
        <v>10.41</v>
      </c>
    </row>
    <row r="261" spans="1:22" x14ac:dyDescent="0.2">
      <c r="A261" s="1">
        <v>39417</v>
      </c>
      <c r="B261" s="52">
        <f t="shared" si="41"/>
        <v>2007</v>
      </c>
      <c r="C261" s="52">
        <f t="shared" si="42"/>
        <v>12</v>
      </c>
      <c r="D261" s="51">
        <f>VLOOKUP($A261,[1]Selic_base!$A$3:$H$1000,4,0)</f>
        <v>0.84</v>
      </c>
      <c r="E261" s="54">
        <f>VLOOKUP($A261,[1]Selic_base!$A$3:$H$1000,5,0)</f>
        <v>160.00999999999996</v>
      </c>
      <c r="F261" s="54">
        <f>VLOOKUP($A261,[1]Selic_base!$A$3:$H$1000,6,0)</f>
        <v>11.25</v>
      </c>
      <c r="G261" s="54" t="str">
        <f>VLOOKUP($A261,[1]Selic_base!$A$3:$H$1000,7,0)</f>
        <v>v</v>
      </c>
      <c r="H261" s="68">
        <f t="shared" si="38"/>
        <v>0</v>
      </c>
      <c r="I261" s="18"/>
      <c r="J261" s="69">
        <f t="shared" si="39"/>
        <v>39417</v>
      </c>
      <c r="K261" s="6"/>
      <c r="L261" s="18"/>
      <c r="M261" s="64">
        <f t="shared" ref="M261:M324" si="45">M260+1</f>
        <v>259</v>
      </c>
      <c r="N261" s="69">
        <f t="shared" si="40"/>
        <v>39417</v>
      </c>
      <c r="S261" s="32">
        <f t="shared" ref="S261:S324" si="46">J261</f>
        <v>39417</v>
      </c>
      <c r="T261" s="9">
        <f t="shared" ref="T261:T324" si="47">IF(D261&gt;=0,(D261/100)+1,1-(D261/100))</f>
        <v>1.0084</v>
      </c>
      <c r="U261" s="9">
        <f t="shared" si="44"/>
        <v>2.6000999999999994</v>
      </c>
      <c r="V261" s="27">
        <f t="shared" si="43"/>
        <v>11.25</v>
      </c>
    </row>
    <row r="262" spans="1:22" x14ac:dyDescent="0.2">
      <c r="A262" s="1">
        <v>39448</v>
      </c>
      <c r="B262" s="52">
        <f t="shared" si="41"/>
        <v>2008</v>
      </c>
      <c r="C262" s="52">
        <f t="shared" si="42"/>
        <v>1</v>
      </c>
      <c r="D262" s="51">
        <f>VLOOKUP($A262,[1]Selic_base!$A$3:$H$1000,4,0)</f>
        <v>0.93</v>
      </c>
      <c r="E262" s="54">
        <f>VLOOKUP($A262,[1]Selic_base!$A$3:$H$1000,5,0)</f>
        <v>159.07999999999996</v>
      </c>
      <c r="F262" s="54">
        <f>VLOOKUP($A262,[1]Selic_base!$A$3:$H$1000,6,0)</f>
        <v>0.93</v>
      </c>
      <c r="G262" s="54" t="str">
        <f>VLOOKUP($A262,[1]Selic_base!$A$3:$H$1000,7,0)</f>
        <v>v</v>
      </c>
      <c r="H262" s="68">
        <f t="shared" si="38"/>
        <v>0</v>
      </c>
      <c r="I262" s="18"/>
      <c r="J262" s="69">
        <f t="shared" si="39"/>
        <v>39448</v>
      </c>
      <c r="K262" s="6"/>
      <c r="L262" s="18"/>
      <c r="M262" s="64">
        <f t="shared" si="45"/>
        <v>260</v>
      </c>
      <c r="N262" s="69">
        <f t="shared" si="40"/>
        <v>39448</v>
      </c>
      <c r="S262" s="32">
        <f t="shared" si="46"/>
        <v>39448</v>
      </c>
      <c r="T262" s="9">
        <f t="shared" si="47"/>
        <v>1.0093000000000001</v>
      </c>
      <c r="U262" s="9">
        <f t="shared" si="44"/>
        <v>2.5907999999999998</v>
      </c>
      <c r="V262" s="27">
        <f t="shared" si="43"/>
        <v>0.93</v>
      </c>
    </row>
    <row r="263" spans="1:22" x14ac:dyDescent="0.2">
      <c r="A263" s="1">
        <v>39479</v>
      </c>
      <c r="B263" s="52">
        <f t="shared" si="41"/>
        <v>2008</v>
      </c>
      <c r="C263" s="52">
        <f t="shared" si="42"/>
        <v>2</v>
      </c>
      <c r="D263" s="51">
        <f>VLOOKUP($A263,[1]Selic_base!$A$3:$H$1000,4,0)</f>
        <v>0.8</v>
      </c>
      <c r="E263" s="54">
        <f>VLOOKUP($A263,[1]Selic_base!$A$3:$H$1000,5,0)</f>
        <v>158.27999999999994</v>
      </c>
      <c r="F263" s="54">
        <f>VLOOKUP($A263,[1]Selic_base!$A$3:$H$1000,6,0)</f>
        <v>1.73</v>
      </c>
      <c r="G263" s="54" t="str">
        <f>VLOOKUP($A263,[1]Selic_base!$A$3:$H$1000,7,0)</f>
        <v>v</v>
      </c>
      <c r="H263" s="68">
        <f t="shared" si="38"/>
        <v>0</v>
      </c>
      <c r="I263" s="18"/>
      <c r="J263" s="69">
        <f t="shared" si="39"/>
        <v>39479</v>
      </c>
      <c r="K263" s="6"/>
      <c r="L263" s="18"/>
      <c r="M263" s="64">
        <f t="shared" si="45"/>
        <v>261</v>
      </c>
      <c r="N263" s="69">
        <f t="shared" si="40"/>
        <v>39479</v>
      </c>
      <c r="S263" s="32">
        <f t="shared" si="46"/>
        <v>39479</v>
      </c>
      <c r="T263" s="9">
        <f t="shared" si="47"/>
        <v>1.008</v>
      </c>
      <c r="U263" s="9">
        <f t="shared" si="44"/>
        <v>2.5827999999999998</v>
      </c>
      <c r="V263" s="27">
        <f t="shared" si="43"/>
        <v>1.73</v>
      </c>
    </row>
    <row r="264" spans="1:22" x14ac:dyDescent="0.2">
      <c r="A264" s="1">
        <v>39508</v>
      </c>
      <c r="B264" s="52">
        <f t="shared" si="41"/>
        <v>2008</v>
      </c>
      <c r="C264" s="52">
        <f t="shared" si="42"/>
        <v>3</v>
      </c>
      <c r="D264" s="51">
        <f>VLOOKUP($A264,[1]Selic_base!$A$3:$H$1000,4,0)</f>
        <v>0.84</v>
      </c>
      <c r="E264" s="54">
        <f>VLOOKUP($A264,[1]Selic_base!$A$3:$H$1000,5,0)</f>
        <v>157.43999999999994</v>
      </c>
      <c r="F264" s="54">
        <f>VLOOKUP($A264,[1]Selic_base!$A$3:$H$1000,6,0)</f>
        <v>2.57</v>
      </c>
      <c r="G264" s="54" t="str">
        <f>VLOOKUP($A264,[1]Selic_base!$A$3:$H$1000,7,0)</f>
        <v>v</v>
      </c>
      <c r="H264" s="68">
        <f t="shared" si="38"/>
        <v>0</v>
      </c>
      <c r="I264" s="18"/>
      <c r="J264" s="69">
        <f t="shared" si="39"/>
        <v>39508</v>
      </c>
      <c r="K264" s="6"/>
      <c r="L264" s="18"/>
      <c r="M264" s="64">
        <f t="shared" si="45"/>
        <v>262</v>
      </c>
      <c r="N264" s="69">
        <f t="shared" si="40"/>
        <v>39508</v>
      </c>
      <c r="S264" s="32">
        <f t="shared" si="46"/>
        <v>39508</v>
      </c>
      <c r="T264" s="9">
        <f t="shared" si="47"/>
        <v>1.0084</v>
      </c>
      <c r="U264" s="9">
        <f t="shared" si="44"/>
        <v>2.5743999999999994</v>
      </c>
      <c r="V264" s="27">
        <f t="shared" si="43"/>
        <v>2.57</v>
      </c>
    </row>
    <row r="265" spans="1:22" x14ac:dyDescent="0.2">
      <c r="A265" s="1">
        <v>39539</v>
      </c>
      <c r="B265" s="52">
        <f t="shared" si="41"/>
        <v>2008</v>
      </c>
      <c r="C265" s="52">
        <f t="shared" si="42"/>
        <v>4</v>
      </c>
      <c r="D265" s="51">
        <f>VLOOKUP($A265,[1]Selic_base!$A$3:$H$1000,4,0)</f>
        <v>0.9</v>
      </c>
      <c r="E265" s="54">
        <f>VLOOKUP($A265,[1]Selic_base!$A$3:$H$1000,5,0)</f>
        <v>156.53999999999994</v>
      </c>
      <c r="F265" s="54">
        <f>VLOOKUP($A265,[1]Selic_base!$A$3:$H$1000,6,0)</f>
        <v>3.4699999999999998</v>
      </c>
      <c r="G265" s="54" t="str">
        <f>VLOOKUP($A265,[1]Selic_base!$A$3:$H$1000,7,0)</f>
        <v>v</v>
      </c>
      <c r="H265" s="68">
        <f t="shared" si="38"/>
        <v>0</v>
      </c>
      <c r="I265" s="18"/>
      <c r="J265" s="69">
        <f t="shared" si="39"/>
        <v>39539</v>
      </c>
      <c r="K265" s="6"/>
      <c r="L265" s="18"/>
      <c r="M265" s="64">
        <f t="shared" si="45"/>
        <v>263</v>
      </c>
      <c r="N265" s="69">
        <f t="shared" si="40"/>
        <v>39539</v>
      </c>
      <c r="S265" s="32">
        <f t="shared" si="46"/>
        <v>39539</v>
      </c>
      <c r="T265" s="9">
        <f t="shared" si="47"/>
        <v>1.0089999999999999</v>
      </c>
      <c r="U265" s="9">
        <f t="shared" si="44"/>
        <v>2.5653999999999995</v>
      </c>
      <c r="V265" s="27">
        <f t="shared" si="43"/>
        <v>3.4699999999999998</v>
      </c>
    </row>
    <row r="266" spans="1:22" x14ac:dyDescent="0.2">
      <c r="A266" s="1">
        <v>39569</v>
      </c>
      <c r="B266" s="52">
        <f t="shared" si="41"/>
        <v>2008</v>
      </c>
      <c r="C266" s="52">
        <f t="shared" si="42"/>
        <v>5</v>
      </c>
      <c r="D266" s="51">
        <f>VLOOKUP($A266,[1]Selic_base!$A$3:$H$1000,4,0)</f>
        <v>0.88</v>
      </c>
      <c r="E266" s="54">
        <f>VLOOKUP($A266,[1]Selic_base!$A$3:$H$1000,5,0)</f>
        <v>155.65999999999994</v>
      </c>
      <c r="F266" s="54">
        <f>VLOOKUP($A266,[1]Selic_base!$A$3:$H$1000,6,0)</f>
        <v>4.3499999999999996</v>
      </c>
      <c r="G266" s="54" t="str">
        <f>VLOOKUP($A266,[1]Selic_base!$A$3:$H$1000,7,0)</f>
        <v>v</v>
      </c>
      <c r="H266" s="68">
        <f t="shared" si="38"/>
        <v>0</v>
      </c>
      <c r="I266" s="18"/>
      <c r="J266" s="69">
        <f t="shared" si="39"/>
        <v>39569</v>
      </c>
      <c r="K266" s="6"/>
      <c r="L266" s="18"/>
      <c r="M266" s="64">
        <f t="shared" si="45"/>
        <v>264</v>
      </c>
      <c r="N266" s="69">
        <f t="shared" si="40"/>
        <v>39569</v>
      </c>
      <c r="S266" s="32">
        <f t="shared" si="46"/>
        <v>39569</v>
      </c>
      <c r="T266" s="9">
        <f t="shared" si="47"/>
        <v>1.0087999999999999</v>
      </c>
      <c r="U266" s="9">
        <f t="shared" si="44"/>
        <v>2.5565999999999995</v>
      </c>
      <c r="V266" s="27">
        <f t="shared" si="43"/>
        <v>4.3499999999999996</v>
      </c>
    </row>
    <row r="267" spans="1:22" x14ac:dyDescent="0.2">
      <c r="A267" s="1">
        <v>39600</v>
      </c>
      <c r="B267" s="52">
        <f t="shared" si="41"/>
        <v>2008</v>
      </c>
      <c r="C267" s="52">
        <f t="shared" si="42"/>
        <v>6</v>
      </c>
      <c r="D267" s="51">
        <f>VLOOKUP($A267,[1]Selic_base!$A$3:$H$1000,4,0)</f>
        <v>0.96</v>
      </c>
      <c r="E267" s="54">
        <f>VLOOKUP($A267,[1]Selic_base!$A$3:$H$1000,5,0)</f>
        <v>154.69999999999993</v>
      </c>
      <c r="F267" s="54">
        <f>VLOOKUP($A267,[1]Selic_base!$A$3:$H$1000,6,0)</f>
        <v>5.31</v>
      </c>
      <c r="G267" s="54" t="str">
        <f>VLOOKUP($A267,[1]Selic_base!$A$3:$H$1000,7,0)</f>
        <v>v</v>
      </c>
      <c r="H267" s="68">
        <f t="shared" ref="H267:H330" si="48">IF(AND(G267="v",G268="b"),1,IF(H266&gt;0,H266+1,0))</f>
        <v>0</v>
      </c>
      <c r="I267" s="18"/>
      <c r="J267" s="69">
        <f t="shared" ref="J267:J330" si="49">IF(G267="b","",A267)</f>
        <v>39600</v>
      </c>
      <c r="K267" s="6"/>
      <c r="L267" s="18"/>
      <c r="M267" s="64">
        <f t="shared" si="45"/>
        <v>265</v>
      </c>
      <c r="N267" s="69">
        <f t="shared" ref="N267:N330" si="50">J267</f>
        <v>39600</v>
      </c>
      <c r="S267" s="32">
        <f t="shared" si="46"/>
        <v>39600</v>
      </c>
      <c r="T267" s="9">
        <f t="shared" si="47"/>
        <v>1.0096000000000001</v>
      </c>
      <c r="U267" s="9">
        <f t="shared" si="44"/>
        <v>2.5469999999999993</v>
      </c>
      <c r="V267" s="27">
        <f t="shared" si="43"/>
        <v>5.31</v>
      </c>
    </row>
    <row r="268" spans="1:22" x14ac:dyDescent="0.2">
      <c r="A268" s="1">
        <v>39630</v>
      </c>
      <c r="B268" s="52">
        <f t="shared" si="41"/>
        <v>2008</v>
      </c>
      <c r="C268" s="52">
        <f t="shared" si="42"/>
        <v>7</v>
      </c>
      <c r="D268" s="51">
        <f>VLOOKUP($A268,[1]Selic_base!$A$3:$H$1000,4,0)</f>
        <v>1.07</v>
      </c>
      <c r="E268" s="54">
        <f>VLOOKUP($A268,[1]Selic_base!$A$3:$H$1000,5,0)</f>
        <v>153.62999999999994</v>
      </c>
      <c r="F268" s="54">
        <f>VLOOKUP($A268,[1]Selic_base!$A$3:$H$1000,6,0)</f>
        <v>6.38</v>
      </c>
      <c r="G268" s="54" t="str">
        <f>VLOOKUP($A268,[1]Selic_base!$A$3:$H$1000,7,0)</f>
        <v>v</v>
      </c>
      <c r="H268" s="68">
        <f t="shared" si="48"/>
        <v>0</v>
      </c>
      <c r="I268" s="18"/>
      <c r="J268" s="69">
        <f t="shared" si="49"/>
        <v>39630</v>
      </c>
      <c r="K268" s="6"/>
      <c r="L268" s="18"/>
      <c r="M268" s="64">
        <f t="shared" si="45"/>
        <v>266</v>
      </c>
      <c r="N268" s="69">
        <f t="shared" si="50"/>
        <v>39630</v>
      </c>
      <c r="S268" s="32">
        <f t="shared" si="46"/>
        <v>39630</v>
      </c>
      <c r="T268" s="9">
        <f t="shared" si="47"/>
        <v>1.0106999999999999</v>
      </c>
      <c r="U268" s="9">
        <f t="shared" si="44"/>
        <v>2.5362999999999993</v>
      </c>
      <c r="V268" s="27">
        <f t="shared" si="43"/>
        <v>6.38</v>
      </c>
    </row>
    <row r="269" spans="1:22" x14ac:dyDescent="0.2">
      <c r="A269" s="1">
        <v>39661</v>
      </c>
      <c r="B269" s="52">
        <f t="shared" si="41"/>
        <v>2008</v>
      </c>
      <c r="C269" s="52">
        <f t="shared" si="42"/>
        <v>8</v>
      </c>
      <c r="D269" s="51">
        <f>VLOOKUP($A269,[1]Selic_base!$A$3:$H$1000,4,0)</f>
        <v>1.02</v>
      </c>
      <c r="E269" s="54">
        <f>VLOOKUP($A269,[1]Selic_base!$A$3:$H$1000,5,0)</f>
        <v>152.60999999999993</v>
      </c>
      <c r="F269" s="54">
        <f>VLOOKUP($A269,[1]Selic_base!$A$3:$H$1000,6,0)</f>
        <v>7.4</v>
      </c>
      <c r="G269" s="54" t="str">
        <f>VLOOKUP($A269,[1]Selic_base!$A$3:$H$1000,7,0)</f>
        <v>v</v>
      </c>
      <c r="H269" s="68">
        <f t="shared" si="48"/>
        <v>0</v>
      </c>
      <c r="I269" s="18"/>
      <c r="J269" s="69">
        <f t="shared" si="49"/>
        <v>39661</v>
      </c>
      <c r="K269" s="6"/>
      <c r="L269" s="18"/>
      <c r="M269" s="64">
        <f t="shared" si="45"/>
        <v>267</v>
      </c>
      <c r="N269" s="69">
        <f t="shared" si="50"/>
        <v>39661</v>
      </c>
      <c r="S269" s="32">
        <f t="shared" si="46"/>
        <v>39661</v>
      </c>
      <c r="T269" s="9">
        <f t="shared" si="47"/>
        <v>1.0102</v>
      </c>
      <c r="U269" s="9">
        <f t="shared" si="44"/>
        <v>2.5260999999999996</v>
      </c>
      <c r="V269" s="27">
        <f t="shared" si="43"/>
        <v>7.4</v>
      </c>
    </row>
    <row r="270" spans="1:22" x14ac:dyDescent="0.2">
      <c r="A270" s="1">
        <v>39692</v>
      </c>
      <c r="B270" s="52">
        <f t="shared" si="41"/>
        <v>2008</v>
      </c>
      <c r="C270" s="52">
        <f t="shared" si="42"/>
        <v>9</v>
      </c>
      <c r="D270" s="51">
        <f>VLOOKUP($A270,[1]Selic_base!$A$3:$H$1000,4,0)</f>
        <v>1.1000000000000001</v>
      </c>
      <c r="E270" s="54">
        <f>VLOOKUP($A270,[1]Selic_base!$A$3:$H$1000,5,0)</f>
        <v>151.50999999999993</v>
      </c>
      <c r="F270" s="54">
        <f>VLOOKUP($A270,[1]Selic_base!$A$3:$H$1000,6,0)</f>
        <v>8.5</v>
      </c>
      <c r="G270" s="54" t="str">
        <f>VLOOKUP($A270,[1]Selic_base!$A$3:$H$1000,7,0)</f>
        <v>v</v>
      </c>
      <c r="H270" s="68">
        <f t="shared" si="48"/>
        <v>0</v>
      </c>
      <c r="I270" s="18"/>
      <c r="J270" s="69">
        <f t="shared" si="49"/>
        <v>39692</v>
      </c>
      <c r="K270" s="6"/>
      <c r="L270" s="18"/>
      <c r="M270" s="64">
        <f t="shared" si="45"/>
        <v>268</v>
      </c>
      <c r="N270" s="69">
        <f t="shared" si="50"/>
        <v>39692</v>
      </c>
      <c r="S270" s="32">
        <f t="shared" si="46"/>
        <v>39692</v>
      </c>
      <c r="T270" s="9">
        <f t="shared" si="47"/>
        <v>1.0109999999999999</v>
      </c>
      <c r="U270" s="9">
        <f t="shared" si="44"/>
        <v>2.5150999999999994</v>
      </c>
      <c r="V270" s="27">
        <f t="shared" si="43"/>
        <v>8.5</v>
      </c>
    </row>
    <row r="271" spans="1:22" x14ac:dyDescent="0.2">
      <c r="A271" s="1">
        <v>39722</v>
      </c>
      <c r="B271" s="52">
        <f t="shared" ref="B271:B334" si="51">YEAR(A271)</f>
        <v>2008</v>
      </c>
      <c r="C271" s="52">
        <f t="shared" ref="C271:C334" si="52">MONTH(A271)</f>
        <v>10</v>
      </c>
      <c r="D271" s="51">
        <f>VLOOKUP($A271,[1]Selic_base!$A$3:$H$1000,4,0)</f>
        <v>1.18</v>
      </c>
      <c r="E271" s="54">
        <f>VLOOKUP($A271,[1]Selic_base!$A$3:$H$1000,5,0)</f>
        <v>150.32999999999993</v>
      </c>
      <c r="F271" s="54">
        <f>VLOOKUP($A271,[1]Selic_base!$A$3:$H$1000,6,0)</f>
        <v>9.68</v>
      </c>
      <c r="G271" s="54" t="str">
        <f>VLOOKUP($A271,[1]Selic_base!$A$3:$H$1000,7,0)</f>
        <v>v</v>
      </c>
      <c r="H271" s="68">
        <f t="shared" si="48"/>
        <v>0</v>
      </c>
      <c r="I271" s="18"/>
      <c r="J271" s="69">
        <f t="shared" si="49"/>
        <v>39722</v>
      </c>
      <c r="K271" s="6"/>
      <c r="L271" s="18"/>
      <c r="M271" s="64">
        <f t="shared" si="45"/>
        <v>269</v>
      </c>
      <c r="N271" s="69">
        <f t="shared" si="50"/>
        <v>39722</v>
      </c>
      <c r="S271" s="32">
        <f t="shared" si="46"/>
        <v>39722</v>
      </c>
      <c r="T271" s="9">
        <f t="shared" si="47"/>
        <v>1.0118</v>
      </c>
      <c r="U271" s="9">
        <f t="shared" si="44"/>
        <v>2.5032999999999994</v>
      </c>
      <c r="V271" s="27">
        <f t="shared" si="43"/>
        <v>9.68</v>
      </c>
    </row>
    <row r="272" spans="1:22" x14ac:dyDescent="0.2">
      <c r="A272" s="1">
        <v>39753</v>
      </c>
      <c r="B272" s="52">
        <f t="shared" si="51"/>
        <v>2008</v>
      </c>
      <c r="C272" s="52">
        <f t="shared" si="52"/>
        <v>11</v>
      </c>
      <c r="D272" s="51">
        <f>VLOOKUP($A272,[1]Selic_base!$A$3:$H$1000,4,0)</f>
        <v>1.02</v>
      </c>
      <c r="E272" s="54">
        <f>VLOOKUP($A272,[1]Selic_base!$A$3:$H$1000,5,0)</f>
        <v>149.30999999999992</v>
      </c>
      <c r="F272" s="54">
        <f>VLOOKUP($A272,[1]Selic_base!$A$3:$H$1000,6,0)</f>
        <v>10.7</v>
      </c>
      <c r="G272" s="54" t="str">
        <f>VLOOKUP($A272,[1]Selic_base!$A$3:$H$1000,7,0)</f>
        <v>v</v>
      </c>
      <c r="H272" s="68">
        <f t="shared" si="48"/>
        <v>0</v>
      </c>
      <c r="I272" s="18"/>
      <c r="J272" s="69">
        <f t="shared" si="49"/>
        <v>39753</v>
      </c>
      <c r="K272" s="6"/>
      <c r="L272" s="18"/>
      <c r="M272" s="64">
        <f t="shared" si="45"/>
        <v>270</v>
      </c>
      <c r="N272" s="69">
        <f t="shared" si="50"/>
        <v>39753</v>
      </c>
      <c r="S272" s="32">
        <f t="shared" si="46"/>
        <v>39753</v>
      </c>
      <c r="T272" s="9">
        <f t="shared" si="47"/>
        <v>1.0102</v>
      </c>
      <c r="U272" s="9">
        <f t="shared" si="44"/>
        <v>2.4930999999999992</v>
      </c>
      <c r="V272" s="27">
        <f t="shared" si="43"/>
        <v>10.7</v>
      </c>
    </row>
    <row r="273" spans="1:22" x14ac:dyDescent="0.2">
      <c r="A273" s="1">
        <v>39783</v>
      </c>
      <c r="B273" s="52">
        <f t="shared" si="51"/>
        <v>2008</v>
      </c>
      <c r="C273" s="52">
        <f t="shared" si="52"/>
        <v>12</v>
      </c>
      <c r="D273" s="51">
        <f>VLOOKUP($A273,[1]Selic_base!$A$3:$H$1000,4,0)</f>
        <v>1.1200000000000001</v>
      </c>
      <c r="E273" s="54">
        <f>VLOOKUP($A273,[1]Selic_base!$A$3:$H$1000,5,0)</f>
        <v>148.18999999999991</v>
      </c>
      <c r="F273" s="54">
        <f>VLOOKUP($A273,[1]Selic_base!$A$3:$H$1000,6,0)</f>
        <v>11.82</v>
      </c>
      <c r="G273" s="54" t="str">
        <f>VLOOKUP($A273,[1]Selic_base!$A$3:$H$1000,7,0)</f>
        <v>v</v>
      </c>
      <c r="H273" s="68">
        <f t="shared" si="48"/>
        <v>0</v>
      </c>
      <c r="I273" s="18"/>
      <c r="J273" s="69">
        <f t="shared" si="49"/>
        <v>39783</v>
      </c>
      <c r="K273" s="6"/>
      <c r="L273" s="18"/>
      <c r="M273" s="64">
        <f t="shared" si="45"/>
        <v>271</v>
      </c>
      <c r="N273" s="69">
        <f t="shared" si="50"/>
        <v>39783</v>
      </c>
      <c r="S273" s="32">
        <f t="shared" si="46"/>
        <v>39783</v>
      </c>
      <c r="T273" s="9">
        <f t="shared" si="47"/>
        <v>1.0112000000000001</v>
      </c>
      <c r="U273" s="9">
        <f t="shared" si="44"/>
        <v>2.4818999999999991</v>
      </c>
      <c r="V273" s="27">
        <f t="shared" si="43"/>
        <v>11.82</v>
      </c>
    </row>
    <row r="274" spans="1:22" s="24" customFormat="1" x14ac:dyDescent="0.2">
      <c r="A274" s="23">
        <v>39814</v>
      </c>
      <c r="B274" s="53">
        <f t="shared" si="51"/>
        <v>2009</v>
      </c>
      <c r="C274" s="53">
        <f t="shared" si="52"/>
        <v>1</v>
      </c>
      <c r="D274" s="51">
        <f>VLOOKUP($A274,[1]Selic_base!$A$3:$H$1000,4,0)</f>
        <v>2.0499999999999998</v>
      </c>
      <c r="E274" s="54">
        <f>VLOOKUP($A274,[1]Selic_base!$A$3:$H$1000,5,0)</f>
        <v>146.1399999999999</v>
      </c>
      <c r="F274" s="54">
        <f>VLOOKUP($A274,[1]Selic_base!$A$3:$H$1000,6,0)</f>
        <v>2.0499999999999998</v>
      </c>
      <c r="G274" s="54" t="str">
        <f>VLOOKUP($A274,[1]Selic_base!$A$3:$H$1000,7,0)</f>
        <v>v</v>
      </c>
      <c r="H274" s="68">
        <f t="shared" si="48"/>
        <v>0</v>
      </c>
      <c r="I274" s="18"/>
      <c r="J274" s="69">
        <f t="shared" si="49"/>
        <v>39814</v>
      </c>
      <c r="K274" s="6"/>
      <c r="L274" s="18"/>
      <c r="M274" s="64">
        <f t="shared" si="45"/>
        <v>272</v>
      </c>
      <c r="N274" s="69">
        <f t="shared" si="50"/>
        <v>39814</v>
      </c>
      <c r="O274"/>
      <c r="S274" s="33">
        <f t="shared" si="46"/>
        <v>39814</v>
      </c>
      <c r="T274" s="25">
        <f t="shared" si="47"/>
        <v>1.0205</v>
      </c>
      <c r="U274" s="9">
        <f t="shared" si="44"/>
        <v>2.4613999999999989</v>
      </c>
      <c r="V274" s="27">
        <f t="shared" si="43"/>
        <v>2.0499999999999998</v>
      </c>
    </row>
    <row r="275" spans="1:22" x14ac:dyDescent="0.2">
      <c r="A275" s="1">
        <v>39845</v>
      </c>
      <c r="B275" s="52">
        <f t="shared" si="51"/>
        <v>2009</v>
      </c>
      <c r="C275" s="52">
        <f t="shared" si="52"/>
        <v>2</v>
      </c>
      <c r="D275" s="51">
        <f>VLOOKUP($A275,[1]Selic_base!$A$3:$H$1000,4,0)</f>
        <v>0.86</v>
      </c>
      <c r="E275" s="54">
        <f>VLOOKUP($A275,[1]Selic_base!$A$3:$H$1000,5,0)</f>
        <v>145.27999999999989</v>
      </c>
      <c r="F275" s="54">
        <f>VLOOKUP($A275,[1]Selic_base!$A$3:$H$1000,6,0)</f>
        <v>2.9099999999999997</v>
      </c>
      <c r="G275" s="54" t="str">
        <f>VLOOKUP($A275,[1]Selic_base!$A$3:$H$1000,7,0)</f>
        <v>v</v>
      </c>
      <c r="H275" s="68">
        <f t="shared" si="48"/>
        <v>0</v>
      </c>
      <c r="I275" s="18"/>
      <c r="J275" s="69">
        <f t="shared" si="49"/>
        <v>39845</v>
      </c>
      <c r="K275" s="6"/>
      <c r="L275" s="18"/>
      <c r="M275" s="64">
        <f t="shared" si="45"/>
        <v>273</v>
      </c>
      <c r="N275" s="69">
        <f t="shared" si="50"/>
        <v>39845</v>
      </c>
      <c r="S275" s="32">
        <f t="shared" si="46"/>
        <v>39845</v>
      </c>
      <c r="T275" s="9">
        <f t="shared" si="47"/>
        <v>1.0085999999999999</v>
      </c>
      <c r="U275" s="9">
        <f t="shared" si="44"/>
        <v>2.452799999999999</v>
      </c>
      <c r="V275" s="27">
        <f t="shared" si="43"/>
        <v>2.9099999999999997</v>
      </c>
    </row>
    <row r="276" spans="1:22" x14ac:dyDescent="0.2">
      <c r="A276" s="1">
        <v>39873</v>
      </c>
      <c r="B276" s="52">
        <f t="shared" si="51"/>
        <v>2009</v>
      </c>
      <c r="C276" s="52">
        <f t="shared" si="52"/>
        <v>3</v>
      </c>
      <c r="D276" s="51">
        <f>VLOOKUP($A276,[1]Selic_base!$A$3:$H$1000,4,0)</f>
        <v>0.97</v>
      </c>
      <c r="E276" s="54">
        <f>VLOOKUP($A276,[1]Selic_base!$A$3:$H$1000,5,0)</f>
        <v>144.30999999999989</v>
      </c>
      <c r="F276" s="54">
        <f>VLOOKUP($A276,[1]Selic_base!$A$3:$H$1000,6,0)</f>
        <v>3.88</v>
      </c>
      <c r="G276" s="54" t="str">
        <f>VLOOKUP($A276,[1]Selic_base!$A$3:$H$1000,7,0)</f>
        <v>v</v>
      </c>
      <c r="H276" s="68">
        <f t="shared" si="48"/>
        <v>0</v>
      </c>
      <c r="I276" s="18"/>
      <c r="J276" s="69">
        <f t="shared" si="49"/>
        <v>39873</v>
      </c>
      <c r="K276" s="6"/>
      <c r="L276" s="18"/>
      <c r="M276" s="64">
        <f t="shared" si="45"/>
        <v>274</v>
      </c>
      <c r="N276" s="69">
        <f t="shared" si="50"/>
        <v>39873</v>
      </c>
      <c r="S276" s="32">
        <f t="shared" si="46"/>
        <v>39873</v>
      </c>
      <c r="T276" s="9">
        <f t="shared" si="47"/>
        <v>1.0097</v>
      </c>
      <c r="U276" s="9">
        <f t="shared" si="44"/>
        <v>2.4430999999999989</v>
      </c>
      <c r="V276" s="27">
        <f t="shared" si="43"/>
        <v>3.88</v>
      </c>
    </row>
    <row r="277" spans="1:22" x14ac:dyDescent="0.2">
      <c r="A277" s="1">
        <v>39904</v>
      </c>
      <c r="B277" s="52">
        <f t="shared" si="51"/>
        <v>2009</v>
      </c>
      <c r="C277" s="52">
        <f t="shared" si="52"/>
        <v>4</v>
      </c>
      <c r="D277" s="51">
        <f>VLOOKUP($A277,[1]Selic_base!$A$3:$H$1000,4,0)</f>
        <v>0.84</v>
      </c>
      <c r="E277" s="54">
        <f>VLOOKUP($A277,[1]Selic_base!$A$3:$H$1000,5,0)</f>
        <v>143.46999999999989</v>
      </c>
      <c r="F277" s="54">
        <f>VLOOKUP($A277,[1]Selic_base!$A$3:$H$1000,6,0)</f>
        <v>4.72</v>
      </c>
      <c r="G277" s="54" t="str">
        <f>VLOOKUP($A277,[1]Selic_base!$A$3:$H$1000,7,0)</f>
        <v>v</v>
      </c>
      <c r="H277" s="68">
        <f t="shared" si="48"/>
        <v>0</v>
      </c>
      <c r="I277" s="18"/>
      <c r="J277" s="69">
        <f t="shared" si="49"/>
        <v>39904</v>
      </c>
      <c r="K277" s="6"/>
      <c r="L277" s="18"/>
      <c r="M277" s="64">
        <f t="shared" si="45"/>
        <v>275</v>
      </c>
      <c r="N277" s="69">
        <f t="shared" si="50"/>
        <v>39904</v>
      </c>
      <c r="S277" s="32">
        <f t="shared" si="46"/>
        <v>39904</v>
      </c>
      <c r="T277" s="9">
        <f t="shared" si="47"/>
        <v>1.0084</v>
      </c>
      <c r="U277" s="9">
        <f t="shared" si="44"/>
        <v>2.4346999999999985</v>
      </c>
      <c r="V277" s="27">
        <f t="shared" si="43"/>
        <v>4.72</v>
      </c>
    </row>
    <row r="278" spans="1:22" x14ac:dyDescent="0.2">
      <c r="A278" s="1">
        <v>39934</v>
      </c>
      <c r="B278" s="52">
        <f t="shared" si="51"/>
        <v>2009</v>
      </c>
      <c r="C278" s="52">
        <f t="shared" si="52"/>
        <v>5</v>
      </c>
      <c r="D278" s="51">
        <f>VLOOKUP($A278,[1]Selic_base!$A$3:$H$1000,4,0)</f>
        <v>0.77</v>
      </c>
      <c r="E278" s="54">
        <f>VLOOKUP($A278,[1]Selic_base!$A$3:$H$1000,5,0)</f>
        <v>142.69999999999987</v>
      </c>
      <c r="F278" s="54">
        <f>VLOOKUP($A278,[1]Selic_base!$A$3:$H$1000,6,0)</f>
        <v>5.49</v>
      </c>
      <c r="G278" s="54" t="str">
        <f>VLOOKUP($A278,[1]Selic_base!$A$3:$H$1000,7,0)</f>
        <v>v</v>
      </c>
      <c r="H278" s="68">
        <f t="shared" si="48"/>
        <v>0</v>
      </c>
      <c r="I278" s="18"/>
      <c r="J278" s="69">
        <f t="shared" si="49"/>
        <v>39934</v>
      </c>
      <c r="K278" s="6"/>
      <c r="L278" s="18"/>
      <c r="M278" s="64">
        <f t="shared" si="45"/>
        <v>276</v>
      </c>
      <c r="N278" s="69">
        <f t="shared" si="50"/>
        <v>39934</v>
      </c>
      <c r="S278" s="32">
        <f t="shared" si="46"/>
        <v>39934</v>
      </c>
      <c r="T278" s="9">
        <f t="shared" si="47"/>
        <v>1.0077</v>
      </c>
      <c r="U278" s="9">
        <f t="shared" si="44"/>
        <v>2.4269999999999987</v>
      </c>
      <c r="V278" s="27">
        <f t="shared" si="43"/>
        <v>5.49</v>
      </c>
    </row>
    <row r="279" spans="1:22" x14ac:dyDescent="0.2">
      <c r="A279" s="1">
        <v>39965</v>
      </c>
      <c r="B279" s="52">
        <f t="shared" si="51"/>
        <v>2009</v>
      </c>
      <c r="C279" s="52">
        <f t="shared" si="52"/>
        <v>6</v>
      </c>
      <c r="D279" s="51">
        <f>VLOOKUP($A279,[1]Selic_base!$A$3:$H$1000,4,0)</f>
        <v>0.76</v>
      </c>
      <c r="E279" s="54">
        <f>VLOOKUP($A279,[1]Selic_base!$A$3:$H$1000,5,0)</f>
        <v>141.93999999999988</v>
      </c>
      <c r="F279" s="54">
        <f>VLOOKUP($A279,[1]Selic_base!$A$3:$H$1000,6,0)</f>
        <v>6.25</v>
      </c>
      <c r="G279" s="54" t="str">
        <f>VLOOKUP($A279,[1]Selic_base!$A$3:$H$1000,7,0)</f>
        <v>v</v>
      </c>
      <c r="H279" s="68">
        <f t="shared" si="48"/>
        <v>0</v>
      </c>
      <c r="I279" s="18"/>
      <c r="J279" s="69">
        <f t="shared" si="49"/>
        <v>39965</v>
      </c>
      <c r="K279" s="6"/>
      <c r="L279" s="18"/>
      <c r="M279" s="64">
        <f t="shared" si="45"/>
        <v>277</v>
      </c>
      <c r="N279" s="69">
        <f t="shared" si="50"/>
        <v>39965</v>
      </c>
      <c r="S279" s="32">
        <f t="shared" si="46"/>
        <v>39965</v>
      </c>
      <c r="T279" s="9">
        <f t="shared" si="47"/>
        <v>1.0076000000000001</v>
      </c>
      <c r="U279" s="9">
        <f t="shared" si="44"/>
        <v>2.4193999999999987</v>
      </c>
      <c r="V279" s="27">
        <f t="shared" si="43"/>
        <v>6.25</v>
      </c>
    </row>
    <row r="280" spans="1:22" x14ac:dyDescent="0.2">
      <c r="A280" s="1">
        <v>39995</v>
      </c>
      <c r="B280" s="52">
        <f t="shared" si="51"/>
        <v>2009</v>
      </c>
      <c r="C280" s="52">
        <f t="shared" si="52"/>
        <v>7</v>
      </c>
      <c r="D280" s="51">
        <f>VLOOKUP($A280,[1]Selic_base!$A$3:$H$1000,4,0)</f>
        <v>0.79</v>
      </c>
      <c r="E280" s="54">
        <f>VLOOKUP($A280,[1]Selic_base!$A$3:$H$1000,5,0)</f>
        <v>141.14999999999989</v>
      </c>
      <c r="F280" s="54">
        <f>VLOOKUP($A280,[1]Selic_base!$A$3:$H$1000,6,0)</f>
        <v>7.04</v>
      </c>
      <c r="G280" s="54" t="str">
        <f>VLOOKUP($A280,[1]Selic_base!$A$3:$H$1000,7,0)</f>
        <v>v</v>
      </c>
      <c r="H280" s="68">
        <f t="shared" si="48"/>
        <v>0</v>
      </c>
      <c r="I280" s="18"/>
      <c r="J280" s="69">
        <f t="shared" si="49"/>
        <v>39995</v>
      </c>
      <c r="K280" s="6"/>
      <c r="L280" s="18"/>
      <c r="M280" s="64">
        <f t="shared" si="45"/>
        <v>278</v>
      </c>
      <c r="N280" s="69">
        <f t="shared" si="50"/>
        <v>39995</v>
      </c>
      <c r="S280" s="32">
        <f t="shared" si="46"/>
        <v>39995</v>
      </c>
      <c r="T280" s="9">
        <f t="shared" si="47"/>
        <v>1.0079</v>
      </c>
      <c r="U280" s="9">
        <f t="shared" si="44"/>
        <v>2.4114999999999989</v>
      </c>
      <c r="V280" s="27">
        <f t="shared" si="43"/>
        <v>7.04</v>
      </c>
    </row>
    <row r="281" spans="1:22" x14ac:dyDescent="0.2">
      <c r="A281" s="1">
        <v>40026</v>
      </c>
      <c r="B281" s="52">
        <f t="shared" si="51"/>
        <v>2009</v>
      </c>
      <c r="C281" s="52">
        <f t="shared" si="52"/>
        <v>8</v>
      </c>
      <c r="D281" s="51">
        <f>VLOOKUP($A281,[1]Selic_base!$A$3:$H$1000,4,0)</f>
        <v>0.69</v>
      </c>
      <c r="E281" s="54">
        <f>VLOOKUP($A281,[1]Selic_base!$A$3:$H$1000,5,0)</f>
        <v>140.45999999999989</v>
      </c>
      <c r="F281" s="54">
        <f>VLOOKUP($A281,[1]Selic_base!$A$3:$H$1000,6,0)</f>
        <v>7.73</v>
      </c>
      <c r="G281" s="54" t="str">
        <f>VLOOKUP($A281,[1]Selic_base!$A$3:$H$1000,7,0)</f>
        <v>v</v>
      </c>
      <c r="H281" s="68">
        <f t="shared" si="48"/>
        <v>0</v>
      </c>
      <c r="I281" s="18"/>
      <c r="J281" s="69">
        <f t="shared" si="49"/>
        <v>40026</v>
      </c>
      <c r="K281" s="6"/>
      <c r="L281" s="18"/>
      <c r="M281" s="64">
        <f t="shared" si="45"/>
        <v>279</v>
      </c>
      <c r="N281" s="69">
        <f t="shared" si="50"/>
        <v>40026</v>
      </c>
      <c r="S281" s="32">
        <f t="shared" si="46"/>
        <v>40026</v>
      </c>
      <c r="T281" s="9">
        <f t="shared" si="47"/>
        <v>1.0068999999999999</v>
      </c>
      <c r="U281" s="9">
        <f t="shared" si="44"/>
        <v>2.404599999999999</v>
      </c>
      <c r="V281" s="27">
        <f t="shared" si="43"/>
        <v>7.73</v>
      </c>
    </row>
    <row r="282" spans="1:22" x14ac:dyDescent="0.2">
      <c r="A282" s="1">
        <v>40057</v>
      </c>
      <c r="B282" s="52">
        <f t="shared" si="51"/>
        <v>2009</v>
      </c>
      <c r="C282" s="52">
        <f t="shared" si="52"/>
        <v>9</v>
      </c>
      <c r="D282" s="51">
        <f>VLOOKUP($A282,[1]Selic_base!$A$3:$H$1000,4,0)</f>
        <v>0.69</v>
      </c>
      <c r="E282" s="54">
        <f>VLOOKUP($A282,[1]Selic_base!$A$3:$H$1000,5,0)</f>
        <v>139.7699999999999</v>
      </c>
      <c r="F282" s="54">
        <f>VLOOKUP($A282,[1]Selic_base!$A$3:$H$1000,6,0)</f>
        <v>8.42</v>
      </c>
      <c r="G282" s="54" t="str">
        <f>VLOOKUP($A282,[1]Selic_base!$A$3:$H$1000,7,0)</f>
        <v>v</v>
      </c>
      <c r="H282" s="68">
        <f t="shared" si="48"/>
        <v>0</v>
      </c>
      <c r="I282" s="18"/>
      <c r="J282" s="69">
        <f t="shared" si="49"/>
        <v>40057</v>
      </c>
      <c r="K282" s="6"/>
      <c r="L282" s="18"/>
      <c r="M282" s="64">
        <f t="shared" si="45"/>
        <v>280</v>
      </c>
      <c r="N282" s="69">
        <f t="shared" si="50"/>
        <v>40057</v>
      </c>
      <c r="S282" s="32">
        <f t="shared" si="46"/>
        <v>40057</v>
      </c>
      <c r="T282" s="9">
        <f t="shared" si="47"/>
        <v>1.0068999999999999</v>
      </c>
      <c r="U282" s="9">
        <f t="shared" si="44"/>
        <v>2.3976999999999991</v>
      </c>
      <c r="V282" s="27">
        <f t="shared" si="43"/>
        <v>8.42</v>
      </c>
    </row>
    <row r="283" spans="1:22" x14ac:dyDescent="0.2">
      <c r="A283" s="1">
        <v>40087</v>
      </c>
      <c r="B283" s="52">
        <f t="shared" si="51"/>
        <v>2009</v>
      </c>
      <c r="C283" s="52">
        <f t="shared" si="52"/>
        <v>10</v>
      </c>
      <c r="D283" s="51">
        <f>VLOOKUP($A283,[1]Selic_base!$A$3:$H$1000,4,0)</f>
        <v>0.69</v>
      </c>
      <c r="E283" s="54">
        <f>VLOOKUP($A283,[1]Selic_base!$A$3:$H$1000,5,0)</f>
        <v>139.0799999999999</v>
      </c>
      <c r="F283" s="54">
        <f>VLOOKUP($A283,[1]Selic_base!$A$3:$H$1000,6,0)</f>
        <v>9.11</v>
      </c>
      <c r="G283" s="54" t="str">
        <f>VLOOKUP($A283,[1]Selic_base!$A$3:$H$1000,7,0)</f>
        <v>v</v>
      </c>
      <c r="H283" s="68">
        <f t="shared" si="48"/>
        <v>0</v>
      </c>
      <c r="I283" s="18"/>
      <c r="J283" s="69">
        <f t="shared" si="49"/>
        <v>40087</v>
      </c>
      <c r="K283" s="6"/>
      <c r="L283" s="18"/>
      <c r="M283" s="64">
        <f t="shared" si="45"/>
        <v>281</v>
      </c>
      <c r="N283" s="69">
        <f t="shared" si="50"/>
        <v>40087</v>
      </c>
      <c r="S283" s="32">
        <f t="shared" si="46"/>
        <v>40087</v>
      </c>
      <c r="T283" s="9">
        <f t="shared" si="47"/>
        <v>1.0068999999999999</v>
      </c>
      <c r="U283" s="9">
        <f t="shared" si="44"/>
        <v>2.3907999999999987</v>
      </c>
      <c r="V283" s="27">
        <f t="shared" si="43"/>
        <v>9.11</v>
      </c>
    </row>
    <row r="284" spans="1:22" x14ac:dyDescent="0.2">
      <c r="A284" s="1">
        <v>40118</v>
      </c>
      <c r="B284" s="52">
        <f t="shared" si="51"/>
        <v>2009</v>
      </c>
      <c r="C284" s="52">
        <f t="shared" si="52"/>
        <v>11</v>
      </c>
      <c r="D284" s="51">
        <f>VLOOKUP($A284,[1]Selic_base!$A$3:$H$1000,4,0)</f>
        <v>0.66</v>
      </c>
      <c r="E284" s="54">
        <f>VLOOKUP($A284,[1]Selic_base!$A$3:$H$1000,5,0)</f>
        <v>138.4199999999999</v>
      </c>
      <c r="F284" s="54">
        <f>VLOOKUP($A284,[1]Selic_base!$A$3:$H$1000,6,0)</f>
        <v>9.77</v>
      </c>
      <c r="G284" s="54" t="str">
        <f>VLOOKUP($A284,[1]Selic_base!$A$3:$H$1000,7,0)</f>
        <v>v</v>
      </c>
      <c r="H284" s="68">
        <f t="shared" si="48"/>
        <v>0</v>
      </c>
      <c r="I284" s="18"/>
      <c r="J284" s="69">
        <f t="shared" si="49"/>
        <v>40118</v>
      </c>
      <c r="K284" s="6"/>
      <c r="L284" s="18"/>
      <c r="M284" s="64">
        <f t="shared" si="45"/>
        <v>282</v>
      </c>
      <c r="N284" s="69">
        <f t="shared" si="50"/>
        <v>40118</v>
      </c>
      <c r="S284" s="32">
        <f t="shared" si="46"/>
        <v>40118</v>
      </c>
      <c r="T284" s="9">
        <f t="shared" si="47"/>
        <v>1.0065999999999999</v>
      </c>
      <c r="U284" s="9">
        <f t="shared" si="44"/>
        <v>2.384199999999999</v>
      </c>
      <c r="V284" s="27">
        <f t="shared" si="43"/>
        <v>9.77</v>
      </c>
    </row>
    <row r="285" spans="1:22" x14ac:dyDescent="0.2">
      <c r="A285" s="1">
        <v>40148</v>
      </c>
      <c r="B285" s="52">
        <f t="shared" si="51"/>
        <v>2009</v>
      </c>
      <c r="C285" s="52">
        <f t="shared" si="52"/>
        <v>12</v>
      </c>
      <c r="D285" s="51">
        <f>VLOOKUP($A285,[1]Selic_base!$A$3:$H$1000,4,0)</f>
        <v>0.73</v>
      </c>
      <c r="E285" s="54">
        <f>VLOOKUP($A285,[1]Selic_base!$A$3:$H$1000,5,0)</f>
        <v>137.68999999999991</v>
      </c>
      <c r="F285" s="54">
        <f>VLOOKUP($A285,[1]Selic_base!$A$3:$H$1000,6,0)</f>
        <v>10.5</v>
      </c>
      <c r="G285" s="54" t="str">
        <f>VLOOKUP($A285,[1]Selic_base!$A$3:$H$1000,7,0)</f>
        <v>v</v>
      </c>
      <c r="H285" s="68">
        <f t="shared" si="48"/>
        <v>0</v>
      </c>
      <c r="I285" s="18"/>
      <c r="J285" s="69">
        <f t="shared" si="49"/>
        <v>40148</v>
      </c>
      <c r="K285" s="6"/>
      <c r="L285" s="18"/>
      <c r="M285" s="64">
        <f t="shared" si="45"/>
        <v>283</v>
      </c>
      <c r="N285" s="69">
        <f t="shared" si="50"/>
        <v>40148</v>
      </c>
      <c r="S285" s="32">
        <f t="shared" si="46"/>
        <v>40148</v>
      </c>
      <c r="T285" s="9">
        <f t="shared" si="47"/>
        <v>1.0073000000000001</v>
      </c>
      <c r="U285" s="9">
        <f t="shared" si="44"/>
        <v>2.3768999999999991</v>
      </c>
      <c r="V285" s="27">
        <f t="shared" si="43"/>
        <v>10.5</v>
      </c>
    </row>
    <row r="286" spans="1:22" x14ac:dyDescent="0.2">
      <c r="A286" s="1">
        <v>40179</v>
      </c>
      <c r="B286" s="52">
        <f t="shared" si="51"/>
        <v>2010</v>
      </c>
      <c r="C286" s="52">
        <f t="shared" si="52"/>
        <v>1</v>
      </c>
      <c r="D286" s="51">
        <f>VLOOKUP($A286,[1]Selic_base!$A$3:$H$1000,4,0)</f>
        <v>0.66</v>
      </c>
      <c r="E286" s="54">
        <f>VLOOKUP($A286,[1]Selic_base!$A$3:$H$1000,5,0)</f>
        <v>137.02999999999992</v>
      </c>
      <c r="F286" s="54">
        <f>VLOOKUP($A286,[1]Selic_base!$A$3:$H$1000,6,0)</f>
        <v>0.66</v>
      </c>
      <c r="G286" s="54" t="str">
        <f>VLOOKUP($A286,[1]Selic_base!$A$3:$H$1000,7,0)</f>
        <v>v</v>
      </c>
      <c r="H286" s="68">
        <f t="shared" si="48"/>
        <v>0</v>
      </c>
      <c r="I286" s="18"/>
      <c r="J286" s="69">
        <f t="shared" si="49"/>
        <v>40179</v>
      </c>
      <c r="K286" s="6"/>
      <c r="L286" s="18"/>
      <c r="M286" s="64">
        <f t="shared" si="45"/>
        <v>284</v>
      </c>
      <c r="N286" s="69">
        <f t="shared" si="50"/>
        <v>40179</v>
      </c>
      <c r="S286" s="32">
        <f t="shared" si="46"/>
        <v>40179</v>
      </c>
      <c r="T286" s="9">
        <f t="shared" si="47"/>
        <v>1.0065999999999999</v>
      </c>
      <c r="U286" s="9">
        <f t="shared" si="44"/>
        <v>2.3702999999999994</v>
      </c>
      <c r="V286" s="27">
        <f t="shared" si="43"/>
        <v>0.66</v>
      </c>
    </row>
    <row r="287" spans="1:22" x14ac:dyDescent="0.2">
      <c r="A287" s="1">
        <v>40210</v>
      </c>
      <c r="B287" s="52">
        <f t="shared" si="51"/>
        <v>2010</v>
      </c>
      <c r="C287" s="52">
        <f t="shared" si="52"/>
        <v>2</v>
      </c>
      <c r="D287" s="51">
        <f>VLOOKUP($A287,[1]Selic_base!$A$3:$H$1000,4,0)</f>
        <v>0.59</v>
      </c>
      <c r="E287" s="54">
        <f>VLOOKUP($A287,[1]Selic_base!$A$3:$H$1000,5,0)</f>
        <v>136.43999999999991</v>
      </c>
      <c r="F287" s="54">
        <f>VLOOKUP($A287,[1]Selic_base!$A$3:$H$1000,6,0)</f>
        <v>1.25</v>
      </c>
      <c r="G287" s="54" t="str">
        <f>VLOOKUP($A287,[1]Selic_base!$A$3:$H$1000,7,0)</f>
        <v>v</v>
      </c>
      <c r="H287" s="68">
        <f t="shared" si="48"/>
        <v>0</v>
      </c>
      <c r="I287" s="18"/>
      <c r="J287" s="69">
        <f t="shared" si="49"/>
        <v>40210</v>
      </c>
      <c r="K287" s="6"/>
      <c r="L287" s="18"/>
      <c r="M287" s="64">
        <f t="shared" si="45"/>
        <v>285</v>
      </c>
      <c r="N287" s="69">
        <f t="shared" si="50"/>
        <v>40210</v>
      </c>
      <c r="S287" s="32">
        <f t="shared" si="46"/>
        <v>40210</v>
      </c>
      <c r="T287" s="9">
        <f t="shared" si="47"/>
        <v>1.0059</v>
      </c>
      <c r="U287" s="9">
        <f t="shared" si="44"/>
        <v>2.3643999999999989</v>
      </c>
      <c r="V287" s="27">
        <f t="shared" si="43"/>
        <v>1.25</v>
      </c>
    </row>
    <row r="288" spans="1:22" x14ac:dyDescent="0.2">
      <c r="A288" s="1">
        <v>40238</v>
      </c>
      <c r="B288" s="52">
        <f t="shared" si="51"/>
        <v>2010</v>
      </c>
      <c r="C288" s="52">
        <f t="shared" si="52"/>
        <v>3</v>
      </c>
      <c r="D288" s="51">
        <f>VLOOKUP($A288,[1]Selic_base!$A$3:$H$1000,4,0)</f>
        <v>0.76</v>
      </c>
      <c r="E288" s="54">
        <f>VLOOKUP($A288,[1]Selic_base!$A$3:$H$1000,5,0)</f>
        <v>135.67999999999992</v>
      </c>
      <c r="F288" s="54">
        <f>VLOOKUP($A288,[1]Selic_base!$A$3:$H$1000,6,0)</f>
        <v>2.0099999999999998</v>
      </c>
      <c r="G288" s="54" t="str">
        <f>VLOOKUP($A288,[1]Selic_base!$A$3:$H$1000,7,0)</f>
        <v>v</v>
      </c>
      <c r="H288" s="68">
        <f t="shared" si="48"/>
        <v>0</v>
      </c>
      <c r="I288" s="18"/>
      <c r="J288" s="69">
        <f t="shared" si="49"/>
        <v>40238</v>
      </c>
      <c r="K288" s="6"/>
      <c r="L288" s="18"/>
      <c r="M288" s="64">
        <f t="shared" si="45"/>
        <v>286</v>
      </c>
      <c r="N288" s="69">
        <f t="shared" si="50"/>
        <v>40238</v>
      </c>
      <c r="S288" s="32">
        <f t="shared" si="46"/>
        <v>40238</v>
      </c>
      <c r="T288" s="9">
        <f t="shared" si="47"/>
        <v>1.0076000000000001</v>
      </c>
      <c r="U288" s="9">
        <f t="shared" si="44"/>
        <v>2.3567999999999989</v>
      </c>
      <c r="V288" s="27">
        <f t="shared" si="43"/>
        <v>2.0099999999999998</v>
      </c>
    </row>
    <row r="289" spans="1:22" x14ac:dyDescent="0.2">
      <c r="A289" s="1">
        <v>40269</v>
      </c>
      <c r="B289" s="52">
        <f t="shared" si="51"/>
        <v>2010</v>
      </c>
      <c r="C289" s="52">
        <f t="shared" si="52"/>
        <v>4</v>
      </c>
      <c r="D289" s="51">
        <f>VLOOKUP($A289,[1]Selic_base!$A$3:$H$1000,4,0)</f>
        <v>0.67</v>
      </c>
      <c r="E289" s="54">
        <f>VLOOKUP($A289,[1]Selic_base!$A$3:$H$1000,5,0)</f>
        <v>135.00999999999993</v>
      </c>
      <c r="F289" s="54">
        <f>VLOOKUP($A289,[1]Selic_base!$A$3:$H$1000,6,0)</f>
        <v>2.6799999999999997</v>
      </c>
      <c r="G289" s="54" t="str">
        <f>VLOOKUP($A289,[1]Selic_base!$A$3:$H$1000,7,0)</f>
        <v>v</v>
      </c>
      <c r="H289" s="68">
        <f t="shared" si="48"/>
        <v>0</v>
      </c>
      <c r="I289" s="18"/>
      <c r="J289" s="69">
        <f t="shared" si="49"/>
        <v>40269</v>
      </c>
      <c r="K289" s="6"/>
      <c r="L289" s="18"/>
      <c r="M289" s="64">
        <f t="shared" si="45"/>
        <v>287</v>
      </c>
      <c r="N289" s="69">
        <f t="shared" si="50"/>
        <v>40269</v>
      </c>
      <c r="S289" s="32">
        <f t="shared" si="46"/>
        <v>40269</v>
      </c>
      <c r="T289" s="9">
        <f t="shared" si="47"/>
        <v>1.0066999999999999</v>
      </c>
      <c r="U289" s="9">
        <f t="shared" si="44"/>
        <v>2.3500999999999994</v>
      </c>
      <c r="V289" s="27">
        <f t="shared" si="43"/>
        <v>2.6799999999999997</v>
      </c>
    </row>
    <row r="290" spans="1:22" x14ac:dyDescent="0.2">
      <c r="A290" s="1">
        <v>40299</v>
      </c>
      <c r="B290" s="52">
        <f t="shared" si="51"/>
        <v>2010</v>
      </c>
      <c r="C290" s="52">
        <f t="shared" si="52"/>
        <v>5</v>
      </c>
      <c r="D290" s="51">
        <f>VLOOKUP($A290,[1]Selic_base!$A$3:$H$1000,4,0)</f>
        <v>0.75</v>
      </c>
      <c r="E290" s="54">
        <f>VLOOKUP($A290,[1]Selic_base!$A$3:$H$1000,5,0)</f>
        <v>134.25999999999993</v>
      </c>
      <c r="F290" s="54">
        <f>VLOOKUP($A290,[1]Selic_base!$A$3:$H$1000,6,0)</f>
        <v>3.4299999999999997</v>
      </c>
      <c r="G290" s="54" t="str">
        <f>VLOOKUP($A290,[1]Selic_base!$A$3:$H$1000,7,0)</f>
        <v>v</v>
      </c>
      <c r="H290" s="68">
        <f t="shared" si="48"/>
        <v>0</v>
      </c>
      <c r="I290" s="18"/>
      <c r="J290" s="69">
        <f t="shared" si="49"/>
        <v>40299</v>
      </c>
      <c r="K290" s="6"/>
      <c r="L290" s="18"/>
      <c r="M290" s="64">
        <f t="shared" si="45"/>
        <v>288</v>
      </c>
      <c r="N290" s="69">
        <f t="shared" si="50"/>
        <v>40299</v>
      </c>
      <c r="S290" s="32">
        <f t="shared" si="46"/>
        <v>40299</v>
      </c>
      <c r="T290" s="9">
        <f t="shared" si="47"/>
        <v>1.0075000000000001</v>
      </c>
      <c r="U290" s="9">
        <f t="shared" si="44"/>
        <v>2.3425999999999991</v>
      </c>
      <c r="V290" s="27">
        <f t="shared" si="43"/>
        <v>3.4299999999999997</v>
      </c>
    </row>
    <row r="291" spans="1:22" x14ac:dyDescent="0.2">
      <c r="A291" s="1">
        <v>40330</v>
      </c>
      <c r="B291" s="52">
        <f t="shared" si="51"/>
        <v>2010</v>
      </c>
      <c r="C291" s="52">
        <f t="shared" si="52"/>
        <v>6</v>
      </c>
      <c r="D291" s="51">
        <f>VLOOKUP($A291,[1]Selic_base!$A$3:$H$1000,4,0)</f>
        <v>0.79</v>
      </c>
      <c r="E291" s="54">
        <f>VLOOKUP($A291,[1]Selic_base!$A$3:$H$1000,5,0)</f>
        <v>133.46999999999994</v>
      </c>
      <c r="F291" s="54">
        <f>VLOOKUP($A291,[1]Selic_base!$A$3:$H$1000,6,0)</f>
        <v>4.22</v>
      </c>
      <c r="G291" s="54" t="str">
        <f>VLOOKUP($A291,[1]Selic_base!$A$3:$H$1000,7,0)</f>
        <v>v</v>
      </c>
      <c r="H291" s="68">
        <f t="shared" si="48"/>
        <v>0</v>
      </c>
      <c r="I291" s="18"/>
      <c r="J291" s="69">
        <f t="shared" si="49"/>
        <v>40330</v>
      </c>
      <c r="K291" s="6"/>
      <c r="L291" s="18"/>
      <c r="M291" s="64">
        <f t="shared" si="45"/>
        <v>289</v>
      </c>
      <c r="N291" s="69">
        <f t="shared" si="50"/>
        <v>40330</v>
      </c>
      <c r="S291" s="32">
        <f t="shared" si="46"/>
        <v>40330</v>
      </c>
      <c r="T291" s="9">
        <f t="shared" si="47"/>
        <v>1.0079</v>
      </c>
      <c r="U291" s="9">
        <f t="shared" si="44"/>
        <v>2.3346999999999993</v>
      </c>
      <c r="V291" s="27">
        <f t="shared" si="43"/>
        <v>4.22</v>
      </c>
    </row>
    <row r="292" spans="1:22" x14ac:dyDescent="0.2">
      <c r="A292" s="1">
        <v>40360</v>
      </c>
      <c r="B292" s="52">
        <f t="shared" si="51"/>
        <v>2010</v>
      </c>
      <c r="C292" s="52">
        <f t="shared" si="52"/>
        <v>7</v>
      </c>
      <c r="D292" s="51">
        <f>VLOOKUP($A292,[1]Selic_base!$A$3:$H$1000,4,0)</f>
        <v>0.86</v>
      </c>
      <c r="E292" s="54">
        <f>VLOOKUP($A292,[1]Selic_base!$A$3:$H$1000,5,0)</f>
        <v>132.60999999999993</v>
      </c>
      <c r="F292" s="54">
        <f>VLOOKUP($A292,[1]Selic_base!$A$3:$H$1000,6,0)</f>
        <v>5.08</v>
      </c>
      <c r="G292" s="54" t="str">
        <f>VLOOKUP($A292,[1]Selic_base!$A$3:$H$1000,7,0)</f>
        <v>v</v>
      </c>
      <c r="H292" s="68">
        <f t="shared" si="48"/>
        <v>0</v>
      </c>
      <c r="I292" s="18"/>
      <c r="J292" s="69">
        <f t="shared" si="49"/>
        <v>40360</v>
      </c>
      <c r="K292" s="6"/>
      <c r="L292" s="18"/>
      <c r="M292" s="64">
        <f t="shared" si="45"/>
        <v>290</v>
      </c>
      <c r="N292" s="69">
        <f t="shared" si="50"/>
        <v>40360</v>
      </c>
      <c r="S292" s="32">
        <f t="shared" si="46"/>
        <v>40360</v>
      </c>
      <c r="T292" s="9">
        <f t="shared" si="47"/>
        <v>1.0085999999999999</v>
      </c>
      <c r="U292" s="9">
        <f t="shared" si="44"/>
        <v>2.3260999999999994</v>
      </c>
      <c r="V292" s="27">
        <f t="shared" si="43"/>
        <v>5.08</v>
      </c>
    </row>
    <row r="293" spans="1:22" x14ac:dyDescent="0.2">
      <c r="A293" s="1">
        <v>40391</v>
      </c>
      <c r="B293" s="52">
        <f t="shared" si="51"/>
        <v>2010</v>
      </c>
      <c r="C293" s="52">
        <f t="shared" si="52"/>
        <v>8</v>
      </c>
      <c r="D293" s="51">
        <f>VLOOKUP($A293,[1]Selic_base!$A$3:$H$1000,4,0)</f>
        <v>0.89</v>
      </c>
      <c r="E293" s="54">
        <f>VLOOKUP($A293,[1]Selic_base!$A$3:$H$1000,5,0)</f>
        <v>131.71999999999994</v>
      </c>
      <c r="F293" s="54">
        <f>VLOOKUP($A293,[1]Selic_base!$A$3:$H$1000,6,0)</f>
        <v>5.97</v>
      </c>
      <c r="G293" s="54" t="str">
        <f>VLOOKUP($A293,[1]Selic_base!$A$3:$H$1000,7,0)</f>
        <v>v</v>
      </c>
      <c r="H293" s="68">
        <f t="shared" si="48"/>
        <v>0</v>
      </c>
      <c r="I293" s="18"/>
      <c r="J293" s="69">
        <f t="shared" si="49"/>
        <v>40391</v>
      </c>
      <c r="K293" s="6"/>
      <c r="L293" s="18"/>
      <c r="M293" s="64">
        <f t="shared" si="45"/>
        <v>291</v>
      </c>
      <c r="N293" s="69">
        <f t="shared" si="50"/>
        <v>40391</v>
      </c>
      <c r="S293" s="32">
        <f t="shared" si="46"/>
        <v>40391</v>
      </c>
      <c r="T293" s="9">
        <f t="shared" si="47"/>
        <v>1.0088999999999999</v>
      </c>
      <c r="U293" s="9">
        <f t="shared" si="44"/>
        <v>2.3171999999999997</v>
      </c>
      <c r="V293" s="27">
        <f t="shared" si="43"/>
        <v>5.97</v>
      </c>
    </row>
    <row r="294" spans="1:22" x14ac:dyDescent="0.2">
      <c r="A294" s="1">
        <v>40422</v>
      </c>
      <c r="B294" s="52">
        <f t="shared" si="51"/>
        <v>2010</v>
      </c>
      <c r="C294" s="52">
        <f t="shared" si="52"/>
        <v>9</v>
      </c>
      <c r="D294" s="51">
        <f>VLOOKUP($A294,[1]Selic_base!$A$3:$H$1000,4,0)</f>
        <v>0.85</v>
      </c>
      <c r="E294" s="54">
        <f>VLOOKUP($A294,[1]Selic_base!$A$3:$H$1000,5,0)</f>
        <v>130.86999999999995</v>
      </c>
      <c r="F294" s="54">
        <f>VLOOKUP($A294,[1]Selic_base!$A$3:$H$1000,6,0)</f>
        <v>6.8199999999999994</v>
      </c>
      <c r="G294" s="54" t="str">
        <f>VLOOKUP($A294,[1]Selic_base!$A$3:$H$1000,7,0)</f>
        <v>v</v>
      </c>
      <c r="H294" s="68">
        <f t="shared" si="48"/>
        <v>0</v>
      </c>
      <c r="I294" s="18"/>
      <c r="J294" s="69">
        <f t="shared" si="49"/>
        <v>40422</v>
      </c>
      <c r="K294" s="6"/>
      <c r="L294" s="18"/>
      <c r="M294" s="64">
        <f t="shared" si="45"/>
        <v>292</v>
      </c>
      <c r="N294" s="69">
        <f t="shared" si="50"/>
        <v>40422</v>
      </c>
      <c r="S294" s="32">
        <f t="shared" si="46"/>
        <v>40422</v>
      </c>
      <c r="T294" s="9">
        <f t="shared" si="47"/>
        <v>1.0085</v>
      </c>
      <c r="U294" s="9">
        <f t="shared" si="44"/>
        <v>2.3086999999999995</v>
      </c>
      <c r="V294" s="27">
        <f t="shared" si="43"/>
        <v>6.8199999999999994</v>
      </c>
    </row>
    <row r="295" spans="1:22" x14ac:dyDescent="0.2">
      <c r="A295" s="1">
        <v>40452</v>
      </c>
      <c r="B295" s="52">
        <f t="shared" si="51"/>
        <v>2010</v>
      </c>
      <c r="C295" s="52">
        <f t="shared" si="52"/>
        <v>10</v>
      </c>
      <c r="D295" s="51">
        <f>VLOOKUP($A295,[1]Selic_base!$A$3:$H$1000,4,0)</f>
        <v>0.81</v>
      </c>
      <c r="E295" s="54">
        <f>VLOOKUP($A295,[1]Selic_base!$A$3:$H$1000,5,0)</f>
        <v>130.05999999999995</v>
      </c>
      <c r="F295" s="54">
        <f>VLOOKUP($A295,[1]Selic_base!$A$3:$H$1000,6,0)</f>
        <v>7.629999999999999</v>
      </c>
      <c r="G295" s="54" t="str">
        <f>VLOOKUP($A295,[1]Selic_base!$A$3:$H$1000,7,0)</f>
        <v>v</v>
      </c>
      <c r="H295" s="68">
        <f t="shared" si="48"/>
        <v>0</v>
      </c>
      <c r="I295" s="18"/>
      <c r="J295" s="69">
        <f t="shared" si="49"/>
        <v>40452</v>
      </c>
      <c r="K295" s="6"/>
      <c r="L295" s="18"/>
      <c r="M295" s="64">
        <f t="shared" si="45"/>
        <v>293</v>
      </c>
      <c r="N295" s="69">
        <f t="shared" si="50"/>
        <v>40452</v>
      </c>
      <c r="S295" s="32">
        <f t="shared" si="46"/>
        <v>40452</v>
      </c>
      <c r="T295" s="9">
        <f t="shared" si="47"/>
        <v>1.0081</v>
      </c>
      <c r="U295" s="9">
        <f t="shared" si="44"/>
        <v>2.3005999999999993</v>
      </c>
      <c r="V295" s="27">
        <f t="shared" ref="V295:V358" si="53">IF(C295=1,D295,D295+V294)</f>
        <v>7.629999999999999</v>
      </c>
    </row>
    <row r="296" spans="1:22" x14ac:dyDescent="0.2">
      <c r="A296" s="1">
        <v>40483</v>
      </c>
      <c r="B296" s="52">
        <f t="shared" si="51"/>
        <v>2010</v>
      </c>
      <c r="C296" s="52">
        <f t="shared" si="52"/>
        <v>11</v>
      </c>
      <c r="D296" s="51">
        <f>VLOOKUP($A296,[1]Selic_base!$A$3:$H$1000,4,0)</f>
        <v>0.81</v>
      </c>
      <c r="E296" s="54">
        <f>VLOOKUP($A296,[1]Selic_base!$A$3:$H$1000,5,0)</f>
        <v>129.24999999999994</v>
      </c>
      <c r="F296" s="54">
        <f>VLOOKUP($A296,[1]Selic_base!$A$3:$H$1000,6,0)</f>
        <v>8.44</v>
      </c>
      <c r="G296" s="54" t="str">
        <f>VLOOKUP($A296,[1]Selic_base!$A$3:$H$1000,7,0)</f>
        <v>v</v>
      </c>
      <c r="H296" s="68">
        <f t="shared" si="48"/>
        <v>0</v>
      </c>
      <c r="I296" s="18"/>
      <c r="J296" s="69">
        <f t="shared" si="49"/>
        <v>40483</v>
      </c>
      <c r="K296" s="6"/>
      <c r="L296" s="18"/>
      <c r="M296" s="64">
        <f t="shared" si="45"/>
        <v>294</v>
      </c>
      <c r="N296" s="69">
        <f t="shared" si="50"/>
        <v>40483</v>
      </c>
      <c r="S296" s="32">
        <f t="shared" si="46"/>
        <v>40483</v>
      </c>
      <c r="T296" s="9">
        <f t="shared" si="47"/>
        <v>1.0081</v>
      </c>
      <c r="U296" s="9">
        <f t="shared" si="44"/>
        <v>2.2924999999999995</v>
      </c>
      <c r="V296" s="27">
        <f t="shared" si="53"/>
        <v>8.44</v>
      </c>
    </row>
    <row r="297" spans="1:22" x14ac:dyDescent="0.2">
      <c r="A297" s="1">
        <v>40513</v>
      </c>
      <c r="B297" s="52">
        <f t="shared" si="51"/>
        <v>2010</v>
      </c>
      <c r="C297" s="52">
        <f t="shared" si="52"/>
        <v>12</v>
      </c>
      <c r="D297" s="51">
        <f>VLOOKUP($A297,[1]Selic_base!$A$3:$H$1000,4,0)</f>
        <v>0.93</v>
      </c>
      <c r="E297" s="54">
        <f>VLOOKUP($A297,[1]Selic_base!$A$3:$H$1000,5,0)</f>
        <v>128.31999999999994</v>
      </c>
      <c r="F297" s="54">
        <f>VLOOKUP($A297,[1]Selic_base!$A$3:$H$1000,6,0)</f>
        <v>9.3699999999999992</v>
      </c>
      <c r="G297" s="54" t="str">
        <f>VLOOKUP($A297,[1]Selic_base!$A$3:$H$1000,7,0)</f>
        <v>v</v>
      </c>
      <c r="H297" s="68">
        <f t="shared" si="48"/>
        <v>0</v>
      </c>
      <c r="I297" s="18"/>
      <c r="J297" s="69">
        <f t="shared" si="49"/>
        <v>40513</v>
      </c>
      <c r="K297" s="6"/>
      <c r="L297" s="18"/>
      <c r="M297" s="64">
        <f t="shared" si="45"/>
        <v>295</v>
      </c>
      <c r="N297" s="69">
        <f t="shared" si="50"/>
        <v>40513</v>
      </c>
      <c r="S297" s="32">
        <f t="shared" si="46"/>
        <v>40513</v>
      </c>
      <c r="T297" s="9">
        <f t="shared" si="47"/>
        <v>1.0093000000000001</v>
      </c>
      <c r="U297" s="9">
        <f t="shared" si="44"/>
        <v>2.2831999999999995</v>
      </c>
      <c r="V297" s="27">
        <f t="shared" si="53"/>
        <v>9.3699999999999992</v>
      </c>
    </row>
    <row r="298" spans="1:22" x14ac:dyDescent="0.2">
      <c r="A298" s="1">
        <v>40544</v>
      </c>
      <c r="B298" s="52">
        <f t="shared" si="51"/>
        <v>2011</v>
      </c>
      <c r="C298" s="52">
        <f t="shared" si="52"/>
        <v>1</v>
      </c>
      <c r="D298" s="51">
        <f>VLOOKUP($A298,[1]Selic_base!$A$3:$H$1000,4,0)</f>
        <v>0.86</v>
      </c>
      <c r="E298" s="54">
        <f>VLOOKUP($A298,[1]Selic_base!$A$3:$H$1000,5,0)</f>
        <v>127.45999999999994</v>
      </c>
      <c r="F298" s="54">
        <f>VLOOKUP($A298,[1]Selic_base!$A$3:$H$1000,6,0)</f>
        <v>0.86</v>
      </c>
      <c r="G298" s="54" t="str">
        <f>VLOOKUP($A298,[1]Selic_base!$A$3:$H$1000,7,0)</f>
        <v>v</v>
      </c>
      <c r="H298" s="68">
        <f t="shared" si="48"/>
        <v>0</v>
      </c>
      <c r="I298" s="18"/>
      <c r="J298" s="69">
        <f t="shared" si="49"/>
        <v>40544</v>
      </c>
      <c r="K298" s="6"/>
      <c r="L298" s="18"/>
      <c r="M298" s="64">
        <f t="shared" si="45"/>
        <v>296</v>
      </c>
      <c r="N298" s="69">
        <f t="shared" si="50"/>
        <v>40544</v>
      </c>
      <c r="S298" s="32">
        <f t="shared" si="46"/>
        <v>40544</v>
      </c>
      <c r="T298" s="9">
        <f t="shared" si="47"/>
        <v>1.0085999999999999</v>
      </c>
      <c r="U298" s="9">
        <f t="shared" si="44"/>
        <v>2.2745999999999995</v>
      </c>
      <c r="V298" s="27">
        <f t="shared" si="53"/>
        <v>0.86</v>
      </c>
    </row>
    <row r="299" spans="1:22" x14ac:dyDescent="0.2">
      <c r="A299" s="1">
        <v>40575</v>
      </c>
      <c r="B299" s="52">
        <f t="shared" si="51"/>
        <v>2011</v>
      </c>
      <c r="C299" s="52">
        <f t="shared" si="52"/>
        <v>2</v>
      </c>
      <c r="D299" s="51">
        <f>VLOOKUP($A299,[1]Selic_base!$A$3:$H$1000,4,0)</f>
        <v>0.84</v>
      </c>
      <c r="E299" s="54">
        <f>VLOOKUP($A299,[1]Selic_base!$A$3:$H$1000,5,0)</f>
        <v>126.61999999999993</v>
      </c>
      <c r="F299" s="54">
        <f>VLOOKUP($A299,[1]Selic_base!$A$3:$H$1000,6,0)</f>
        <v>1.7</v>
      </c>
      <c r="G299" s="54" t="str">
        <f>VLOOKUP($A299,[1]Selic_base!$A$3:$H$1000,7,0)</f>
        <v>v</v>
      </c>
      <c r="H299" s="68">
        <f t="shared" si="48"/>
        <v>0</v>
      </c>
      <c r="I299" s="18"/>
      <c r="J299" s="69">
        <f t="shared" si="49"/>
        <v>40575</v>
      </c>
      <c r="K299" s="6"/>
      <c r="L299" s="18"/>
      <c r="M299" s="64">
        <f t="shared" si="45"/>
        <v>297</v>
      </c>
      <c r="N299" s="69">
        <f t="shared" si="50"/>
        <v>40575</v>
      </c>
      <c r="S299" s="32">
        <f t="shared" si="46"/>
        <v>40575</v>
      </c>
      <c r="T299" s="9">
        <f t="shared" si="47"/>
        <v>1.0084</v>
      </c>
      <c r="U299" s="9">
        <f t="shared" si="44"/>
        <v>2.2661999999999995</v>
      </c>
      <c r="V299" s="27">
        <f t="shared" si="53"/>
        <v>1.7</v>
      </c>
    </row>
    <row r="300" spans="1:22" x14ac:dyDescent="0.2">
      <c r="A300" s="1">
        <v>40603</v>
      </c>
      <c r="B300" s="52">
        <f t="shared" si="51"/>
        <v>2011</v>
      </c>
      <c r="C300" s="52">
        <f t="shared" si="52"/>
        <v>3</v>
      </c>
      <c r="D300" s="51">
        <f>VLOOKUP($A300,[1]Selic_base!$A$3:$H$1000,4,0)</f>
        <v>0.92</v>
      </c>
      <c r="E300" s="54">
        <f>VLOOKUP($A300,[1]Selic_base!$A$3:$H$1000,5,0)</f>
        <v>125.69999999999993</v>
      </c>
      <c r="F300" s="54">
        <f>VLOOKUP($A300,[1]Selic_base!$A$3:$H$1000,6,0)</f>
        <v>2.62</v>
      </c>
      <c r="G300" s="54" t="str">
        <f>VLOOKUP($A300,[1]Selic_base!$A$3:$H$1000,7,0)</f>
        <v>v</v>
      </c>
      <c r="H300" s="68">
        <f t="shared" si="48"/>
        <v>0</v>
      </c>
      <c r="I300" s="18"/>
      <c r="J300" s="69">
        <f t="shared" si="49"/>
        <v>40603</v>
      </c>
      <c r="K300" s="6"/>
      <c r="L300" s="18"/>
      <c r="M300" s="64">
        <f t="shared" si="45"/>
        <v>298</v>
      </c>
      <c r="N300" s="69">
        <f t="shared" si="50"/>
        <v>40603</v>
      </c>
      <c r="S300" s="32">
        <f t="shared" si="46"/>
        <v>40603</v>
      </c>
      <c r="T300" s="9">
        <f t="shared" si="47"/>
        <v>1.0092000000000001</v>
      </c>
      <c r="U300" s="9">
        <f t="shared" si="44"/>
        <v>2.2569999999999992</v>
      </c>
      <c r="V300" s="27">
        <f t="shared" si="53"/>
        <v>2.62</v>
      </c>
    </row>
    <row r="301" spans="1:22" x14ac:dyDescent="0.2">
      <c r="A301" s="1">
        <v>40634</v>
      </c>
      <c r="B301" s="52">
        <f t="shared" si="51"/>
        <v>2011</v>
      </c>
      <c r="C301" s="52">
        <f t="shared" si="52"/>
        <v>4</v>
      </c>
      <c r="D301" s="51">
        <f>VLOOKUP($A301,[1]Selic_base!$A$3:$H$1000,4,0)</f>
        <v>0.84</v>
      </c>
      <c r="E301" s="54">
        <f>VLOOKUP($A301,[1]Selic_base!$A$3:$H$1000,5,0)</f>
        <v>124.85999999999993</v>
      </c>
      <c r="F301" s="54">
        <f>VLOOKUP($A301,[1]Selic_base!$A$3:$H$1000,6,0)</f>
        <v>3.46</v>
      </c>
      <c r="G301" s="54" t="str">
        <f>VLOOKUP($A301,[1]Selic_base!$A$3:$H$1000,7,0)</f>
        <v>v</v>
      </c>
      <c r="H301" s="68">
        <f t="shared" si="48"/>
        <v>0</v>
      </c>
      <c r="I301" s="18"/>
      <c r="J301" s="69">
        <f t="shared" si="49"/>
        <v>40634</v>
      </c>
      <c r="K301" s="6"/>
      <c r="L301" s="18"/>
      <c r="M301" s="64">
        <f t="shared" si="45"/>
        <v>299</v>
      </c>
      <c r="N301" s="69">
        <f t="shared" si="50"/>
        <v>40634</v>
      </c>
      <c r="S301" s="32">
        <f t="shared" si="46"/>
        <v>40634</v>
      </c>
      <c r="T301" s="9">
        <f t="shared" si="47"/>
        <v>1.0084</v>
      </c>
      <c r="U301" s="9">
        <f t="shared" si="44"/>
        <v>2.2485999999999993</v>
      </c>
      <c r="V301" s="27">
        <f t="shared" si="53"/>
        <v>3.46</v>
      </c>
    </row>
    <row r="302" spans="1:22" x14ac:dyDescent="0.2">
      <c r="A302" s="1">
        <v>40664</v>
      </c>
      <c r="B302" s="52">
        <f t="shared" si="51"/>
        <v>2011</v>
      </c>
      <c r="C302" s="52">
        <f t="shared" si="52"/>
        <v>5</v>
      </c>
      <c r="D302" s="51">
        <f>VLOOKUP($A302,[1]Selic_base!$A$3:$H$1000,4,0)</f>
        <v>0.99</v>
      </c>
      <c r="E302" s="54">
        <f>VLOOKUP($A302,[1]Selic_base!$A$3:$H$1000,5,0)</f>
        <v>123.86999999999993</v>
      </c>
      <c r="F302" s="54">
        <f>VLOOKUP($A302,[1]Selic_base!$A$3:$H$1000,6,0)</f>
        <v>4.45</v>
      </c>
      <c r="G302" s="54" t="str">
        <f>VLOOKUP($A302,[1]Selic_base!$A$3:$H$1000,7,0)</f>
        <v>v</v>
      </c>
      <c r="H302" s="68">
        <f t="shared" si="48"/>
        <v>0</v>
      </c>
      <c r="I302" s="18"/>
      <c r="J302" s="69">
        <f t="shared" si="49"/>
        <v>40664</v>
      </c>
      <c r="K302" s="6"/>
      <c r="L302" s="18"/>
      <c r="M302" s="64">
        <f t="shared" si="45"/>
        <v>300</v>
      </c>
      <c r="N302" s="69">
        <f t="shared" si="50"/>
        <v>40664</v>
      </c>
      <c r="S302" s="32">
        <f t="shared" si="46"/>
        <v>40664</v>
      </c>
      <c r="T302" s="9">
        <f t="shared" si="47"/>
        <v>1.0099</v>
      </c>
      <c r="U302" s="9">
        <f t="shared" si="44"/>
        <v>2.2386999999999992</v>
      </c>
      <c r="V302" s="27">
        <f t="shared" si="53"/>
        <v>4.45</v>
      </c>
    </row>
    <row r="303" spans="1:22" x14ac:dyDescent="0.2">
      <c r="A303" s="1">
        <v>40695</v>
      </c>
      <c r="B303" s="52">
        <f t="shared" si="51"/>
        <v>2011</v>
      </c>
      <c r="C303" s="52">
        <f t="shared" si="52"/>
        <v>6</v>
      </c>
      <c r="D303" s="51">
        <f>VLOOKUP($A303,[1]Selic_base!$A$3:$H$1000,4,0)</f>
        <v>0.96</v>
      </c>
      <c r="E303" s="54">
        <f>VLOOKUP($A303,[1]Selic_base!$A$3:$H$1000,5,0)</f>
        <v>122.90999999999994</v>
      </c>
      <c r="F303" s="54">
        <f>VLOOKUP($A303,[1]Selic_base!$A$3:$H$1000,6,0)</f>
        <v>5.41</v>
      </c>
      <c r="G303" s="54" t="str">
        <f>VLOOKUP($A303,[1]Selic_base!$A$3:$H$1000,7,0)</f>
        <v>v</v>
      </c>
      <c r="H303" s="68">
        <f t="shared" si="48"/>
        <v>0</v>
      </c>
      <c r="I303" s="18"/>
      <c r="J303" s="69">
        <f t="shared" si="49"/>
        <v>40695</v>
      </c>
      <c r="K303" s="6"/>
      <c r="L303" s="18"/>
      <c r="M303" s="64">
        <f t="shared" si="45"/>
        <v>301</v>
      </c>
      <c r="N303" s="69">
        <f t="shared" si="50"/>
        <v>40695</v>
      </c>
      <c r="S303" s="32">
        <f t="shared" si="46"/>
        <v>40695</v>
      </c>
      <c r="T303" s="9">
        <f t="shared" si="47"/>
        <v>1.0096000000000001</v>
      </c>
      <c r="U303" s="9">
        <f t="shared" si="44"/>
        <v>2.2290999999999994</v>
      </c>
      <c r="V303" s="27">
        <f t="shared" si="53"/>
        <v>5.41</v>
      </c>
    </row>
    <row r="304" spans="1:22" x14ac:dyDescent="0.2">
      <c r="A304" s="1">
        <v>40725</v>
      </c>
      <c r="B304" s="52">
        <f t="shared" si="51"/>
        <v>2011</v>
      </c>
      <c r="C304" s="52">
        <f t="shared" si="52"/>
        <v>7</v>
      </c>
      <c r="D304" s="51">
        <f>VLOOKUP($A304,[1]Selic_base!$A$3:$H$1000,4,0)</f>
        <v>0.97</v>
      </c>
      <c r="E304" s="54">
        <f>VLOOKUP($A304,[1]Selic_base!$A$3:$H$1000,5,0)</f>
        <v>121.93999999999994</v>
      </c>
      <c r="F304" s="54">
        <f>VLOOKUP($A304,[1]Selic_base!$A$3:$H$1000,6,0)</f>
        <v>6.38</v>
      </c>
      <c r="G304" s="54" t="str">
        <f>VLOOKUP($A304,[1]Selic_base!$A$3:$H$1000,7,0)</f>
        <v>v</v>
      </c>
      <c r="H304" s="68">
        <f t="shared" si="48"/>
        <v>0</v>
      </c>
      <c r="I304" s="18"/>
      <c r="J304" s="69">
        <f t="shared" si="49"/>
        <v>40725</v>
      </c>
      <c r="K304" s="6"/>
      <c r="L304" s="18"/>
      <c r="M304" s="64">
        <f t="shared" si="45"/>
        <v>302</v>
      </c>
      <c r="N304" s="69">
        <f t="shared" si="50"/>
        <v>40725</v>
      </c>
      <c r="S304" s="32">
        <f t="shared" si="46"/>
        <v>40725</v>
      </c>
      <c r="T304" s="9">
        <f t="shared" si="47"/>
        <v>1.0097</v>
      </c>
      <c r="U304" s="9">
        <f t="shared" si="44"/>
        <v>2.2193999999999994</v>
      </c>
      <c r="V304" s="27">
        <f t="shared" si="53"/>
        <v>6.38</v>
      </c>
    </row>
    <row r="305" spans="1:22" x14ac:dyDescent="0.2">
      <c r="A305" s="1">
        <v>40756</v>
      </c>
      <c r="B305" s="52">
        <f t="shared" si="51"/>
        <v>2011</v>
      </c>
      <c r="C305" s="52">
        <f t="shared" si="52"/>
        <v>8</v>
      </c>
      <c r="D305" s="51">
        <f>VLOOKUP($A305,[1]Selic_base!$A$3:$H$1000,4,0)</f>
        <v>1.07</v>
      </c>
      <c r="E305" s="54">
        <f>VLOOKUP($A305,[1]Selic_base!$A$3:$H$1000,5,0)</f>
        <v>120.86999999999995</v>
      </c>
      <c r="F305" s="54">
        <f>VLOOKUP($A305,[1]Selic_base!$A$3:$H$1000,6,0)</f>
        <v>7.45</v>
      </c>
      <c r="G305" s="54" t="str">
        <f>VLOOKUP($A305,[1]Selic_base!$A$3:$H$1000,7,0)</f>
        <v>v</v>
      </c>
      <c r="H305" s="68">
        <f t="shared" si="48"/>
        <v>0</v>
      </c>
      <c r="I305" s="18"/>
      <c r="J305" s="69">
        <f t="shared" si="49"/>
        <v>40756</v>
      </c>
      <c r="K305" s="6"/>
      <c r="L305" s="18"/>
      <c r="M305" s="64">
        <f t="shared" si="45"/>
        <v>303</v>
      </c>
      <c r="N305" s="69">
        <f t="shared" si="50"/>
        <v>40756</v>
      </c>
      <c r="S305" s="32">
        <f t="shared" si="46"/>
        <v>40756</v>
      </c>
      <c r="T305" s="9">
        <f t="shared" si="47"/>
        <v>1.0106999999999999</v>
      </c>
      <c r="U305" s="9">
        <f t="shared" si="44"/>
        <v>2.2086999999999994</v>
      </c>
      <c r="V305" s="27">
        <f t="shared" si="53"/>
        <v>7.45</v>
      </c>
    </row>
    <row r="306" spans="1:22" x14ac:dyDescent="0.2">
      <c r="A306" s="1">
        <v>40787</v>
      </c>
      <c r="B306" s="52">
        <f t="shared" si="51"/>
        <v>2011</v>
      </c>
      <c r="C306" s="52">
        <f t="shared" si="52"/>
        <v>9</v>
      </c>
      <c r="D306" s="51">
        <f>VLOOKUP($A306,[1]Selic_base!$A$3:$H$1000,4,0)</f>
        <v>0.94</v>
      </c>
      <c r="E306" s="54">
        <f>VLOOKUP($A306,[1]Selic_base!$A$3:$H$1000,5,0)</f>
        <v>119.92999999999995</v>
      </c>
      <c r="F306" s="54">
        <f>VLOOKUP($A306,[1]Selic_base!$A$3:$H$1000,6,0)</f>
        <v>8.39</v>
      </c>
      <c r="G306" s="54" t="str">
        <f>VLOOKUP($A306,[1]Selic_base!$A$3:$H$1000,7,0)</f>
        <v>v</v>
      </c>
      <c r="H306" s="68">
        <f t="shared" si="48"/>
        <v>0</v>
      </c>
      <c r="I306" s="18"/>
      <c r="J306" s="69">
        <f t="shared" si="49"/>
        <v>40787</v>
      </c>
      <c r="K306" s="6"/>
      <c r="L306" s="18"/>
      <c r="M306" s="64">
        <f t="shared" si="45"/>
        <v>304</v>
      </c>
      <c r="N306" s="69">
        <f t="shared" si="50"/>
        <v>40787</v>
      </c>
      <c r="S306" s="32">
        <f t="shared" si="46"/>
        <v>40787</v>
      </c>
      <c r="T306" s="9">
        <f t="shared" si="47"/>
        <v>1.0094000000000001</v>
      </c>
      <c r="U306" s="9">
        <f t="shared" si="44"/>
        <v>2.1992999999999996</v>
      </c>
      <c r="V306" s="27">
        <f t="shared" si="53"/>
        <v>8.39</v>
      </c>
    </row>
    <row r="307" spans="1:22" x14ac:dyDescent="0.2">
      <c r="A307" s="1">
        <v>40817</v>
      </c>
      <c r="B307" s="52">
        <f t="shared" si="51"/>
        <v>2011</v>
      </c>
      <c r="C307" s="52">
        <f t="shared" si="52"/>
        <v>10</v>
      </c>
      <c r="D307" s="51">
        <f>VLOOKUP($A307,[1]Selic_base!$A$3:$H$1000,4,0)</f>
        <v>0.88</v>
      </c>
      <c r="E307" s="54">
        <f>VLOOKUP($A307,[1]Selic_base!$A$3:$H$1000,5,0)</f>
        <v>119.04999999999995</v>
      </c>
      <c r="F307" s="54">
        <f>VLOOKUP($A307,[1]Selic_base!$A$3:$H$1000,6,0)</f>
        <v>9.2700000000000014</v>
      </c>
      <c r="G307" s="54" t="str">
        <f>VLOOKUP($A307,[1]Selic_base!$A$3:$H$1000,7,0)</f>
        <v>v</v>
      </c>
      <c r="H307" s="68">
        <f t="shared" si="48"/>
        <v>0</v>
      </c>
      <c r="I307" s="18"/>
      <c r="J307" s="69">
        <f t="shared" si="49"/>
        <v>40817</v>
      </c>
      <c r="K307" s="6"/>
      <c r="L307" s="18"/>
      <c r="M307" s="64">
        <f t="shared" si="45"/>
        <v>305</v>
      </c>
      <c r="N307" s="69">
        <f t="shared" si="50"/>
        <v>40817</v>
      </c>
      <c r="S307" s="32">
        <f t="shared" si="46"/>
        <v>40817</v>
      </c>
      <c r="T307" s="9">
        <f t="shared" si="47"/>
        <v>1.0087999999999999</v>
      </c>
      <c r="U307" s="9">
        <f t="shared" si="44"/>
        <v>2.1904999999999992</v>
      </c>
      <c r="V307" s="27">
        <f t="shared" si="53"/>
        <v>9.2700000000000014</v>
      </c>
    </row>
    <row r="308" spans="1:22" x14ac:dyDescent="0.2">
      <c r="A308" s="1">
        <v>40848</v>
      </c>
      <c r="B308" s="52">
        <f t="shared" si="51"/>
        <v>2011</v>
      </c>
      <c r="C308" s="52">
        <f t="shared" si="52"/>
        <v>11</v>
      </c>
      <c r="D308" s="51">
        <f>VLOOKUP($A308,[1]Selic_base!$A$3:$H$1000,4,0)</f>
        <v>0.86</v>
      </c>
      <c r="E308" s="54">
        <f>VLOOKUP($A308,[1]Selic_base!$A$3:$H$1000,5,0)</f>
        <v>118.18999999999996</v>
      </c>
      <c r="F308" s="54">
        <f>VLOOKUP($A308,[1]Selic_base!$A$3:$H$1000,6,0)</f>
        <v>10.130000000000001</v>
      </c>
      <c r="G308" s="54" t="str">
        <f>VLOOKUP($A308,[1]Selic_base!$A$3:$H$1000,7,0)</f>
        <v>v</v>
      </c>
      <c r="H308" s="68">
        <f t="shared" si="48"/>
        <v>0</v>
      </c>
      <c r="I308" s="18"/>
      <c r="J308" s="69">
        <f t="shared" si="49"/>
        <v>40848</v>
      </c>
      <c r="K308" s="6"/>
      <c r="L308" s="18"/>
      <c r="M308" s="64">
        <f t="shared" si="45"/>
        <v>306</v>
      </c>
      <c r="N308" s="69">
        <f t="shared" si="50"/>
        <v>40848</v>
      </c>
      <c r="S308" s="32">
        <f t="shared" si="46"/>
        <v>40848</v>
      </c>
      <c r="T308" s="9">
        <f t="shared" si="47"/>
        <v>1.0085999999999999</v>
      </c>
      <c r="U308" s="9">
        <f t="shared" si="44"/>
        <v>2.1818999999999997</v>
      </c>
      <c r="V308" s="27">
        <f t="shared" si="53"/>
        <v>10.130000000000001</v>
      </c>
    </row>
    <row r="309" spans="1:22" x14ac:dyDescent="0.2">
      <c r="A309" s="1">
        <v>40878</v>
      </c>
      <c r="B309" s="52">
        <f t="shared" si="51"/>
        <v>2011</v>
      </c>
      <c r="C309" s="52">
        <f t="shared" si="52"/>
        <v>12</v>
      </c>
      <c r="D309" s="51">
        <f>VLOOKUP($A309,[1]Selic_base!$A$3:$H$1000,4,0)</f>
        <v>0.91</v>
      </c>
      <c r="E309" s="54">
        <f>VLOOKUP($A309,[1]Selic_base!$A$3:$H$1000,5,0)</f>
        <v>117.27999999999996</v>
      </c>
      <c r="F309" s="54">
        <f>VLOOKUP($A309,[1]Selic_base!$A$3:$H$1000,6,0)</f>
        <v>11.040000000000001</v>
      </c>
      <c r="G309" s="54" t="str">
        <f>VLOOKUP($A309,[1]Selic_base!$A$3:$H$1000,7,0)</f>
        <v>v</v>
      </c>
      <c r="H309" s="68">
        <f t="shared" si="48"/>
        <v>0</v>
      </c>
      <c r="I309" s="18"/>
      <c r="J309" s="69">
        <f t="shared" si="49"/>
        <v>40878</v>
      </c>
      <c r="K309" s="6"/>
      <c r="L309" s="18"/>
      <c r="M309" s="64">
        <f t="shared" si="45"/>
        <v>307</v>
      </c>
      <c r="N309" s="69">
        <f t="shared" si="50"/>
        <v>40878</v>
      </c>
      <c r="S309" s="32">
        <f t="shared" si="46"/>
        <v>40878</v>
      </c>
      <c r="T309" s="9">
        <f t="shared" si="47"/>
        <v>1.0091000000000001</v>
      </c>
      <c r="U309" s="9">
        <f t="shared" si="44"/>
        <v>2.1727999999999996</v>
      </c>
      <c r="V309" s="27">
        <f t="shared" si="53"/>
        <v>11.040000000000001</v>
      </c>
    </row>
    <row r="310" spans="1:22" x14ac:dyDescent="0.2">
      <c r="A310" s="1">
        <v>40909</v>
      </c>
      <c r="B310" s="52">
        <f t="shared" si="51"/>
        <v>2012</v>
      </c>
      <c r="C310" s="52">
        <f t="shared" si="52"/>
        <v>1</v>
      </c>
      <c r="D310" s="51">
        <f>VLOOKUP($A310,[1]Selic_base!$A$3:$H$1000,4,0)</f>
        <v>0.89</v>
      </c>
      <c r="E310" s="54">
        <f>VLOOKUP($A310,[1]Selic_base!$A$3:$H$1000,5,0)</f>
        <v>116.38999999999996</v>
      </c>
      <c r="F310" s="54">
        <f>VLOOKUP($A310,[1]Selic_base!$A$3:$H$1000,6,0)</f>
        <v>0.89</v>
      </c>
      <c r="G310" s="54" t="str">
        <f>VLOOKUP($A310,[1]Selic_base!$A$3:$H$1000,7,0)</f>
        <v>v</v>
      </c>
      <c r="H310" s="68">
        <f t="shared" si="48"/>
        <v>0</v>
      </c>
      <c r="I310" s="18"/>
      <c r="J310" s="69">
        <f t="shared" si="49"/>
        <v>40909</v>
      </c>
      <c r="K310" s="6"/>
      <c r="L310" s="18"/>
      <c r="M310" s="64">
        <f t="shared" si="45"/>
        <v>308</v>
      </c>
      <c r="N310" s="69">
        <f t="shared" si="50"/>
        <v>40909</v>
      </c>
      <c r="S310" s="32">
        <f t="shared" si="46"/>
        <v>40909</v>
      </c>
      <c r="T310" s="9">
        <f t="shared" si="47"/>
        <v>1.0088999999999999</v>
      </c>
      <c r="U310" s="9">
        <f t="shared" si="44"/>
        <v>2.1638999999999995</v>
      </c>
      <c r="V310" s="27">
        <f t="shared" si="53"/>
        <v>0.89</v>
      </c>
    </row>
    <row r="311" spans="1:22" x14ac:dyDescent="0.2">
      <c r="A311" s="1">
        <v>40940</v>
      </c>
      <c r="B311" s="52">
        <f t="shared" si="51"/>
        <v>2012</v>
      </c>
      <c r="C311" s="52">
        <f t="shared" si="52"/>
        <v>2</v>
      </c>
      <c r="D311" s="51">
        <f>VLOOKUP($A311,[1]Selic_base!$A$3:$H$1000,4,0)</f>
        <v>0.75</v>
      </c>
      <c r="E311" s="54">
        <f>VLOOKUP($A311,[1]Selic_base!$A$3:$H$1000,5,0)</f>
        <v>115.63999999999996</v>
      </c>
      <c r="F311" s="54">
        <f>VLOOKUP($A311,[1]Selic_base!$A$3:$H$1000,6,0)</f>
        <v>1.6400000000000001</v>
      </c>
      <c r="G311" s="54" t="str">
        <f>VLOOKUP($A311,[1]Selic_base!$A$3:$H$1000,7,0)</f>
        <v>v</v>
      </c>
      <c r="H311" s="68">
        <f t="shared" si="48"/>
        <v>0</v>
      </c>
      <c r="I311" s="18"/>
      <c r="J311" s="69">
        <f t="shared" si="49"/>
        <v>40940</v>
      </c>
      <c r="K311" s="6"/>
      <c r="L311" s="18"/>
      <c r="M311" s="64">
        <f t="shared" si="45"/>
        <v>309</v>
      </c>
      <c r="N311" s="69">
        <f t="shared" si="50"/>
        <v>40940</v>
      </c>
      <c r="S311" s="32">
        <f t="shared" si="46"/>
        <v>40940</v>
      </c>
      <c r="T311" s="9">
        <f t="shared" si="47"/>
        <v>1.0075000000000001</v>
      </c>
      <c r="U311" s="9">
        <f t="shared" si="44"/>
        <v>2.1563999999999997</v>
      </c>
      <c r="V311" s="27">
        <f t="shared" si="53"/>
        <v>1.6400000000000001</v>
      </c>
    </row>
    <row r="312" spans="1:22" x14ac:dyDescent="0.2">
      <c r="A312" s="1">
        <v>40969</v>
      </c>
      <c r="B312" s="52">
        <f t="shared" si="51"/>
        <v>2012</v>
      </c>
      <c r="C312" s="52">
        <f t="shared" si="52"/>
        <v>3</v>
      </c>
      <c r="D312" s="51">
        <f>VLOOKUP($A312,[1]Selic_base!$A$3:$H$1000,4,0)</f>
        <v>0.82</v>
      </c>
      <c r="E312" s="54">
        <f>VLOOKUP($A312,[1]Selic_base!$A$3:$H$1000,5,0)</f>
        <v>114.81999999999996</v>
      </c>
      <c r="F312" s="54">
        <f>VLOOKUP($A312,[1]Selic_base!$A$3:$H$1000,6,0)</f>
        <v>2.46</v>
      </c>
      <c r="G312" s="54" t="str">
        <f>VLOOKUP($A312,[1]Selic_base!$A$3:$H$1000,7,0)</f>
        <v>v</v>
      </c>
      <c r="H312" s="68">
        <f t="shared" si="48"/>
        <v>0</v>
      </c>
      <c r="I312" s="18"/>
      <c r="J312" s="69">
        <f t="shared" si="49"/>
        <v>40969</v>
      </c>
      <c r="K312" s="6"/>
      <c r="L312" s="18"/>
      <c r="M312" s="64">
        <f t="shared" si="45"/>
        <v>310</v>
      </c>
      <c r="N312" s="69">
        <f t="shared" si="50"/>
        <v>40969</v>
      </c>
      <c r="S312" s="32">
        <f t="shared" si="46"/>
        <v>40969</v>
      </c>
      <c r="T312" s="9">
        <f t="shared" si="47"/>
        <v>1.0082</v>
      </c>
      <c r="U312" s="9">
        <f t="shared" si="44"/>
        <v>2.1481999999999997</v>
      </c>
      <c r="V312" s="27">
        <f t="shared" si="53"/>
        <v>2.46</v>
      </c>
    </row>
    <row r="313" spans="1:22" x14ac:dyDescent="0.2">
      <c r="A313" s="1">
        <v>41000</v>
      </c>
      <c r="B313" s="52">
        <f t="shared" si="51"/>
        <v>2012</v>
      </c>
      <c r="C313" s="52">
        <f t="shared" si="52"/>
        <v>4</v>
      </c>
      <c r="D313" s="51">
        <f>VLOOKUP($A313,[1]Selic_base!$A$3:$H$1000,4,0)</f>
        <v>0.71</v>
      </c>
      <c r="E313" s="54">
        <f>VLOOKUP($A313,[1]Selic_base!$A$3:$H$1000,5,0)</f>
        <v>114.10999999999997</v>
      </c>
      <c r="F313" s="54">
        <f>VLOOKUP($A313,[1]Selic_base!$A$3:$H$1000,6,0)</f>
        <v>3.17</v>
      </c>
      <c r="G313" s="54" t="str">
        <f>VLOOKUP($A313,[1]Selic_base!$A$3:$H$1000,7,0)</f>
        <v>v</v>
      </c>
      <c r="H313" s="68">
        <f t="shared" si="48"/>
        <v>0</v>
      </c>
      <c r="I313" s="18"/>
      <c r="J313" s="69">
        <f t="shared" si="49"/>
        <v>41000</v>
      </c>
      <c r="K313" s="6"/>
      <c r="L313" s="18"/>
      <c r="M313" s="64">
        <f t="shared" si="45"/>
        <v>311</v>
      </c>
      <c r="N313" s="69">
        <f t="shared" si="50"/>
        <v>41000</v>
      </c>
      <c r="S313" s="32">
        <f t="shared" si="46"/>
        <v>41000</v>
      </c>
      <c r="T313" s="9">
        <f t="shared" si="47"/>
        <v>1.0071000000000001</v>
      </c>
      <c r="U313" s="9">
        <f t="shared" si="44"/>
        <v>2.1410999999999998</v>
      </c>
      <c r="V313" s="27">
        <f t="shared" si="53"/>
        <v>3.17</v>
      </c>
    </row>
    <row r="314" spans="1:22" x14ac:dyDescent="0.2">
      <c r="A314" s="1">
        <v>41030</v>
      </c>
      <c r="B314" s="52">
        <f t="shared" si="51"/>
        <v>2012</v>
      </c>
      <c r="C314" s="52">
        <f t="shared" si="52"/>
        <v>5</v>
      </c>
      <c r="D314" s="51">
        <f>VLOOKUP($A314,[1]Selic_base!$A$3:$H$1000,4,0)</f>
        <v>0.74</v>
      </c>
      <c r="E314" s="54">
        <f>VLOOKUP($A314,[1]Selic_base!$A$3:$H$1000,5,0)</f>
        <v>113.36999999999998</v>
      </c>
      <c r="F314" s="54">
        <f>VLOOKUP($A314,[1]Selic_base!$A$3:$H$1000,6,0)</f>
        <v>3.91</v>
      </c>
      <c r="G314" s="54" t="str">
        <f>VLOOKUP($A314,[1]Selic_base!$A$3:$H$1000,7,0)</f>
        <v>v</v>
      </c>
      <c r="H314" s="68">
        <f t="shared" si="48"/>
        <v>0</v>
      </c>
      <c r="I314" s="18"/>
      <c r="J314" s="69">
        <f t="shared" si="49"/>
        <v>41030</v>
      </c>
      <c r="K314" s="6"/>
      <c r="L314" s="18"/>
      <c r="M314" s="64">
        <f t="shared" si="45"/>
        <v>312</v>
      </c>
      <c r="N314" s="69">
        <f t="shared" si="50"/>
        <v>41030</v>
      </c>
      <c r="S314" s="32">
        <f t="shared" si="46"/>
        <v>41030</v>
      </c>
      <c r="T314" s="9">
        <f t="shared" si="47"/>
        <v>1.0074000000000001</v>
      </c>
      <c r="U314" s="9">
        <f t="shared" si="44"/>
        <v>2.1336999999999997</v>
      </c>
      <c r="V314" s="27">
        <f t="shared" si="53"/>
        <v>3.91</v>
      </c>
    </row>
    <row r="315" spans="1:22" x14ac:dyDescent="0.2">
      <c r="A315" s="1">
        <v>41061</v>
      </c>
      <c r="B315" s="52">
        <f t="shared" si="51"/>
        <v>2012</v>
      </c>
      <c r="C315" s="52">
        <f t="shared" si="52"/>
        <v>6</v>
      </c>
      <c r="D315" s="51">
        <f>VLOOKUP($A315,[1]Selic_base!$A$3:$H$1000,4,0)</f>
        <v>0.64</v>
      </c>
      <c r="E315" s="54">
        <f>VLOOKUP($A315,[1]Selic_base!$A$3:$H$1000,5,0)</f>
        <v>112.72999999999998</v>
      </c>
      <c r="F315" s="54">
        <f>VLOOKUP($A315,[1]Selic_base!$A$3:$H$1000,6,0)</f>
        <v>4.55</v>
      </c>
      <c r="G315" s="54" t="str">
        <f>VLOOKUP($A315,[1]Selic_base!$A$3:$H$1000,7,0)</f>
        <v>v</v>
      </c>
      <c r="H315" s="68">
        <f t="shared" si="48"/>
        <v>0</v>
      </c>
      <c r="I315" s="18"/>
      <c r="J315" s="69">
        <f t="shared" si="49"/>
        <v>41061</v>
      </c>
      <c r="K315" s="6"/>
      <c r="L315" s="18"/>
      <c r="M315" s="64">
        <f t="shared" si="45"/>
        <v>313</v>
      </c>
      <c r="N315" s="69">
        <f t="shared" si="50"/>
        <v>41061</v>
      </c>
      <c r="S315" s="32">
        <f t="shared" si="46"/>
        <v>41061</v>
      </c>
      <c r="T315" s="9">
        <f t="shared" si="47"/>
        <v>1.0064</v>
      </c>
      <c r="U315" s="9">
        <f t="shared" si="44"/>
        <v>2.1273</v>
      </c>
      <c r="V315" s="27">
        <f t="shared" si="53"/>
        <v>4.55</v>
      </c>
    </row>
    <row r="316" spans="1:22" x14ac:dyDescent="0.2">
      <c r="A316" s="1">
        <v>41091</v>
      </c>
      <c r="B316" s="52">
        <f t="shared" si="51"/>
        <v>2012</v>
      </c>
      <c r="C316" s="52">
        <f t="shared" si="52"/>
        <v>7</v>
      </c>
      <c r="D316" s="51">
        <f>VLOOKUP($A316,[1]Selic_base!$A$3:$H$1000,4,0)</f>
        <v>0.68</v>
      </c>
      <c r="E316" s="54">
        <f>VLOOKUP($A316,[1]Selic_base!$A$3:$H$1000,5,0)</f>
        <v>112.04999999999997</v>
      </c>
      <c r="F316" s="54">
        <f>VLOOKUP($A316,[1]Selic_base!$A$3:$H$1000,6,0)</f>
        <v>5.2299999999999995</v>
      </c>
      <c r="G316" s="54" t="str">
        <f>VLOOKUP($A316,[1]Selic_base!$A$3:$H$1000,7,0)</f>
        <v>v</v>
      </c>
      <c r="H316" s="68">
        <f t="shared" si="48"/>
        <v>0</v>
      </c>
      <c r="I316" s="18"/>
      <c r="J316" s="69">
        <f t="shared" si="49"/>
        <v>41091</v>
      </c>
      <c r="K316" s="6"/>
      <c r="L316" s="18"/>
      <c r="M316" s="64">
        <f t="shared" si="45"/>
        <v>314</v>
      </c>
      <c r="N316" s="69">
        <f t="shared" si="50"/>
        <v>41091</v>
      </c>
      <c r="S316" s="32">
        <f t="shared" si="46"/>
        <v>41091</v>
      </c>
      <c r="T316" s="9">
        <f t="shared" si="47"/>
        <v>1.0067999999999999</v>
      </c>
      <c r="U316" s="9">
        <f t="shared" si="44"/>
        <v>2.1204999999999998</v>
      </c>
      <c r="V316" s="27">
        <f t="shared" si="53"/>
        <v>5.2299999999999995</v>
      </c>
    </row>
    <row r="317" spans="1:22" x14ac:dyDescent="0.2">
      <c r="A317" s="1">
        <v>41122</v>
      </c>
      <c r="B317" s="52">
        <f t="shared" si="51"/>
        <v>2012</v>
      </c>
      <c r="C317" s="52">
        <f t="shared" si="52"/>
        <v>8</v>
      </c>
      <c r="D317" s="51">
        <f>VLOOKUP($A317,[1]Selic_base!$A$3:$H$1000,4,0)</f>
        <v>0.69</v>
      </c>
      <c r="E317" s="54">
        <f>VLOOKUP($A317,[1]Selic_base!$A$3:$H$1000,5,0)</f>
        <v>111.35999999999997</v>
      </c>
      <c r="F317" s="54">
        <f>VLOOKUP($A317,[1]Selic_base!$A$3:$H$1000,6,0)</f>
        <v>5.92</v>
      </c>
      <c r="G317" s="54" t="str">
        <f>VLOOKUP($A317,[1]Selic_base!$A$3:$H$1000,7,0)</f>
        <v>v</v>
      </c>
      <c r="H317" s="68">
        <f t="shared" si="48"/>
        <v>0</v>
      </c>
      <c r="I317" s="18"/>
      <c r="J317" s="69">
        <f t="shared" si="49"/>
        <v>41122</v>
      </c>
      <c r="K317" s="6"/>
      <c r="L317" s="18"/>
      <c r="M317" s="64">
        <f t="shared" si="45"/>
        <v>315</v>
      </c>
      <c r="N317" s="69">
        <f t="shared" si="50"/>
        <v>41122</v>
      </c>
      <c r="S317" s="32">
        <f t="shared" si="46"/>
        <v>41122</v>
      </c>
      <c r="T317" s="9">
        <f t="shared" si="47"/>
        <v>1.0068999999999999</v>
      </c>
      <c r="U317" s="9">
        <f t="shared" si="44"/>
        <v>2.1135999999999999</v>
      </c>
      <c r="V317" s="27">
        <f t="shared" si="53"/>
        <v>5.92</v>
      </c>
    </row>
    <row r="318" spans="1:22" x14ac:dyDescent="0.2">
      <c r="A318" s="1">
        <v>41153</v>
      </c>
      <c r="B318" s="52">
        <f t="shared" si="51"/>
        <v>2012</v>
      </c>
      <c r="C318" s="52">
        <f t="shared" si="52"/>
        <v>9</v>
      </c>
      <c r="D318" s="51">
        <f>VLOOKUP($A318,[1]Selic_base!$A$3:$H$1000,4,0)</f>
        <v>0.54</v>
      </c>
      <c r="E318" s="54">
        <f>VLOOKUP($A318,[1]Selic_base!$A$3:$H$1000,5,0)</f>
        <v>110.81999999999996</v>
      </c>
      <c r="F318" s="54">
        <f>VLOOKUP($A318,[1]Selic_base!$A$3:$H$1000,6,0)</f>
        <v>6.46</v>
      </c>
      <c r="G318" s="54" t="str">
        <f>VLOOKUP($A318,[1]Selic_base!$A$3:$H$1000,7,0)</f>
        <v>v</v>
      </c>
      <c r="H318" s="68">
        <f t="shared" si="48"/>
        <v>0</v>
      </c>
      <c r="I318" s="18"/>
      <c r="J318" s="69">
        <f t="shared" si="49"/>
        <v>41153</v>
      </c>
      <c r="K318" s="6"/>
      <c r="L318" s="18"/>
      <c r="M318" s="64">
        <f t="shared" si="45"/>
        <v>316</v>
      </c>
      <c r="N318" s="69">
        <f t="shared" si="50"/>
        <v>41153</v>
      </c>
      <c r="S318" s="32">
        <f t="shared" si="46"/>
        <v>41153</v>
      </c>
      <c r="T318" s="9">
        <f t="shared" si="47"/>
        <v>1.0054000000000001</v>
      </c>
      <c r="U318" s="9">
        <f t="shared" si="44"/>
        <v>2.1081999999999996</v>
      </c>
      <c r="V318" s="27">
        <f t="shared" si="53"/>
        <v>6.46</v>
      </c>
    </row>
    <row r="319" spans="1:22" x14ac:dyDescent="0.2">
      <c r="A319" s="1">
        <v>41183</v>
      </c>
      <c r="B319" s="52">
        <f t="shared" si="51"/>
        <v>2012</v>
      </c>
      <c r="C319" s="52">
        <f t="shared" si="52"/>
        <v>10</v>
      </c>
      <c r="D319" s="51">
        <f>VLOOKUP($A319,[1]Selic_base!$A$3:$H$1000,4,0)</f>
        <v>0.61</v>
      </c>
      <c r="E319" s="54">
        <f>VLOOKUP($A319,[1]Selic_base!$A$3:$H$1000,5,0)</f>
        <v>110.20999999999997</v>
      </c>
      <c r="F319" s="54">
        <f>VLOOKUP($A319,[1]Selic_base!$A$3:$H$1000,6,0)</f>
        <v>7.07</v>
      </c>
      <c r="G319" s="54" t="str">
        <f>VLOOKUP($A319,[1]Selic_base!$A$3:$H$1000,7,0)</f>
        <v>v</v>
      </c>
      <c r="H319" s="68">
        <f t="shared" si="48"/>
        <v>0</v>
      </c>
      <c r="I319" s="18"/>
      <c r="J319" s="69">
        <f t="shared" si="49"/>
        <v>41183</v>
      </c>
      <c r="K319" s="6"/>
      <c r="L319" s="18"/>
      <c r="M319" s="64">
        <f t="shared" si="45"/>
        <v>317</v>
      </c>
      <c r="N319" s="69">
        <f t="shared" si="50"/>
        <v>41183</v>
      </c>
      <c r="S319" s="32">
        <f t="shared" si="46"/>
        <v>41183</v>
      </c>
      <c r="T319" s="9">
        <f t="shared" si="47"/>
        <v>1.0061</v>
      </c>
      <c r="U319" s="9">
        <f t="shared" si="44"/>
        <v>2.1020999999999996</v>
      </c>
      <c r="V319" s="27">
        <f t="shared" si="53"/>
        <v>7.07</v>
      </c>
    </row>
    <row r="320" spans="1:22" x14ac:dyDescent="0.2">
      <c r="A320" s="1">
        <v>41214</v>
      </c>
      <c r="B320" s="52">
        <f t="shared" si="51"/>
        <v>2012</v>
      </c>
      <c r="C320" s="52">
        <f t="shared" si="52"/>
        <v>11</v>
      </c>
      <c r="D320" s="51">
        <f>VLOOKUP($A320,[1]Selic_base!$A$3:$H$1000,4,0)</f>
        <v>0.55000000000000004</v>
      </c>
      <c r="E320" s="54">
        <f>VLOOKUP($A320,[1]Selic_base!$A$3:$H$1000,5,0)</f>
        <v>109.65999999999997</v>
      </c>
      <c r="F320" s="54">
        <f>VLOOKUP($A320,[1]Selic_base!$A$3:$H$1000,6,0)</f>
        <v>7.62</v>
      </c>
      <c r="G320" s="54" t="str">
        <f>VLOOKUP($A320,[1]Selic_base!$A$3:$H$1000,7,0)</f>
        <v>v</v>
      </c>
      <c r="H320" s="68">
        <f t="shared" si="48"/>
        <v>0</v>
      </c>
      <c r="I320" s="18"/>
      <c r="J320" s="69">
        <f t="shared" si="49"/>
        <v>41214</v>
      </c>
      <c r="K320" s="6"/>
      <c r="L320" s="18"/>
      <c r="M320" s="64">
        <f t="shared" si="45"/>
        <v>318</v>
      </c>
      <c r="N320" s="69">
        <f t="shared" si="50"/>
        <v>41214</v>
      </c>
      <c r="S320" s="32">
        <f t="shared" si="46"/>
        <v>41214</v>
      </c>
      <c r="T320" s="9">
        <f t="shared" si="47"/>
        <v>1.0055000000000001</v>
      </c>
      <c r="U320" s="9">
        <f t="shared" si="44"/>
        <v>2.0965999999999996</v>
      </c>
      <c r="V320" s="27">
        <f t="shared" si="53"/>
        <v>7.62</v>
      </c>
    </row>
    <row r="321" spans="1:22" x14ac:dyDescent="0.2">
      <c r="A321" s="1">
        <v>41244</v>
      </c>
      <c r="B321" s="52">
        <f t="shared" si="51"/>
        <v>2012</v>
      </c>
      <c r="C321" s="52">
        <f t="shared" si="52"/>
        <v>12</v>
      </c>
      <c r="D321" s="51">
        <f>VLOOKUP($A321,[1]Selic_base!$A$3:$H$1000,4,0)</f>
        <v>0.55000000000000004</v>
      </c>
      <c r="E321" s="54">
        <f>VLOOKUP($A321,[1]Selic_base!$A$3:$H$1000,5,0)</f>
        <v>109.10999999999997</v>
      </c>
      <c r="F321" s="54">
        <f>VLOOKUP($A321,[1]Selic_base!$A$3:$H$1000,6,0)</f>
        <v>8.17</v>
      </c>
      <c r="G321" s="54" t="str">
        <f>VLOOKUP($A321,[1]Selic_base!$A$3:$H$1000,7,0)</f>
        <v>v</v>
      </c>
      <c r="H321" s="68">
        <f t="shared" si="48"/>
        <v>0</v>
      </c>
      <c r="I321" s="18"/>
      <c r="J321" s="69">
        <f t="shared" si="49"/>
        <v>41244</v>
      </c>
      <c r="K321" s="6"/>
      <c r="L321" s="18"/>
      <c r="M321" s="64">
        <f t="shared" si="45"/>
        <v>319</v>
      </c>
      <c r="N321" s="69">
        <f t="shared" si="50"/>
        <v>41244</v>
      </c>
      <c r="S321" s="32">
        <f t="shared" si="46"/>
        <v>41244</v>
      </c>
      <c r="T321" s="9">
        <f t="shared" si="47"/>
        <v>1.0055000000000001</v>
      </c>
      <c r="U321" s="9">
        <f t="shared" si="44"/>
        <v>2.0911</v>
      </c>
      <c r="V321" s="27">
        <f t="shared" si="53"/>
        <v>8.17</v>
      </c>
    </row>
    <row r="322" spans="1:22" x14ac:dyDescent="0.2">
      <c r="A322" s="1">
        <v>41275</v>
      </c>
      <c r="B322" s="52">
        <f t="shared" si="51"/>
        <v>2013</v>
      </c>
      <c r="C322" s="52">
        <f t="shared" si="52"/>
        <v>1</v>
      </c>
      <c r="D322" s="51">
        <f>VLOOKUP($A322,[1]Selic_base!$A$3:$H$1000,4,0)</f>
        <v>0.6</v>
      </c>
      <c r="E322" s="54">
        <f>VLOOKUP($A322,[1]Selic_base!$A$3:$H$1000,5,0)</f>
        <v>108.50999999999998</v>
      </c>
      <c r="F322" s="54">
        <f>VLOOKUP($A322,[1]Selic_base!$A$3:$H$1000,6,0)</f>
        <v>0.6</v>
      </c>
      <c r="G322" s="54" t="str">
        <f>VLOOKUP($A322,[1]Selic_base!$A$3:$H$1000,7,0)</f>
        <v>v</v>
      </c>
      <c r="H322" s="68">
        <f t="shared" si="48"/>
        <v>0</v>
      </c>
      <c r="I322" s="18"/>
      <c r="J322" s="69">
        <f t="shared" si="49"/>
        <v>41275</v>
      </c>
      <c r="K322" s="6"/>
      <c r="L322" s="18"/>
      <c r="M322" s="64">
        <f t="shared" si="45"/>
        <v>320</v>
      </c>
      <c r="N322" s="69">
        <f t="shared" si="50"/>
        <v>41275</v>
      </c>
      <c r="S322" s="32">
        <f t="shared" si="46"/>
        <v>41275</v>
      </c>
      <c r="T322" s="9">
        <f t="shared" si="47"/>
        <v>1.006</v>
      </c>
      <c r="U322" s="9">
        <f t="shared" si="44"/>
        <v>2.0850999999999997</v>
      </c>
      <c r="V322" s="27">
        <f t="shared" si="53"/>
        <v>0.6</v>
      </c>
    </row>
    <row r="323" spans="1:22" x14ac:dyDescent="0.2">
      <c r="A323" s="1">
        <v>41306</v>
      </c>
      <c r="B323" s="52">
        <f t="shared" si="51"/>
        <v>2013</v>
      </c>
      <c r="C323" s="52">
        <f t="shared" si="52"/>
        <v>2</v>
      </c>
      <c r="D323" s="51">
        <f>VLOOKUP($A323,[1]Selic_base!$A$3:$H$1000,4,0)</f>
        <v>0.49</v>
      </c>
      <c r="E323" s="54">
        <f>VLOOKUP($A323,[1]Selic_base!$A$3:$H$1000,5,0)</f>
        <v>108.01999999999998</v>
      </c>
      <c r="F323" s="54">
        <f>VLOOKUP($A323,[1]Selic_base!$A$3:$H$1000,6,0)</f>
        <v>1.0899999999999999</v>
      </c>
      <c r="G323" s="54" t="str">
        <f>VLOOKUP($A323,[1]Selic_base!$A$3:$H$1000,7,0)</f>
        <v>v</v>
      </c>
      <c r="H323" s="68">
        <f t="shared" si="48"/>
        <v>0</v>
      </c>
      <c r="I323" s="18"/>
      <c r="J323" s="69">
        <f t="shared" si="49"/>
        <v>41306</v>
      </c>
      <c r="K323" s="6"/>
      <c r="L323" s="18"/>
      <c r="M323" s="64">
        <f t="shared" si="45"/>
        <v>321</v>
      </c>
      <c r="N323" s="69">
        <f t="shared" si="50"/>
        <v>41306</v>
      </c>
      <c r="S323" s="32">
        <f t="shared" si="46"/>
        <v>41306</v>
      </c>
      <c r="T323" s="9">
        <f t="shared" si="47"/>
        <v>1.0048999999999999</v>
      </c>
      <c r="U323" s="9">
        <f t="shared" si="44"/>
        <v>2.0801999999999996</v>
      </c>
      <c r="V323" s="27">
        <f t="shared" si="53"/>
        <v>1.0899999999999999</v>
      </c>
    </row>
    <row r="324" spans="1:22" x14ac:dyDescent="0.2">
      <c r="A324" s="1">
        <v>41334</v>
      </c>
      <c r="B324" s="52">
        <f t="shared" si="51"/>
        <v>2013</v>
      </c>
      <c r="C324" s="52">
        <f t="shared" si="52"/>
        <v>3</v>
      </c>
      <c r="D324" s="51">
        <f>VLOOKUP($A324,[1]Selic_base!$A$3:$H$1000,4,0)</f>
        <v>0.55000000000000004</v>
      </c>
      <c r="E324" s="54">
        <f>VLOOKUP($A324,[1]Selic_base!$A$3:$H$1000,5,0)</f>
        <v>107.46999999999998</v>
      </c>
      <c r="F324" s="54">
        <f>VLOOKUP($A324,[1]Selic_base!$A$3:$H$1000,6,0)</f>
        <v>1.64</v>
      </c>
      <c r="G324" s="54" t="str">
        <f>VLOOKUP($A324,[1]Selic_base!$A$3:$H$1000,7,0)</f>
        <v>v</v>
      </c>
      <c r="H324" s="68">
        <f t="shared" si="48"/>
        <v>0</v>
      </c>
      <c r="I324" s="18"/>
      <c r="J324" s="69">
        <f t="shared" si="49"/>
        <v>41334</v>
      </c>
      <c r="K324" s="6"/>
      <c r="L324" s="18"/>
      <c r="M324" s="64">
        <f t="shared" si="45"/>
        <v>322</v>
      </c>
      <c r="N324" s="69">
        <f t="shared" si="50"/>
        <v>41334</v>
      </c>
      <c r="S324" s="32">
        <f t="shared" si="46"/>
        <v>41334</v>
      </c>
      <c r="T324" s="9">
        <f t="shared" si="47"/>
        <v>1.0055000000000001</v>
      </c>
      <c r="U324" s="9">
        <f t="shared" ref="U324:U345" si="54">IF(E324&gt;=0,(E324/100)+1,1-(E324/100))</f>
        <v>2.0747</v>
      </c>
      <c r="V324" s="27">
        <f t="shared" si="53"/>
        <v>1.64</v>
      </c>
    </row>
    <row r="325" spans="1:22" x14ac:dyDescent="0.2">
      <c r="A325" s="1">
        <v>41365</v>
      </c>
      <c r="B325" s="52">
        <f t="shared" si="51"/>
        <v>2013</v>
      </c>
      <c r="C325" s="52">
        <f t="shared" si="52"/>
        <v>4</v>
      </c>
      <c r="D325" s="51">
        <f>VLOOKUP($A325,[1]Selic_base!$A$3:$H$1000,4,0)</f>
        <v>0.61</v>
      </c>
      <c r="E325" s="54">
        <f>VLOOKUP($A325,[1]Selic_base!$A$3:$H$1000,5,0)</f>
        <v>106.85999999999999</v>
      </c>
      <c r="F325" s="54">
        <f>VLOOKUP($A325,[1]Selic_base!$A$3:$H$1000,6,0)</f>
        <v>2.25</v>
      </c>
      <c r="G325" s="54" t="str">
        <f>VLOOKUP($A325,[1]Selic_base!$A$3:$H$1000,7,0)</f>
        <v>v</v>
      </c>
      <c r="H325" s="68">
        <f t="shared" si="48"/>
        <v>0</v>
      </c>
      <c r="I325" s="18"/>
      <c r="J325" s="69">
        <f t="shared" si="49"/>
        <v>41365</v>
      </c>
      <c r="K325" s="6"/>
      <c r="L325" s="18"/>
      <c r="M325" s="64">
        <f t="shared" ref="M325:M388" si="55">M324+1</f>
        <v>323</v>
      </c>
      <c r="N325" s="69">
        <f t="shared" si="50"/>
        <v>41365</v>
      </c>
      <c r="S325" s="32">
        <f t="shared" ref="S325:S388" si="56">J325</f>
        <v>41365</v>
      </c>
      <c r="T325" s="9">
        <f t="shared" ref="T325:T388" si="57">IF(D325&gt;=0,(D325/100)+1,1-(D325/100))</f>
        <v>1.0061</v>
      </c>
      <c r="U325" s="9">
        <f t="shared" si="54"/>
        <v>2.0686</v>
      </c>
      <c r="V325" s="27">
        <f t="shared" si="53"/>
        <v>2.25</v>
      </c>
    </row>
    <row r="326" spans="1:22" x14ac:dyDescent="0.2">
      <c r="A326" s="1">
        <v>41395</v>
      </c>
      <c r="B326" s="52">
        <f t="shared" si="51"/>
        <v>2013</v>
      </c>
      <c r="C326" s="52">
        <f t="shared" si="52"/>
        <v>5</v>
      </c>
      <c r="D326" s="51">
        <f>VLOOKUP($A326,[1]Selic_base!$A$3:$H$1000,4,0)</f>
        <v>0.6</v>
      </c>
      <c r="E326" s="54">
        <f>VLOOKUP($A326,[1]Selic_base!$A$3:$H$1000,5,0)</f>
        <v>106.25999999999999</v>
      </c>
      <c r="F326" s="54">
        <f>VLOOKUP($A326,[1]Selic_base!$A$3:$H$1000,6,0)</f>
        <v>2.85</v>
      </c>
      <c r="G326" s="54" t="str">
        <f>VLOOKUP($A326,[1]Selic_base!$A$3:$H$1000,7,0)</f>
        <v>v</v>
      </c>
      <c r="H326" s="68">
        <f t="shared" si="48"/>
        <v>0</v>
      </c>
      <c r="I326" s="18"/>
      <c r="J326" s="69">
        <f t="shared" si="49"/>
        <v>41395</v>
      </c>
      <c r="K326" s="6"/>
      <c r="L326" s="18"/>
      <c r="M326" s="64">
        <f t="shared" si="55"/>
        <v>324</v>
      </c>
      <c r="N326" s="69">
        <f t="shared" si="50"/>
        <v>41395</v>
      </c>
      <c r="S326" s="32">
        <f t="shared" si="56"/>
        <v>41395</v>
      </c>
      <c r="T326" s="9">
        <f t="shared" si="57"/>
        <v>1.006</v>
      </c>
      <c r="U326" s="9">
        <f t="shared" si="54"/>
        <v>2.0625999999999998</v>
      </c>
      <c r="V326" s="27">
        <f t="shared" si="53"/>
        <v>2.85</v>
      </c>
    </row>
    <row r="327" spans="1:22" x14ac:dyDescent="0.2">
      <c r="A327" s="1">
        <v>41426</v>
      </c>
      <c r="B327" s="52">
        <f t="shared" si="51"/>
        <v>2013</v>
      </c>
      <c r="C327" s="52">
        <f t="shared" si="52"/>
        <v>6</v>
      </c>
      <c r="D327" s="51">
        <f>VLOOKUP($A327,[1]Selic_base!$A$3:$H$1000,4,0)</f>
        <v>0.61</v>
      </c>
      <c r="E327" s="54">
        <f>VLOOKUP($A327,[1]Selic_base!$A$3:$H$1000,5,0)</f>
        <v>105.64999999999999</v>
      </c>
      <c r="F327" s="54">
        <f>VLOOKUP($A327,[1]Selic_base!$A$3:$H$1000,6,0)</f>
        <v>3.46</v>
      </c>
      <c r="G327" s="54" t="str">
        <f>VLOOKUP($A327,[1]Selic_base!$A$3:$H$1000,7,0)</f>
        <v>v</v>
      </c>
      <c r="H327" s="68">
        <f t="shared" si="48"/>
        <v>0</v>
      </c>
      <c r="I327" s="18"/>
      <c r="J327" s="69">
        <f t="shared" si="49"/>
        <v>41426</v>
      </c>
      <c r="K327" s="6"/>
      <c r="L327" s="18"/>
      <c r="M327" s="64">
        <f t="shared" si="55"/>
        <v>325</v>
      </c>
      <c r="N327" s="69">
        <f t="shared" si="50"/>
        <v>41426</v>
      </c>
      <c r="S327" s="32">
        <f t="shared" si="56"/>
        <v>41426</v>
      </c>
      <c r="T327" s="9">
        <f t="shared" si="57"/>
        <v>1.0061</v>
      </c>
      <c r="U327" s="9">
        <f t="shared" si="54"/>
        <v>2.0564999999999998</v>
      </c>
      <c r="V327" s="27">
        <f t="shared" si="53"/>
        <v>3.46</v>
      </c>
    </row>
    <row r="328" spans="1:22" x14ac:dyDescent="0.2">
      <c r="A328" s="1">
        <v>41456</v>
      </c>
      <c r="B328" s="52">
        <f t="shared" si="51"/>
        <v>2013</v>
      </c>
      <c r="C328" s="52">
        <f t="shared" si="52"/>
        <v>7</v>
      </c>
      <c r="D328" s="51">
        <f>VLOOKUP($A328,[1]Selic_base!$A$3:$H$1000,4,0)</f>
        <v>0.72</v>
      </c>
      <c r="E328" s="54">
        <f>VLOOKUP($A328,[1]Selic_base!$A$3:$H$1000,5,0)</f>
        <v>104.92999999999999</v>
      </c>
      <c r="F328" s="54">
        <f>VLOOKUP($A328,[1]Selic_base!$A$3:$H$1000,6,0)</f>
        <v>4.18</v>
      </c>
      <c r="G328" s="54" t="str">
        <f>VLOOKUP($A328,[1]Selic_base!$A$3:$H$1000,7,0)</f>
        <v>v</v>
      </c>
      <c r="H328" s="68">
        <f t="shared" si="48"/>
        <v>0</v>
      </c>
      <c r="I328" s="18"/>
      <c r="J328" s="69">
        <f t="shared" si="49"/>
        <v>41456</v>
      </c>
      <c r="K328" s="6"/>
      <c r="L328" s="18"/>
      <c r="M328" s="64">
        <f t="shared" si="55"/>
        <v>326</v>
      </c>
      <c r="N328" s="69">
        <f t="shared" si="50"/>
        <v>41456</v>
      </c>
      <c r="S328" s="32">
        <f t="shared" si="56"/>
        <v>41456</v>
      </c>
      <c r="T328" s="9">
        <f t="shared" si="57"/>
        <v>1.0072000000000001</v>
      </c>
      <c r="U328" s="9">
        <f t="shared" si="54"/>
        <v>2.0492999999999997</v>
      </c>
      <c r="V328" s="27">
        <f t="shared" si="53"/>
        <v>4.18</v>
      </c>
    </row>
    <row r="329" spans="1:22" x14ac:dyDescent="0.2">
      <c r="A329" s="1">
        <v>41487</v>
      </c>
      <c r="B329" s="52">
        <f t="shared" si="51"/>
        <v>2013</v>
      </c>
      <c r="C329" s="52">
        <f t="shared" si="52"/>
        <v>8</v>
      </c>
      <c r="D329" s="51">
        <f>VLOOKUP($A329,[1]Selic_base!$A$3:$H$1000,4,0)</f>
        <v>0.71</v>
      </c>
      <c r="E329" s="54">
        <f>VLOOKUP($A329,[1]Selic_base!$A$3:$H$1000,5,0)</f>
        <v>104.22</v>
      </c>
      <c r="F329" s="54">
        <f>VLOOKUP($A329,[1]Selic_base!$A$3:$H$1000,6,0)</f>
        <v>4.8899999999999997</v>
      </c>
      <c r="G329" s="54" t="str">
        <f>VLOOKUP($A329,[1]Selic_base!$A$3:$H$1000,7,0)</f>
        <v>v</v>
      </c>
      <c r="H329" s="68">
        <f t="shared" si="48"/>
        <v>0</v>
      </c>
      <c r="I329" s="18"/>
      <c r="J329" s="69">
        <f t="shared" si="49"/>
        <v>41487</v>
      </c>
      <c r="K329" s="6"/>
      <c r="L329" s="18"/>
      <c r="M329" s="64">
        <f t="shared" si="55"/>
        <v>327</v>
      </c>
      <c r="N329" s="69">
        <f t="shared" si="50"/>
        <v>41487</v>
      </c>
      <c r="S329" s="32">
        <f t="shared" si="56"/>
        <v>41487</v>
      </c>
      <c r="T329" s="9">
        <f t="shared" si="57"/>
        <v>1.0071000000000001</v>
      </c>
      <c r="U329" s="9">
        <f t="shared" si="54"/>
        <v>2.0422000000000002</v>
      </c>
      <c r="V329" s="27">
        <f t="shared" si="53"/>
        <v>4.8899999999999997</v>
      </c>
    </row>
    <row r="330" spans="1:22" x14ac:dyDescent="0.2">
      <c r="A330" s="1">
        <v>41518</v>
      </c>
      <c r="B330" s="52">
        <f t="shared" si="51"/>
        <v>2013</v>
      </c>
      <c r="C330" s="52">
        <f t="shared" si="52"/>
        <v>9</v>
      </c>
      <c r="D330" s="51">
        <f>VLOOKUP($A330,[1]Selic_base!$A$3:$H$1000,4,0)</f>
        <v>0.71</v>
      </c>
      <c r="E330" s="54">
        <f>VLOOKUP($A330,[1]Selic_base!$A$3:$H$1000,5,0)</f>
        <v>103.51</v>
      </c>
      <c r="F330" s="54">
        <f>VLOOKUP($A330,[1]Selic_base!$A$3:$H$1000,6,0)</f>
        <v>5.6</v>
      </c>
      <c r="G330" s="54" t="str">
        <f>VLOOKUP($A330,[1]Selic_base!$A$3:$H$1000,7,0)</f>
        <v>v</v>
      </c>
      <c r="H330" s="68">
        <f t="shared" si="48"/>
        <v>0</v>
      </c>
      <c r="I330" s="18"/>
      <c r="J330" s="69">
        <f t="shared" si="49"/>
        <v>41518</v>
      </c>
      <c r="K330" s="6"/>
      <c r="L330" s="18"/>
      <c r="M330" s="64">
        <f t="shared" si="55"/>
        <v>328</v>
      </c>
      <c r="N330" s="69">
        <f t="shared" si="50"/>
        <v>41518</v>
      </c>
      <c r="S330" s="32">
        <f t="shared" si="56"/>
        <v>41518</v>
      </c>
      <c r="T330" s="9">
        <f t="shared" si="57"/>
        <v>1.0071000000000001</v>
      </c>
      <c r="U330" s="9">
        <f t="shared" si="54"/>
        <v>2.0350999999999999</v>
      </c>
      <c r="V330" s="27">
        <f t="shared" si="53"/>
        <v>5.6</v>
      </c>
    </row>
    <row r="331" spans="1:22" x14ac:dyDescent="0.2">
      <c r="A331" s="1">
        <v>41548</v>
      </c>
      <c r="B331" s="52">
        <f t="shared" si="51"/>
        <v>2013</v>
      </c>
      <c r="C331" s="52">
        <f t="shared" si="52"/>
        <v>10</v>
      </c>
      <c r="D331" s="51">
        <f>VLOOKUP($A331,[1]Selic_base!$A$3:$H$1000,4,0)</f>
        <v>0.81</v>
      </c>
      <c r="E331" s="54">
        <f>VLOOKUP($A331,[1]Selic_base!$A$3:$H$1000,5,0)</f>
        <v>102.7</v>
      </c>
      <c r="F331" s="54">
        <f>VLOOKUP($A331,[1]Selic_base!$A$3:$H$1000,6,0)</f>
        <v>6.41</v>
      </c>
      <c r="G331" s="54" t="str">
        <f>VLOOKUP($A331,[1]Selic_base!$A$3:$H$1000,7,0)</f>
        <v>v</v>
      </c>
      <c r="H331" s="68">
        <f t="shared" ref="H331:H394" si="58">IF(AND(G331="v",G332="b"),1,IF(H330&gt;0,H330+1,0))</f>
        <v>0</v>
      </c>
      <c r="I331" s="18"/>
      <c r="J331" s="69">
        <f t="shared" ref="J331:J394" si="59">IF(G331="b","",A331)</f>
        <v>41548</v>
      </c>
      <c r="K331" s="6"/>
      <c r="L331" s="18"/>
      <c r="M331" s="64">
        <f t="shared" si="55"/>
        <v>329</v>
      </c>
      <c r="N331" s="69">
        <f t="shared" ref="N331:N394" si="60">J331</f>
        <v>41548</v>
      </c>
      <c r="S331" s="32">
        <f t="shared" si="56"/>
        <v>41548</v>
      </c>
      <c r="T331" s="9">
        <f t="shared" si="57"/>
        <v>1.0081</v>
      </c>
      <c r="U331" s="9">
        <f t="shared" si="54"/>
        <v>2.0270000000000001</v>
      </c>
      <c r="V331" s="27">
        <f t="shared" si="53"/>
        <v>6.41</v>
      </c>
    </row>
    <row r="332" spans="1:22" x14ac:dyDescent="0.2">
      <c r="A332" s="1">
        <v>41579</v>
      </c>
      <c r="B332" s="52">
        <f t="shared" si="51"/>
        <v>2013</v>
      </c>
      <c r="C332" s="52">
        <f t="shared" si="52"/>
        <v>11</v>
      </c>
      <c r="D332" s="51">
        <f>VLOOKUP($A332,[1]Selic_base!$A$3:$H$1000,4,0)</f>
        <v>0.72</v>
      </c>
      <c r="E332" s="54">
        <f>VLOOKUP($A332,[1]Selic_base!$A$3:$H$1000,5,0)</f>
        <v>101.98</v>
      </c>
      <c r="F332" s="54">
        <f>VLOOKUP($A332,[1]Selic_base!$A$3:$H$1000,6,0)</f>
        <v>7.13</v>
      </c>
      <c r="G332" s="54" t="str">
        <f>VLOOKUP($A332,[1]Selic_base!$A$3:$H$1000,7,0)</f>
        <v>v</v>
      </c>
      <c r="H332" s="68">
        <f t="shared" si="58"/>
        <v>0</v>
      </c>
      <c r="I332" s="18"/>
      <c r="J332" s="69">
        <f t="shared" si="59"/>
        <v>41579</v>
      </c>
      <c r="K332" s="6"/>
      <c r="L332" s="18"/>
      <c r="M332" s="64">
        <f t="shared" si="55"/>
        <v>330</v>
      </c>
      <c r="N332" s="69">
        <f t="shared" si="60"/>
        <v>41579</v>
      </c>
      <c r="S332" s="32">
        <f t="shared" si="56"/>
        <v>41579</v>
      </c>
      <c r="T332" s="9">
        <f t="shared" si="57"/>
        <v>1.0072000000000001</v>
      </c>
      <c r="U332" s="9">
        <f t="shared" si="54"/>
        <v>2.0198</v>
      </c>
      <c r="V332" s="27">
        <f t="shared" si="53"/>
        <v>7.13</v>
      </c>
    </row>
    <row r="333" spans="1:22" x14ac:dyDescent="0.2">
      <c r="A333" s="1">
        <v>41609</v>
      </c>
      <c r="B333" s="52">
        <f t="shared" si="51"/>
        <v>2013</v>
      </c>
      <c r="C333" s="52">
        <f t="shared" si="52"/>
        <v>12</v>
      </c>
      <c r="D333" s="51">
        <f>VLOOKUP($A333,[1]Selic_base!$A$3:$H$1000,4,0)</f>
        <v>0.79</v>
      </c>
      <c r="E333" s="54">
        <f>VLOOKUP($A333,[1]Selic_base!$A$3:$H$1000,5,0)</f>
        <v>101.19</v>
      </c>
      <c r="F333" s="54">
        <f>VLOOKUP($A333,[1]Selic_base!$A$3:$H$1000,6,0)</f>
        <v>7.92</v>
      </c>
      <c r="G333" s="54" t="str">
        <f>VLOOKUP($A333,[1]Selic_base!$A$3:$H$1000,7,0)</f>
        <v>v</v>
      </c>
      <c r="H333" s="68">
        <f t="shared" si="58"/>
        <v>0</v>
      </c>
      <c r="I333" s="18"/>
      <c r="J333" s="69">
        <f t="shared" si="59"/>
        <v>41609</v>
      </c>
      <c r="K333" s="6"/>
      <c r="L333" s="18"/>
      <c r="M333" s="64">
        <f t="shared" si="55"/>
        <v>331</v>
      </c>
      <c r="N333" s="69">
        <f t="shared" si="60"/>
        <v>41609</v>
      </c>
      <c r="S333" s="32">
        <f t="shared" si="56"/>
        <v>41609</v>
      </c>
      <c r="T333" s="9">
        <f t="shared" si="57"/>
        <v>1.0079</v>
      </c>
      <c r="U333" s="9">
        <f t="shared" si="54"/>
        <v>2.0118999999999998</v>
      </c>
      <c r="V333" s="27">
        <f t="shared" si="53"/>
        <v>7.92</v>
      </c>
    </row>
    <row r="334" spans="1:22" x14ac:dyDescent="0.2">
      <c r="A334" s="1">
        <v>41640</v>
      </c>
      <c r="B334" s="52">
        <f t="shared" si="51"/>
        <v>2014</v>
      </c>
      <c r="C334" s="52">
        <f t="shared" si="52"/>
        <v>1</v>
      </c>
      <c r="D334" s="51">
        <f>VLOOKUP($A334,[1]Selic_base!$A$3:$H$1000,4,0)</f>
        <v>0.85</v>
      </c>
      <c r="E334" s="54">
        <f>VLOOKUP($A334,[1]Selic_base!$A$3:$H$1000,5,0)</f>
        <v>100.34</v>
      </c>
      <c r="F334" s="54">
        <f>VLOOKUP($A334,[1]Selic_base!$A$3:$H$1000,6,0)</f>
        <v>0.85</v>
      </c>
      <c r="G334" s="54" t="str">
        <f>VLOOKUP($A334,[1]Selic_base!$A$3:$H$1000,7,0)</f>
        <v>v</v>
      </c>
      <c r="H334" s="68">
        <f t="shared" si="58"/>
        <v>0</v>
      </c>
      <c r="I334" s="18"/>
      <c r="J334" s="69">
        <f t="shared" si="59"/>
        <v>41640</v>
      </c>
      <c r="K334" s="6"/>
      <c r="L334" s="18"/>
      <c r="M334" s="64">
        <f t="shared" si="55"/>
        <v>332</v>
      </c>
      <c r="N334" s="69">
        <f t="shared" si="60"/>
        <v>41640</v>
      </c>
      <c r="S334" s="32">
        <f t="shared" si="56"/>
        <v>41640</v>
      </c>
      <c r="T334" s="9">
        <f t="shared" si="57"/>
        <v>1.0085</v>
      </c>
      <c r="U334" s="9">
        <f t="shared" si="54"/>
        <v>2.0034000000000001</v>
      </c>
      <c r="V334" s="27">
        <f t="shared" si="53"/>
        <v>0.85</v>
      </c>
    </row>
    <row r="335" spans="1:22" x14ac:dyDescent="0.2">
      <c r="A335" s="1">
        <v>41671</v>
      </c>
      <c r="B335" s="52">
        <f t="shared" ref="B335:B398" si="61">YEAR(A335)</f>
        <v>2014</v>
      </c>
      <c r="C335" s="52">
        <f t="shared" ref="C335:C398" si="62">MONTH(A335)</f>
        <v>2</v>
      </c>
      <c r="D335" s="51">
        <f>VLOOKUP($A335,[1]Selic_base!$A$3:$H$1000,4,0)</f>
        <v>0.79</v>
      </c>
      <c r="E335" s="54">
        <f>VLOOKUP($A335,[1]Selic_base!$A$3:$H$1000,5,0)</f>
        <v>99.55</v>
      </c>
      <c r="F335" s="54">
        <f>VLOOKUP($A335,[1]Selic_base!$A$3:$H$1000,6,0)</f>
        <v>1.6400000000000001</v>
      </c>
      <c r="G335" s="54" t="str">
        <f>VLOOKUP($A335,[1]Selic_base!$A$3:$H$1000,7,0)</f>
        <v>v</v>
      </c>
      <c r="H335" s="68">
        <f t="shared" si="58"/>
        <v>0</v>
      </c>
      <c r="I335" s="18"/>
      <c r="J335" s="69">
        <f t="shared" si="59"/>
        <v>41671</v>
      </c>
      <c r="K335" s="6"/>
      <c r="L335" s="18"/>
      <c r="M335" s="64">
        <f t="shared" si="55"/>
        <v>333</v>
      </c>
      <c r="N335" s="69">
        <f t="shared" si="60"/>
        <v>41671</v>
      </c>
      <c r="S335" s="32">
        <f t="shared" si="56"/>
        <v>41671</v>
      </c>
      <c r="T335" s="9">
        <f t="shared" si="57"/>
        <v>1.0079</v>
      </c>
      <c r="U335" s="9">
        <f t="shared" si="54"/>
        <v>1.9954999999999998</v>
      </c>
      <c r="V335" s="27">
        <f t="shared" si="53"/>
        <v>1.6400000000000001</v>
      </c>
    </row>
    <row r="336" spans="1:22" x14ac:dyDescent="0.2">
      <c r="A336" s="1">
        <v>41699</v>
      </c>
      <c r="B336" s="52">
        <f t="shared" si="61"/>
        <v>2014</v>
      </c>
      <c r="C336" s="52">
        <f t="shared" si="62"/>
        <v>3</v>
      </c>
      <c r="D336" s="51">
        <f>VLOOKUP($A336,[1]Selic_base!$A$3:$H$1000,4,0)</f>
        <v>0.77</v>
      </c>
      <c r="E336" s="54">
        <f>VLOOKUP($A336,[1]Selic_base!$A$3:$H$1000,5,0)</f>
        <v>98.78</v>
      </c>
      <c r="F336" s="54">
        <f>VLOOKUP($A336,[1]Selic_base!$A$3:$H$1000,6,0)</f>
        <v>2.41</v>
      </c>
      <c r="G336" s="54" t="str">
        <f>VLOOKUP($A336,[1]Selic_base!$A$3:$H$1000,7,0)</f>
        <v>v</v>
      </c>
      <c r="H336" s="68">
        <f t="shared" si="58"/>
        <v>0</v>
      </c>
      <c r="I336" s="18"/>
      <c r="J336" s="69">
        <f t="shared" si="59"/>
        <v>41699</v>
      </c>
      <c r="K336" s="6"/>
      <c r="L336" s="18"/>
      <c r="M336" s="64">
        <f t="shared" si="55"/>
        <v>334</v>
      </c>
      <c r="N336" s="69">
        <f t="shared" si="60"/>
        <v>41699</v>
      </c>
      <c r="S336" s="32">
        <f t="shared" si="56"/>
        <v>41699</v>
      </c>
      <c r="T336" s="9">
        <f t="shared" si="57"/>
        <v>1.0077</v>
      </c>
      <c r="U336" s="9">
        <f t="shared" si="54"/>
        <v>1.9878</v>
      </c>
      <c r="V336" s="27">
        <f t="shared" si="53"/>
        <v>2.41</v>
      </c>
    </row>
    <row r="337" spans="1:22" x14ac:dyDescent="0.2">
      <c r="A337" s="1">
        <v>41730</v>
      </c>
      <c r="B337" s="52">
        <f t="shared" si="61"/>
        <v>2014</v>
      </c>
      <c r="C337" s="52">
        <f t="shared" si="62"/>
        <v>4</v>
      </c>
      <c r="D337" s="51">
        <f>VLOOKUP($A337,[1]Selic_base!$A$3:$H$1000,4,0)</f>
        <v>0.82</v>
      </c>
      <c r="E337" s="54">
        <f>VLOOKUP($A337,[1]Selic_base!$A$3:$H$1000,5,0)</f>
        <v>97.960000000000008</v>
      </c>
      <c r="F337" s="54">
        <f>VLOOKUP($A337,[1]Selic_base!$A$3:$H$1000,6,0)</f>
        <v>3.23</v>
      </c>
      <c r="G337" s="54" t="str">
        <f>VLOOKUP($A337,[1]Selic_base!$A$3:$H$1000,7,0)</f>
        <v>v</v>
      </c>
      <c r="H337" s="68">
        <f t="shared" si="58"/>
        <v>0</v>
      </c>
      <c r="I337" s="18"/>
      <c r="J337" s="69">
        <f t="shared" si="59"/>
        <v>41730</v>
      </c>
      <c r="K337" s="6"/>
      <c r="L337" s="18"/>
      <c r="M337" s="64">
        <f t="shared" si="55"/>
        <v>335</v>
      </c>
      <c r="N337" s="69">
        <f t="shared" si="60"/>
        <v>41730</v>
      </c>
      <c r="S337" s="32">
        <f t="shared" si="56"/>
        <v>41730</v>
      </c>
      <c r="T337" s="9">
        <f t="shared" si="57"/>
        <v>1.0082</v>
      </c>
      <c r="U337" s="9">
        <f t="shared" si="54"/>
        <v>1.9796</v>
      </c>
      <c r="V337" s="27">
        <f t="shared" si="53"/>
        <v>3.23</v>
      </c>
    </row>
    <row r="338" spans="1:22" x14ac:dyDescent="0.2">
      <c r="A338" s="1">
        <v>41760</v>
      </c>
      <c r="B338" s="52">
        <f t="shared" si="61"/>
        <v>2014</v>
      </c>
      <c r="C338" s="52">
        <f t="shared" si="62"/>
        <v>5</v>
      </c>
      <c r="D338" s="51">
        <f>VLOOKUP($A338,[1]Selic_base!$A$3:$H$1000,4,0)</f>
        <v>0.87</v>
      </c>
      <c r="E338" s="54">
        <f>VLOOKUP($A338,[1]Selic_base!$A$3:$H$1000,5,0)</f>
        <v>97.09</v>
      </c>
      <c r="F338" s="54">
        <f>VLOOKUP($A338,[1]Selic_base!$A$3:$H$1000,6,0)</f>
        <v>4.0999999999999996</v>
      </c>
      <c r="G338" s="54" t="str">
        <f>VLOOKUP($A338,[1]Selic_base!$A$3:$H$1000,7,0)</f>
        <v>v</v>
      </c>
      <c r="H338" s="68">
        <f t="shared" si="58"/>
        <v>0</v>
      </c>
      <c r="I338" s="18"/>
      <c r="J338" s="69">
        <f t="shared" si="59"/>
        <v>41760</v>
      </c>
      <c r="K338" s="6"/>
      <c r="L338" s="18"/>
      <c r="M338" s="64">
        <f t="shared" si="55"/>
        <v>336</v>
      </c>
      <c r="N338" s="69">
        <f t="shared" si="60"/>
        <v>41760</v>
      </c>
      <c r="S338" s="32">
        <f t="shared" si="56"/>
        <v>41760</v>
      </c>
      <c r="T338" s="9">
        <f t="shared" si="57"/>
        <v>1.0086999999999999</v>
      </c>
      <c r="U338" s="9">
        <f t="shared" si="54"/>
        <v>1.9708999999999999</v>
      </c>
      <c r="V338" s="27">
        <f t="shared" si="53"/>
        <v>4.0999999999999996</v>
      </c>
    </row>
    <row r="339" spans="1:22" x14ac:dyDescent="0.2">
      <c r="A339" s="1">
        <v>41791</v>
      </c>
      <c r="B339" s="52">
        <f t="shared" si="61"/>
        <v>2014</v>
      </c>
      <c r="C339" s="52">
        <f t="shared" si="62"/>
        <v>6</v>
      </c>
      <c r="D339" s="51">
        <f>VLOOKUP($A339,[1]Selic_base!$A$3:$H$1000,4,0)</f>
        <v>0.82</v>
      </c>
      <c r="E339" s="54">
        <f>VLOOKUP($A339,[1]Selic_base!$A$3:$H$1000,5,0)</f>
        <v>96.27000000000001</v>
      </c>
      <c r="F339" s="54">
        <f>VLOOKUP($A339,[1]Selic_base!$A$3:$H$1000,6,0)</f>
        <v>4.92</v>
      </c>
      <c r="G339" s="54" t="str">
        <f>VLOOKUP($A339,[1]Selic_base!$A$3:$H$1000,7,0)</f>
        <v>v</v>
      </c>
      <c r="H339" s="68">
        <f t="shared" si="58"/>
        <v>0</v>
      </c>
      <c r="I339" s="18"/>
      <c r="J339" s="69">
        <f t="shared" si="59"/>
        <v>41791</v>
      </c>
      <c r="K339" s="6"/>
      <c r="L339" s="18"/>
      <c r="M339" s="64">
        <f t="shared" si="55"/>
        <v>337</v>
      </c>
      <c r="N339" s="69">
        <f t="shared" si="60"/>
        <v>41791</v>
      </c>
      <c r="S339" s="32">
        <f t="shared" si="56"/>
        <v>41791</v>
      </c>
      <c r="T339" s="9">
        <f t="shared" si="57"/>
        <v>1.0082</v>
      </c>
      <c r="U339" s="9">
        <f t="shared" si="54"/>
        <v>1.9627000000000001</v>
      </c>
      <c r="V339" s="27">
        <f t="shared" si="53"/>
        <v>4.92</v>
      </c>
    </row>
    <row r="340" spans="1:22" x14ac:dyDescent="0.2">
      <c r="A340" s="1">
        <v>41821</v>
      </c>
      <c r="B340" s="52">
        <f t="shared" si="61"/>
        <v>2014</v>
      </c>
      <c r="C340" s="52">
        <f t="shared" si="62"/>
        <v>7</v>
      </c>
      <c r="D340" s="51">
        <f>VLOOKUP($A340,[1]Selic_base!$A$3:$H$1000,4,0)</f>
        <v>0.95</v>
      </c>
      <c r="E340" s="54">
        <f>VLOOKUP($A340,[1]Selic_base!$A$3:$H$1000,5,0)</f>
        <v>95.320000000000007</v>
      </c>
      <c r="F340" s="54">
        <f>VLOOKUP($A340,[1]Selic_base!$A$3:$H$1000,6,0)</f>
        <v>5.87</v>
      </c>
      <c r="G340" s="54" t="str">
        <f>VLOOKUP($A340,[1]Selic_base!$A$3:$H$1000,7,0)</f>
        <v>v</v>
      </c>
      <c r="H340" s="68">
        <f t="shared" si="58"/>
        <v>0</v>
      </c>
      <c r="I340" s="18"/>
      <c r="J340" s="69">
        <f t="shared" si="59"/>
        <v>41821</v>
      </c>
      <c r="K340" s="6"/>
      <c r="L340" s="18"/>
      <c r="M340" s="64">
        <f t="shared" si="55"/>
        <v>338</v>
      </c>
      <c r="N340" s="69">
        <f t="shared" si="60"/>
        <v>41821</v>
      </c>
      <c r="S340" s="32">
        <f t="shared" si="56"/>
        <v>41821</v>
      </c>
      <c r="T340" s="9">
        <f t="shared" si="57"/>
        <v>1.0095000000000001</v>
      </c>
      <c r="U340" s="9">
        <f t="shared" si="54"/>
        <v>1.9532</v>
      </c>
      <c r="V340" s="27">
        <f t="shared" si="53"/>
        <v>5.87</v>
      </c>
    </row>
    <row r="341" spans="1:22" x14ac:dyDescent="0.2">
      <c r="A341" s="1">
        <v>41852</v>
      </c>
      <c r="B341" s="52">
        <f t="shared" si="61"/>
        <v>2014</v>
      </c>
      <c r="C341" s="52">
        <f t="shared" si="62"/>
        <v>8</v>
      </c>
      <c r="D341" s="51">
        <f>VLOOKUP($A341,[1]Selic_base!$A$3:$H$1000,4,0)</f>
        <v>0.87</v>
      </c>
      <c r="E341" s="54">
        <f>VLOOKUP($A341,[1]Selic_base!$A$3:$H$1000,5,0)</f>
        <v>94.45</v>
      </c>
      <c r="F341" s="54">
        <f>VLOOKUP($A341,[1]Selic_base!$A$3:$H$1000,6,0)</f>
        <v>6.74</v>
      </c>
      <c r="G341" s="54" t="str">
        <f>VLOOKUP($A341,[1]Selic_base!$A$3:$H$1000,7,0)</f>
        <v>v</v>
      </c>
      <c r="H341" s="68">
        <f t="shared" si="58"/>
        <v>0</v>
      </c>
      <c r="I341" s="18"/>
      <c r="J341" s="69">
        <f t="shared" si="59"/>
        <v>41852</v>
      </c>
      <c r="K341" s="6"/>
      <c r="L341" s="18"/>
      <c r="M341" s="64">
        <f t="shared" si="55"/>
        <v>339</v>
      </c>
      <c r="N341" s="69">
        <f t="shared" si="60"/>
        <v>41852</v>
      </c>
      <c r="S341" s="32">
        <f t="shared" si="56"/>
        <v>41852</v>
      </c>
      <c r="T341" s="9">
        <f t="shared" si="57"/>
        <v>1.0086999999999999</v>
      </c>
      <c r="U341" s="9">
        <f t="shared" si="54"/>
        <v>1.9445000000000001</v>
      </c>
      <c r="V341" s="27">
        <f t="shared" si="53"/>
        <v>6.74</v>
      </c>
    </row>
    <row r="342" spans="1:22" x14ac:dyDescent="0.2">
      <c r="A342" s="1">
        <v>41883</v>
      </c>
      <c r="B342" s="52">
        <f t="shared" si="61"/>
        <v>2014</v>
      </c>
      <c r="C342" s="52">
        <f t="shared" si="62"/>
        <v>9</v>
      </c>
      <c r="D342" s="51">
        <f>VLOOKUP($A342,[1]Selic_base!$A$3:$H$1000,4,0)</f>
        <v>0.91</v>
      </c>
      <c r="E342" s="54">
        <f>VLOOKUP($A342,[1]Selic_base!$A$3:$H$1000,5,0)</f>
        <v>93.54</v>
      </c>
      <c r="F342" s="54">
        <f>VLOOKUP($A342,[1]Selic_base!$A$3:$H$1000,6,0)</f>
        <v>7.65</v>
      </c>
      <c r="G342" s="54" t="str">
        <f>VLOOKUP($A342,[1]Selic_base!$A$3:$H$1000,7,0)</f>
        <v>v</v>
      </c>
      <c r="H342" s="68">
        <f t="shared" si="58"/>
        <v>0</v>
      </c>
      <c r="I342" s="18"/>
      <c r="J342" s="69">
        <f t="shared" si="59"/>
        <v>41883</v>
      </c>
      <c r="K342" s="6"/>
      <c r="L342" s="18"/>
      <c r="M342" s="64">
        <f t="shared" si="55"/>
        <v>340</v>
      </c>
      <c r="N342" s="69">
        <f t="shared" si="60"/>
        <v>41883</v>
      </c>
      <c r="S342" s="32">
        <f t="shared" si="56"/>
        <v>41883</v>
      </c>
      <c r="T342" s="9">
        <f t="shared" si="57"/>
        <v>1.0091000000000001</v>
      </c>
      <c r="U342" s="9">
        <f t="shared" si="54"/>
        <v>1.9354</v>
      </c>
      <c r="V342" s="27">
        <f t="shared" si="53"/>
        <v>7.65</v>
      </c>
    </row>
    <row r="343" spans="1:22" x14ac:dyDescent="0.2">
      <c r="A343" s="1">
        <v>41913</v>
      </c>
      <c r="B343" s="52">
        <f t="shared" si="61"/>
        <v>2014</v>
      </c>
      <c r="C343" s="52">
        <f t="shared" si="62"/>
        <v>10</v>
      </c>
      <c r="D343" s="51">
        <f>VLOOKUP($A343,[1]Selic_base!$A$3:$H$1000,4,0)</f>
        <v>0.95</v>
      </c>
      <c r="E343" s="54">
        <f>VLOOKUP($A343,[1]Selic_base!$A$3:$H$1000,5,0)</f>
        <v>92.59</v>
      </c>
      <c r="F343" s="54">
        <f>VLOOKUP($A343,[1]Selic_base!$A$3:$H$1000,6,0)</f>
        <v>8.6</v>
      </c>
      <c r="G343" s="54" t="str">
        <f>VLOOKUP($A343,[1]Selic_base!$A$3:$H$1000,7,0)</f>
        <v>v</v>
      </c>
      <c r="H343" s="68">
        <f t="shared" si="58"/>
        <v>0</v>
      </c>
      <c r="I343" s="18"/>
      <c r="J343" s="69">
        <f t="shared" si="59"/>
        <v>41913</v>
      </c>
      <c r="K343" s="6"/>
      <c r="L343" s="18"/>
      <c r="M343" s="64">
        <f t="shared" si="55"/>
        <v>341</v>
      </c>
      <c r="N343" s="69">
        <f t="shared" si="60"/>
        <v>41913</v>
      </c>
      <c r="S343" s="32">
        <f t="shared" si="56"/>
        <v>41913</v>
      </c>
      <c r="T343" s="9">
        <f t="shared" si="57"/>
        <v>1.0095000000000001</v>
      </c>
      <c r="U343" s="9">
        <f t="shared" si="54"/>
        <v>1.9258999999999999</v>
      </c>
      <c r="V343" s="27">
        <f t="shared" si="53"/>
        <v>8.6</v>
      </c>
    </row>
    <row r="344" spans="1:22" x14ac:dyDescent="0.2">
      <c r="A344" s="1">
        <v>41944</v>
      </c>
      <c r="B344" s="52">
        <f t="shared" si="61"/>
        <v>2014</v>
      </c>
      <c r="C344" s="52">
        <f t="shared" si="62"/>
        <v>11</v>
      </c>
      <c r="D344" s="51">
        <f>VLOOKUP($A344,[1]Selic_base!$A$3:$H$1000,4,0)</f>
        <v>0.84</v>
      </c>
      <c r="E344" s="54">
        <f>VLOOKUP($A344,[1]Selic_base!$A$3:$H$1000,5,0)</f>
        <v>91.75</v>
      </c>
      <c r="F344" s="54">
        <f>VLOOKUP($A344,[1]Selic_base!$A$3:$H$1000,6,0)</f>
        <v>9.44</v>
      </c>
      <c r="G344" s="54" t="str">
        <f>VLOOKUP($A344,[1]Selic_base!$A$3:$H$1000,7,0)</f>
        <v>v</v>
      </c>
      <c r="H344" s="68">
        <f t="shared" si="58"/>
        <v>0</v>
      </c>
      <c r="I344" s="18"/>
      <c r="J344" s="69">
        <f t="shared" si="59"/>
        <v>41944</v>
      </c>
      <c r="K344" s="6"/>
      <c r="L344" s="18"/>
      <c r="M344" s="64">
        <f t="shared" si="55"/>
        <v>342</v>
      </c>
      <c r="N344" s="69">
        <f t="shared" si="60"/>
        <v>41944</v>
      </c>
      <c r="S344" s="32">
        <f t="shared" si="56"/>
        <v>41944</v>
      </c>
      <c r="T344" s="9">
        <f t="shared" si="57"/>
        <v>1.0084</v>
      </c>
      <c r="U344" s="9">
        <f t="shared" si="54"/>
        <v>1.9175</v>
      </c>
      <c r="V344" s="27">
        <f t="shared" si="53"/>
        <v>9.44</v>
      </c>
    </row>
    <row r="345" spans="1:22" x14ac:dyDescent="0.2">
      <c r="A345" s="1">
        <v>41974</v>
      </c>
      <c r="B345" s="52">
        <f t="shared" si="61"/>
        <v>2014</v>
      </c>
      <c r="C345" s="52">
        <f t="shared" si="62"/>
        <v>12</v>
      </c>
      <c r="D345" s="51">
        <f>VLOOKUP($A345,[1]Selic_base!$A$3:$H$1000,4,0)</f>
        <v>0.96</v>
      </c>
      <c r="E345" s="54">
        <f>VLOOKUP($A345,[1]Selic_base!$A$3:$H$1000,5,0)</f>
        <v>90.79</v>
      </c>
      <c r="F345" s="54">
        <f>VLOOKUP($A345,[1]Selic_base!$A$3:$H$1000,6,0)</f>
        <v>10.399999999999999</v>
      </c>
      <c r="G345" s="54" t="str">
        <f>VLOOKUP($A345,[1]Selic_base!$A$3:$H$1000,7,0)</f>
        <v>v</v>
      </c>
      <c r="H345" s="68">
        <f t="shared" si="58"/>
        <v>0</v>
      </c>
      <c r="I345" s="18"/>
      <c r="J345" s="69">
        <f t="shared" si="59"/>
        <v>41974</v>
      </c>
      <c r="K345" s="6"/>
      <c r="L345" s="18"/>
      <c r="M345" s="64">
        <f t="shared" si="55"/>
        <v>343</v>
      </c>
      <c r="N345" s="69">
        <f t="shared" si="60"/>
        <v>41974</v>
      </c>
      <c r="S345" s="32">
        <f t="shared" si="56"/>
        <v>41974</v>
      </c>
      <c r="T345" s="9">
        <f t="shared" si="57"/>
        <v>1.0096000000000001</v>
      </c>
      <c r="U345" s="9">
        <f t="shared" si="54"/>
        <v>1.9079000000000002</v>
      </c>
      <c r="V345" s="27">
        <f t="shared" si="53"/>
        <v>10.399999999999999</v>
      </c>
    </row>
    <row r="346" spans="1:22" x14ac:dyDescent="0.2">
      <c r="A346" s="1">
        <v>42005</v>
      </c>
      <c r="B346" s="52">
        <f t="shared" si="61"/>
        <v>2015</v>
      </c>
      <c r="C346" s="52">
        <f t="shared" si="62"/>
        <v>1</v>
      </c>
      <c r="D346" s="51">
        <f>VLOOKUP($A346,[1]Selic_base!$A$3:$H$1000,4,0)</f>
        <v>0.94</v>
      </c>
      <c r="E346" s="54">
        <f>VLOOKUP($A346,[1]Selic_base!$A$3:$H$1000,5,0)</f>
        <v>89.850000000000009</v>
      </c>
      <c r="F346" s="54">
        <f>VLOOKUP($A346,[1]Selic_base!$A$3:$H$1000,6,0)</f>
        <v>0.94</v>
      </c>
      <c r="G346" s="54" t="str">
        <f>VLOOKUP($A346,[1]Selic_base!$A$3:$H$1000,7,0)</f>
        <v>v</v>
      </c>
      <c r="H346" s="68">
        <f t="shared" si="58"/>
        <v>0</v>
      </c>
      <c r="I346" s="18"/>
      <c r="J346" s="69">
        <f t="shared" si="59"/>
        <v>42005</v>
      </c>
      <c r="K346" s="6"/>
      <c r="L346" s="18"/>
      <c r="M346" s="64">
        <f t="shared" si="55"/>
        <v>344</v>
      </c>
      <c r="N346" s="69">
        <f t="shared" si="60"/>
        <v>42005</v>
      </c>
      <c r="S346" s="32">
        <f t="shared" si="56"/>
        <v>42005</v>
      </c>
      <c r="T346" s="9">
        <f>IF(D346&gt;=0,(D346/100)+1,1-(D346/100))</f>
        <v>1.0094000000000001</v>
      </c>
      <c r="U346" s="9">
        <f>IF(E346&gt;=0,(E346/100)+1,1-(E346/100))</f>
        <v>1.8985000000000001</v>
      </c>
      <c r="V346" s="27">
        <f t="shared" si="53"/>
        <v>0.94</v>
      </c>
    </row>
    <row r="347" spans="1:22" x14ac:dyDescent="0.2">
      <c r="A347" s="1">
        <v>42036</v>
      </c>
      <c r="B347" s="52">
        <f t="shared" si="61"/>
        <v>2015</v>
      </c>
      <c r="C347" s="52">
        <f t="shared" si="62"/>
        <v>2</v>
      </c>
      <c r="D347" s="51">
        <f>VLOOKUP($A347,[1]Selic_base!$A$3:$H$1000,4,0)</f>
        <v>0.82</v>
      </c>
      <c r="E347" s="54">
        <f>VLOOKUP($A347,[1]Selic_base!$A$3:$H$1000,5,0)</f>
        <v>89.030000000000015</v>
      </c>
      <c r="F347" s="54">
        <f>VLOOKUP($A347,[1]Selic_base!$A$3:$H$1000,6,0)</f>
        <v>1.7599999999999998</v>
      </c>
      <c r="G347" s="54" t="str">
        <f>VLOOKUP($A347,[1]Selic_base!$A$3:$H$1000,7,0)</f>
        <v>v</v>
      </c>
      <c r="H347" s="68">
        <f t="shared" si="58"/>
        <v>0</v>
      </c>
      <c r="I347" s="18"/>
      <c r="J347" s="69">
        <f t="shared" si="59"/>
        <v>42036</v>
      </c>
      <c r="K347" s="6"/>
      <c r="L347" s="18"/>
      <c r="M347" s="64">
        <f t="shared" si="55"/>
        <v>345</v>
      </c>
      <c r="N347" s="69">
        <f t="shared" si="60"/>
        <v>42036</v>
      </c>
      <c r="S347" s="32">
        <f t="shared" si="56"/>
        <v>42036</v>
      </c>
      <c r="T347" s="9">
        <f t="shared" si="57"/>
        <v>1.0082</v>
      </c>
      <c r="U347" s="9">
        <f t="shared" ref="U347:U410" si="63">IF(E347&gt;=0,(E347/100)+1,1-(E347/100))</f>
        <v>1.8903000000000003</v>
      </c>
      <c r="V347" s="27">
        <f t="shared" si="53"/>
        <v>1.7599999999999998</v>
      </c>
    </row>
    <row r="348" spans="1:22" x14ac:dyDescent="0.2">
      <c r="A348" s="1">
        <v>42064</v>
      </c>
      <c r="B348" s="52">
        <f t="shared" si="61"/>
        <v>2015</v>
      </c>
      <c r="C348" s="52">
        <f t="shared" si="62"/>
        <v>3</v>
      </c>
      <c r="D348" s="51">
        <f>VLOOKUP($A348,[1]Selic_base!$A$3:$H$1000,4,0)</f>
        <v>1.04</v>
      </c>
      <c r="E348" s="54">
        <f>VLOOKUP($A348,[1]Selic_base!$A$3:$H$1000,5,0)</f>
        <v>87.990000000000009</v>
      </c>
      <c r="F348" s="54">
        <f>VLOOKUP($A348,[1]Selic_base!$A$3:$H$1000,6,0)</f>
        <v>2.8</v>
      </c>
      <c r="G348" s="54" t="str">
        <f>VLOOKUP($A348,[1]Selic_base!$A$3:$H$1000,7,0)</f>
        <v>v</v>
      </c>
      <c r="H348" s="68">
        <f t="shared" si="58"/>
        <v>0</v>
      </c>
      <c r="I348" s="18"/>
      <c r="J348" s="69">
        <f t="shared" si="59"/>
        <v>42064</v>
      </c>
      <c r="K348" s="6"/>
      <c r="L348" s="18"/>
      <c r="M348" s="64">
        <f t="shared" si="55"/>
        <v>346</v>
      </c>
      <c r="N348" s="69">
        <f t="shared" si="60"/>
        <v>42064</v>
      </c>
      <c r="S348" s="32">
        <f t="shared" si="56"/>
        <v>42064</v>
      </c>
      <c r="T348" s="9">
        <f t="shared" si="57"/>
        <v>1.0104</v>
      </c>
      <c r="U348" s="9">
        <f t="shared" si="63"/>
        <v>1.8799000000000001</v>
      </c>
      <c r="V348" s="27">
        <f t="shared" si="53"/>
        <v>2.8</v>
      </c>
    </row>
    <row r="349" spans="1:22" x14ac:dyDescent="0.2">
      <c r="A349" s="1">
        <v>42095</v>
      </c>
      <c r="B349" s="52">
        <f t="shared" si="61"/>
        <v>2015</v>
      </c>
      <c r="C349" s="52">
        <f t="shared" si="62"/>
        <v>4</v>
      </c>
      <c r="D349" s="51">
        <f>VLOOKUP($A349,[1]Selic_base!$A$3:$H$1000,4,0)</f>
        <v>0.95</v>
      </c>
      <c r="E349" s="54">
        <f>VLOOKUP($A349,[1]Selic_base!$A$3:$H$1000,5,0)</f>
        <v>87.04</v>
      </c>
      <c r="F349" s="54">
        <f>VLOOKUP($A349,[1]Selic_base!$A$3:$H$1000,6,0)</f>
        <v>3.75</v>
      </c>
      <c r="G349" s="54" t="str">
        <f>VLOOKUP($A349,[1]Selic_base!$A$3:$H$1000,7,0)</f>
        <v>v</v>
      </c>
      <c r="H349" s="68">
        <f t="shared" si="58"/>
        <v>0</v>
      </c>
      <c r="I349" s="18"/>
      <c r="J349" s="69">
        <f t="shared" si="59"/>
        <v>42095</v>
      </c>
      <c r="K349" s="6"/>
      <c r="L349" s="18"/>
      <c r="M349" s="64">
        <f t="shared" si="55"/>
        <v>347</v>
      </c>
      <c r="N349" s="69">
        <f t="shared" si="60"/>
        <v>42095</v>
      </c>
      <c r="S349" s="32">
        <f t="shared" si="56"/>
        <v>42095</v>
      </c>
      <c r="T349" s="9">
        <f t="shared" si="57"/>
        <v>1.0095000000000001</v>
      </c>
      <c r="U349" s="9">
        <f t="shared" si="63"/>
        <v>1.8704000000000001</v>
      </c>
      <c r="V349" s="27">
        <f t="shared" si="53"/>
        <v>3.75</v>
      </c>
    </row>
    <row r="350" spans="1:22" x14ac:dyDescent="0.2">
      <c r="A350" s="1">
        <v>42125</v>
      </c>
      <c r="B350" s="52">
        <f t="shared" si="61"/>
        <v>2015</v>
      </c>
      <c r="C350" s="52">
        <f t="shared" si="62"/>
        <v>5</v>
      </c>
      <c r="D350" s="51">
        <f>VLOOKUP($A350,[1]Selic_base!$A$3:$H$1000,4,0)</f>
        <v>0.99</v>
      </c>
      <c r="E350" s="54">
        <f>VLOOKUP($A350,[1]Selic_base!$A$3:$H$1000,5,0)</f>
        <v>86.050000000000011</v>
      </c>
      <c r="F350" s="54">
        <f>VLOOKUP($A350,[1]Selic_base!$A$3:$H$1000,6,0)</f>
        <v>4.74</v>
      </c>
      <c r="G350" s="54" t="str">
        <f>VLOOKUP($A350,[1]Selic_base!$A$3:$H$1000,7,0)</f>
        <v>v</v>
      </c>
      <c r="H350" s="68">
        <f t="shared" si="58"/>
        <v>0</v>
      </c>
      <c r="I350" s="18"/>
      <c r="J350" s="69">
        <f t="shared" si="59"/>
        <v>42125</v>
      </c>
      <c r="K350" s="6"/>
      <c r="L350" s="18"/>
      <c r="M350" s="64">
        <f t="shared" si="55"/>
        <v>348</v>
      </c>
      <c r="N350" s="69">
        <f t="shared" si="60"/>
        <v>42125</v>
      </c>
      <c r="S350" s="32">
        <f t="shared" si="56"/>
        <v>42125</v>
      </c>
      <c r="T350" s="9">
        <f t="shared" si="57"/>
        <v>1.0099</v>
      </c>
      <c r="U350" s="9">
        <f t="shared" si="63"/>
        <v>1.8605</v>
      </c>
      <c r="V350" s="27">
        <f t="shared" si="53"/>
        <v>4.74</v>
      </c>
    </row>
    <row r="351" spans="1:22" x14ac:dyDescent="0.2">
      <c r="A351" s="1">
        <v>42156</v>
      </c>
      <c r="B351" s="52">
        <f t="shared" si="61"/>
        <v>2015</v>
      </c>
      <c r="C351" s="52">
        <f t="shared" si="62"/>
        <v>6</v>
      </c>
      <c r="D351" s="51">
        <f>VLOOKUP($A351,[1]Selic_base!$A$3:$H$1000,4,0)</f>
        <v>1.07</v>
      </c>
      <c r="E351" s="54">
        <f>VLOOKUP($A351,[1]Selic_base!$A$3:$H$1000,5,0)</f>
        <v>84.980000000000018</v>
      </c>
      <c r="F351" s="54">
        <f>VLOOKUP($A351,[1]Selic_base!$A$3:$H$1000,6,0)</f>
        <v>5.8100000000000005</v>
      </c>
      <c r="G351" s="54" t="str">
        <f>VLOOKUP($A351,[1]Selic_base!$A$3:$H$1000,7,0)</f>
        <v>v</v>
      </c>
      <c r="H351" s="68">
        <f t="shared" si="58"/>
        <v>0</v>
      </c>
      <c r="I351" s="18"/>
      <c r="J351" s="69">
        <f t="shared" si="59"/>
        <v>42156</v>
      </c>
      <c r="K351" s="6"/>
      <c r="L351" s="18"/>
      <c r="M351" s="64">
        <f t="shared" si="55"/>
        <v>349</v>
      </c>
      <c r="N351" s="69">
        <f t="shared" si="60"/>
        <v>42156</v>
      </c>
      <c r="S351" s="32">
        <f t="shared" si="56"/>
        <v>42156</v>
      </c>
      <c r="T351" s="9">
        <f t="shared" si="57"/>
        <v>1.0106999999999999</v>
      </c>
      <c r="U351" s="9">
        <f t="shared" si="63"/>
        <v>1.8498000000000001</v>
      </c>
      <c r="V351" s="27">
        <f t="shared" si="53"/>
        <v>5.8100000000000005</v>
      </c>
    </row>
    <row r="352" spans="1:22" x14ac:dyDescent="0.2">
      <c r="A352" s="1">
        <v>42186</v>
      </c>
      <c r="B352" s="52">
        <f t="shared" si="61"/>
        <v>2015</v>
      </c>
      <c r="C352" s="52">
        <f t="shared" si="62"/>
        <v>7</v>
      </c>
      <c r="D352" s="51">
        <f>VLOOKUP($A352,[1]Selic_base!$A$3:$H$1000,4,0)</f>
        <v>1.18</v>
      </c>
      <c r="E352" s="54">
        <f>VLOOKUP($A352,[1]Selic_base!$A$3:$H$1000,5,0)</f>
        <v>83.800000000000011</v>
      </c>
      <c r="F352" s="54">
        <f>VLOOKUP($A352,[1]Selic_base!$A$3:$H$1000,6,0)</f>
        <v>6.99</v>
      </c>
      <c r="G352" s="54" t="str">
        <f>VLOOKUP($A352,[1]Selic_base!$A$3:$H$1000,7,0)</f>
        <v>v</v>
      </c>
      <c r="H352" s="68">
        <f t="shared" si="58"/>
        <v>0</v>
      </c>
      <c r="I352" s="18"/>
      <c r="J352" s="69">
        <f t="shared" si="59"/>
        <v>42186</v>
      </c>
      <c r="K352" s="6"/>
      <c r="L352" s="18"/>
      <c r="M352" s="64">
        <f t="shared" si="55"/>
        <v>350</v>
      </c>
      <c r="N352" s="69">
        <f t="shared" si="60"/>
        <v>42186</v>
      </c>
      <c r="S352" s="32">
        <f t="shared" si="56"/>
        <v>42186</v>
      </c>
      <c r="T352" s="9">
        <f t="shared" si="57"/>
        <v>1.0118</v>
      </c>
      <c r="U352" s="9">
        <f t="shared" si="63"/>
        <v>1.8380000000000001</v>
      </c>
      <c r="V352" s="27">
        <f t="shared" si="53"/>
        <v>6.99</v>
      </c>
    </row>
    <row r="353" spans="1:22" x14ac:dyDescent="0.2">
      <c r="A353" s="1">
        <v>42217</v>
      </c>
      <c r="B353" s="52">
        <f t="shared" si="61"/>
        <v>2015</v>
      </c>
      <c r="C353" s="52">
        <f t="shared" si="62"/>
        <v>8</v>
      </c>
      <c r="D353" s="51">
        <f>VLOOKUP($A353,[1]Selic_base!$A$3:$H$1000,4,0)</f>
        <v>1.1100000000000001</v>
      </c>
      <c r="E353" s="54">
        <f>VLOOKUP($A353,[1]Selic_base!$A$3:$H$1000,5,0)</f>
        <v>82.690000000000012</v>
      </c>
      <c r="F353" s="54">
        <f>VLOOKUP($A353,[1]Selic_base!$A$3:$H$1000,6,0)</f>
        <v>8.1</v>
      </c>
      <c r="G353" s="54" t="str">
        <f>VLOOKUP($A353,[1]Selic_base!$A$3:$H$1000,7,0)</f>
        <v>v</v>
      </c>
      <c r="H353" s="68">
        <f t="shared" si="58"/>
        <v>0</v>
      </c>
      <c r="I353" s="18"/>
      <c r="J353" s="69">
        <f t="shared" si="59"/>
        <v>42217</v>
      </c>
      <c r="K353" s="6"/>
      <c r="L353" s="18"/>
      <c r="M353" s="64">
        <f t="shared" si="55"/>
        <v>351</v>
      </c>
      <c r="N353" s="69">
        <f t="shared" si="60"/>
        <v>42217</v>
      </c>
      <c r="S353" s="32">
        <f t="shared" si="56"/>
        <v>42217</v>
      </c>
      <c r="T353" s="9">
        <f t="shared" si="57"/>
        <v>1.0111000000000001</v>
      </c>
      <c r="U353" s="9">
        <f t="shared" si="63"/>
        <v>1.8269000000000002</v>
      </c>
      <c r="V353" s="27">
        <f t="shared" si="53"/>
        <v>8.1</v>
      </c>
    </row>
    <row r="354" spans="1:22" x14ac:dyDescent="0.2">
      <c r="A354" s="1">
        <v>42248</v>
      </c>
      <c r="B354" s="52">
        <f t="shared" si="61"/>
        <v>2015</v>
      </c>
      <c r="C354" s="52">
        <f t="shared" si="62"/>
        <v>9</v>
      </c>
      <c r="D354" s="51">
        <f>VLOOKUP($A354,[1]Selic_base!$A$3:$H$1000,4,0)</f>
        <v>1.1100000000000001</v>
      </c>
      <c r="E354" s="54">
        <f>VLOOKUP($A354,[1]Selic_base!$A$3:$H$1000,5,0)</f>
        <v>81.580000000000013</v>
      </c>
      <c r="F354" s="54">
        <f>VLOOKUP($A354,[1]Selic_base!$A$3:$H$1000,6,0)</f>
        <v>9.2099999999999991</v>
      </c>
      <c r="G354" s="54" t="str">
        <f>VLOOKUP($A354,[1]Selic_base!$A$3:$H$1000,7,0)</f>
        <v>v</v>
      </c>
      <c r="H354" s="68">
        <f t="shared" si="58"/>
        <v>0</v>
      </c>
      <c r="I354" s="18"/>
      <c r="J354" s="69">
        <f t="shared" si="59"/>
        <v>42248</v>
      </c>
      <c r="K354" s="6"/>
      <c r="L354" s="18"/>
      <c r="M354" s="64">
        <f t="shared" si="55"/>
        <v>352</v>
      </c>
      <c r="N354" s="69">
        <f t="shared" si="60"/>
        <v>42248</v>
      </c>
      <c r="S354" s="32">
        <f t="shared" si="56"/>
        <v>42248</v>
      </c>
      <c r="T354" s="9">
        <f t="shared" si="57"/>
        <v>1.0111000000000001</v>
      </c>
      <c r="U354" s="9">
        <f t="shared" si="63"/>
        <v>1.8158000000000001</v>
      </c>
      <c r="V354" s="27">
        <f t="shared" si="53"/>
        <v>9.2099999999999991</v>
      </c>
    </row>
    <row r="355" spans="1:22" x14ac:dyDescent="0.2">
      <c r="A355" s="1">
        <v>42278</v>
      </c>
      <c r="B355" s="52">
        <f t="shared" si="61"/>
        <v>2015</v>
      </c>
      <c r="C355" s="52">
        <f t="shared" si="62"/>
        <v>10</v>
      </c>
      <c r="D355" s="51">
        <f>VLOOKUP($A355,[1]Selic_base!$A$3:$H$1000,4,0)</f>
        <v>1.1100000000000001</v>
      </c>
      <c r="E355" s="54">
        <f>VLOOKUP($A355,[1]Selic_base!$A$3:$H$1000,5,0)</f>
        <v>80.470000000000013</v>
      </c>
      <c r="F355" s="54">
        <f>VLOOKUP($A355,[1]Selic_base!$A$3:$H$1000,6,0)</f>
        <v>10.319999999999999</v>
      </c>
      <c r="G355" s="54" t="str">
        <f>VLOOKUP($A355,[1]Selic_base!$A$3:$H$1000,7,0)</f>
        <v>v</v>
      </c>
      <c r="H355" s="68">
        <f t="shared" si="58"/>
        <v>0</v>
      </c>
      <c r="I355" s="18"/>
      <c r="J355" s="69">
        <f t="shared" si="59"/>
        <v>42278</v>
      </c>
      <c r="K355" s="6"/>
      <c r="L355" s="18"/>
      <c r="M355" s="64">
        <f t="shared" si="55"/>
        <v>353</v>
      </c>
      <c r="N355" s="69">
        <f t="shared" si="60"/>
        <v>42278</v>
      </c>
      <c r="S355" s="32">
        <f t="shared" si="56"/>
        <v>42278</v>
      </c>
      <c r="T355" s="9">
        <f t="shared" si="57"/>
        <v>1.0111000000000001</v>
      </c>
      <c r="U355" s="9">
        <f t="shared" si="63"/>
        <v>1.8047</v>
      </c>
      <c r="V355" s="27">
        <f t="shared" si="53"/>
        <v>10.319999999999999</v>
      </c>
    </row>
    <row r="356" spans="1:22" x14ac:dyDescent="0.2">
      <c r="A356" s="1">
        <v>42309</v>
      </c>
      <c r="B356" s="52">
        <f t="shared" si="61"/>
        <v>2015</v>
      </c>
      <c r="C356" s="52">
        <f t="shared" si="62"/>
        <v>11</v>
      </c>
      <c r="D356" s="51">
        <f>VLOOKUP($A356,[1]Selic_base!$A$3:$H$1000,4,0)</f>
        <v>1.06</v>
      </c>
      <c r="E356" s="54">
        <f>VLOOKUP($A356,[1]Selic_base!$A$3:$H$1000,5,0)</f>
        <v>79.410000000000011</v>
      </c>
      <c r="F356" s="54">
        <f>VLOOKUP($A356,[1]Selic_base!$A$3:$H$1000,6,0)</f>
        <v>11.379999999999999</v>
      </c>
      <c r="G356" s="54" t="str">
        <f>VLOOKUP($A356,[1]Selic_base!$A$3:$H$1000,7,0)</f>
        <v>v</v>
      </c>
      <c r="H356" s="68">
        <f t="shared" si="58"/>
        <v>0</v>
      </c>
      <c r="I356" s="18"/>
      <c r="J356" s="69">
        <f t="shared" si="59"/>
        <v>42309</v>
      </c>
      <c r="K356" s="6"/>
      <c r="L356" s="18"/>
      <c r="M356" s="64">
        <f t="shared" si="55"/>
        <v>354</v>
      </c>
      <c r="N356" s="69">
        <f t="shared" si="60"/>
        <v>42309</v>
      </c>
      <c r="S356" s="32">
        <f t="shared" si="56"/>
        <v>42309</v>
      </c>
      <c r="T356" s="9">
        <f t="shared" si="57"/>
        <v>1.0105999999999999</v>
      </c>
      <c r="U356" s="9">
        <f t="shared" si="63"/>
        <v>1.7941000000000003</v>
      </c>
      <c r="V356" s="27">
        <f t="shared" si="53"/>
        <v>11.379999999999999</v>
      </c>
    </row>
    <row r="357" spans="1:22" x14ac:dyDescent="0.2">
      <c r="A357" s="1">
        <v>42339</v>
      </c>
      <c r="B357" s="52">
        <f t="shared" si="61"/>
        <v>2015</v>
      </c>
      <c r="C357" s="52">
        <f t="shared" si="62"/>
        <v>12</v>
      </c>
      <c r="D357" s="51">
        <f>VLOOKUP($A357,[1]Selic_base!$A$3:$H$1000,4,0)</f>
        <v>1.1599999999999999</v>
      </c>
      <c r="E357" s="54">
        <f>VLOOKUP($A357,[1]Selic_base!$A$3:$H$1000,5,0)</f>
        <v>78.250000000000014</v>
      </c>
      <c r="F357" s="54">
        <f>VLOOKUP($A357,[1]Selic_base!$A$3:$H$1000,6,0)</f>
        <v>12.54</v>
      </c>
      <c r="G357" s="54" t="str">
        <f>VLOOKUP($A357,[1]Selic_base!$A$3:$H$1000,7,0)</f>
        <v>v</v>
      </c>
      <c r="H357" s="68">
        <f t="shared" si="58"/>
        <v>0</v>
      </c>
      <c r="I357" s="18"/>
      <c r="J357" s="69">
        <f t="shared" si="59"/>
        <v>42339</v>
      </c>
      <c r="K357" s="6"/>
      <c r="L357" s="18"/>
      <c r="M357" s="64">
        <f t="shared" si="55"/>
        <v>355</v>
      </c>
      <c r="N357" s="69">
        <f t="shared" si="60"/>
        <v>42339</v>
      </c>
      <c r="S357" s="32">
        <f t="shared" si="56"/>
        <v>42339</v>
      </c>
      <c r="T357" s="9">
        <f t="shared" si="57"/>
        <v>1.0116000000000001</v>
      </c>
      <c r="U357" s="9">
        <f t="shared" si="63"/>
        <v>1.7825000000000002</v>
      </c>
      <c r="V357" s="27">
        <f t="shared" si="53"/>
        <v>12.54</v>
      </c>
    </row>
    <row r="358" spans="1:22" x14ac:dyDescent="0.2">
      <c r="A358" s="1">
        <v>42370</v>
      </c>
      <c r="B358" s="52">
        <f t="shared" si="61"/>
        <v>2016</v>
      </c>
      <c r="C358" s="52">
        <f t="shared" si="62"/>
        <v>1</v>
      </c>
      <c r="D358" s="51">
        <f>VLOOKUP($A358,[1]Selic_base!$A$3:$H$1000,4,0)</f>
        <v>1.06</v>
      </c>
      <c r="E358" s="54">
        <f>VLOOKUP($A358,[1]Selic_base!$A$3:$H$1000,5,0)</f>
        <v>77.190000000000012</v>
      </c>
      <c r="F358" s="54">
        <f>VLOOKUP($A358,[1]Selic_base!$A$3:$H$1000,6,0)</f>
        <v>1.06</v>
      </c>
      <c r="G358" s="54" t="str">
        <f>VLOOKUP($A358,[1]Selic_base!$A$3:$H$1000,7,0)</f>
        <v>v</v>
      </c>
      <c r="H358" s="68">
        <f t="shared" si="58"/>
        <v>0</v>
      </c>
      <c r="I358" s="18"/>
      <c r="J358" s="69">
        <f t="shared" si="59"/>
        <v>42370</v>
      </c>
      <c r="K358" s="6"/>
      <c r="L358" s="18"/>
      <c r="M358" s="64">
        <f t="shared" si="55"/>
        <v>356</v>
      </c>
      <c r="N358" s="69">
        <f t="shared" si="60"/>
        <v>42370</v>
      </c>
      <c r="S358" s="32">
        <f t="shared" si="56"/>
        <v>42370</v>
      </c>
      <c r="T358" s="9">
        <f t="shared" si="57"/>
        <v>1.0105999999999999</v>
      </c>
      <c r="U358" s="9">
        <f t="shared" si="63"/>
        <v>1.7719</v>
      </c>
      <c r="V358" s="27">
        <f t="shared" si="53"/>
        <v>1.06</v>
      </c>
    </row>
    <row r="359" spans="1:22" x14ac:dyDescent="0.2">
      <c r="A359" s="1">
        <v>42401</v>
      </c>
      <c r="B359" s="52">
        <f t="shared" si="61"/>
        <v>2016</v>
      </c>
      <c r="C359" s="52">
        <f t="shared" si="62"/>
        <v>2</v>
      </c>
      <c r="D359" s="51">
        <f>VLOOKUP($A359,[1]Selic_base!$A$3:$H$1000,4,0)</f>
        <v>1</v>
      </c>
      <c r="E359" s="54">
        <f>VLOOKUP($A359,[1]Selic_base!$A$3:$H$1000,5,0)</f>
        <v>76.190000000000012</v>
      </c>
      <c r="F359" s="54">
        <f>VLOOKUP($A359,[1]Selic_base!$A$3:$H$1000,6,0)</f>
        <v>2.06</v>
      </c>
      <c r="G359" s="54" t="str">
        <f>VLOOKUP($A359,[1]Selic_base!$A$3:$H$1000,7,0)</f>
        <v>v</v>
      </c>
      <c r="H359" s="68">
        <f t="shared" si="58"/>
        <v>0</v>
      </c>
      <c r="I359" s="18"/>
      <c r="J359" s="69">
        <f t="shared" si="59"/>
        <v>42401</v>
      </c>
      <c r="K359" s="6"/>
      <c r="L359" s="18"/>
      <c r="M359" s="64">
        <f t="shared" si="55"/>
        <v>357</v>
      </c>
      <c r="N359" s="69">
        <f t="shared" si="60"/>
        <v>42401</v>
      </c>
      <c r="S359" s="32">
        <f t="shared" si="56"/>
        <v>42401</v>
      </c>
      <c r="T359" s="9">
        <f t="shared" si="57"/>
        <v>1.01</v>
      </c>
      <c r="U359" s="9">
        <f t="shared" si="63"/>
        <v>1.7619000000000002</v>
      </c>
      <c r="V359" s="27">
        <f t="shared" ref="V359:V422" si="64">IF(C359=1,D359,D359+V358)</f>
        <v>2.06</v>
      </c>
    </row>
    <row r="360" spans="1:22" x14ac:dyDescent="0.2">
      <c r="A360" s="1">
        <v>42430</v>
      </c>
      <c r="B360" s="52">
        <f t="shared" si="61"/>
        <v>2016</v>
      </c>
      <c r="C360" s="52">
        <f t="shared" si="62"/>
        <v>3</v>
      </c>
      <c r="D360" s="51">
        <f>VLOOKUP($A360,[1]Selic_base!$A$3:$H$1000,4,0)</f>
        <v>1.1599999999999999</v>
      </c>
      <c r="E360" s="54">
        <f>VLOOKUP($A360,[1]Selic_base!$A$3:$H$1000,5,0)</f>
        <v>75.030000000000015</v>
      </c>
      <c r="F360" s="54">
        <f>VLOOKUP($A360,[1]Selic_base!$A$3:$H$1000,6,0)</f>
        <v>3.2199999999999998</v>
      </c>
      <c r="G360" s="54" t="str">
        <f>VLOOKUP($A360,[1]Selic_base!$A$3:$H$1000,7,0)</f>
        <v>v</v>
      </c>
      <c r="H360" s="68">
        <f t="shared" si="58"/>
        <v>0</v>
      </c>
      <c r="I360" s="18"/>
      <c r="J360" s="69">
        <f t="shared" si="59"/>
        <v>42430</v>
      </c>
      <c r="K360" s="6"/>
      <c r="L360" s="18"/>
      <c r="M360" s="64">
        <f t="shared" si="55"/>
        <v>358</v>
      </c>
      <c r="N360" s="69">
        <f t="shared" si="60"/>
        <v>42430</v>
      </c>
      <c r="S360" s="32">
        <f t="shared" si="56"/>
        <v>42430</v>
      </c>
      <c r="T360" s="9">
        <f t="shared" si="57"/>
        <v>1.0116000000000001</v>
      </c>
      <c r="U360" s="9">
        <f t="shared" si="63"/>
        <v>1.7503000000000002</v>
      </c>
      <c r="V360" s="27">
        <f t="shared" si="64"/>
        <v>3.2199999999999998</v>
      </c>
    </row>
    <row r="361" spans="1:22" x14ac:dyDescent="0.2">
      <c r="A361" s="1">
        <v>42461</v>
      </c>
      <c r="B361" s="52">
        <f t="shared" si="61"/>
        <v>2016</v>
      </c>
      <c r="C361" s="52">
        <f t="shared" si="62"/>
        <v>4</v>
      </c>
      <c r="D361" s="51">
        <f>VLOOKUP($A361,[1]Selic_base!$A$3:$H$1000,4,0)</f>
        <v>1.06</v>
      </c>
      <c r="E361" s="54">
        <f>VLOOKUP($A361,[1]Selic_base!$A$3:$H$1000,5,0)</f>
        <v>73.970000000000013</v>
      </c>
      <c r="F361" s="54">
        <f>VLOOKUP($A361,[1]Selic_base!$A$3:$H$1000,6,0)</f>
        <v>4.2799999999999994</v>
      </c>
      <c r="G361" s="54" t="str">
        <f>VLOOKUP($A361,[1]Selic_base!$A$3:$H$1000,7,0)</f>
        <v>v</v>
      </c>
      <c r="H361" s="68">
        <f t="shared" si="58"/>
        <v>0</v>
      </c>
      <c r="I361" s="18"/>
      <c r="J361" s="69">
        <f t="shared" si="59"/>
        <v>42461</v>
      </c>
      <c r="K361" s="6"/>
      <c r="L361" s="18"/>
      <c r="M361" s="64">
        <f t="shared" si="55"/>
        <v>359</v>
      </c>
      <c r="N361" s="69">
        <f t="shared" si="60"/>
        <v>42461</v>
      </c>
      <c r="S361" s="32">
        <f t="shared" si="56"/>
        <v>42461</v>
      </c>
      <c r="T361" s="9">
        <f t="shared" si="57"/>
        <v>1.0105999999999999</v>
      </c>
      <c r="U361" s="9">
        <f t="shared" si="63"/>
        <v>1.7397</v>
      </c>
      <c r="V361" s="27">
        <f t="shared" si="64"/>
        <v>4.2799999999999994</v>
      </c>
    </row>
    <row r="362" spans="1:22" x14ac:dyDescent="0.2">
      <c r="A362" s="1">
        <v>42491</v>
      </c>
      <c r="B362" s="52">
        <f t="shared" si="61"/>
        <v>2016</v>
      </c>
      <c r="C362" s="52">
        <f t="shared" si="62"/>
        <v>5</v>
      </c>
      <c r="D362" s="51">
        <f>VLOOKUP($A362,[1]Selic_base!$A$3:$H$1000,4,0)</f>
        <v>1.1100000000000001</v>
      </c>
      <c r="E362" s="54">
        <f>VLOOKUP($A362,[1]Selic_base!$A$3:$H$1000,5,0)</f>
        <v>72.860000000000014</v>
      </c>
      <c r="F362" s="54">
        <f>VLOOKUP($A362,[1]Selic_base!$A$3:$H$1000,6,0)</f>
        <v>5.39</v>
      </c>
      <c r="G362" s="54" t="str">
        <f>VLOOKUP($A362,[1]Selic_base!$A$3:$H$1000,7,0)</f>
        <v>v</v>
      </c>
      <c r="H362" s="68">
        <f t="shared" si="58"/>
        <v>0</v>
      </c>
      <c r="I362" s="18"/>
      <c r="J362" s="69">
        <f t="shared" si="59"/>
        <v>42491</v>
      </c>
      <c r="K362" s="6"/>
      <c r="L362" s="18"/>
      <c r="M362" s="64">
        <f t="shared" si="55"/>
        <v>360</v>
      </c>
      <c r="N362" s="69">
        <f t="shared" si="60"/>
        <v>42491</v>
      </c>
      <c r="S362" s="32">
        <f t="shared" si="56"/>
        <v>42491</v>
      </c>
      <c r="T362" s="9">
        <f t="shared" si="57"/>
        <v>1.0111000000000001</v>
      </c>
      <c r="U362" s="9">
        <f t="shared" si="63"/>
        <v>1.7286000000000001</v>
      </c>
      <c r="V362" s="27">
        <f t="shared" si="64"/>
        <v>5.39</v>
      </c>
    </row>
    <row r="363" spans="1:22" x14ac:dyDescent="0.2">
      <c r="A363" s="1">
        <v>42522</v>
      </c>
      <c r="B363" s="52">
        <f t="shared" si="61"/>
        <v>2016</v>
      </c>
      <c r="C363" s="52">
        <f t="shared" si="62"/>
        <v>6</v>
      </c>
      <c r="D363" s="51">
        <f>VLOOKUP($A363,[1]Selic_base!$A$3:$H$1000,4,0)</f>
        <v>1.1599999999999999</v>
      </c>
      <c r="E363" s="54">
        <f>VLOOKUP($A363,[1]Selic_base!$A$3:$H$1000,5,0)</f>
        <v>71.700000000000017</v>
      </c>
      <c r="F363" s="54">
        <f>VLOOKUP($A363,[1]Selic_base!$A$3:$H$1000,6,0)</f>
        <v>6.55</v>
      </c>
      <c r="G363" s="54" t="str">
        <f>VLOOKUP($A363,[1]Selic_base!$A$3:$H$1000,7,0)</f>
        <v>v</v>
      </c>
      <c r="H363" s="68">
        <f t="shared" si="58"/>
        <v>0</v>
      </c>
      <c r="I363" s="18"/>
      <c r="J363" s="69">
        <f t="shared" si="59"/>
        <v>42522</v>
      </c>
      <c r="K363" s="6"/>
      <c r="L363" s="18"/>
      <c r="M363" s="64">
        <f t="shared" si="55"/>
        <v>361</v>
      </c>
      <c r="N363" s="69">
        <f t="shared" si="60"/>
        <v>42522</v>
      </c>
      <c r="S363" s="32">
        <f t="shared" si="56"/>
        <v>42522</v>
      </c>
      <c r="T363" s="9">
        <f t="shared" si="57"/>
        <v>1.0116000000000001</v>
      </c>
      <c r="U363" s="9">
        <f t="shared" si="63"/>
        <v>1.7170000000000001</v>
      </c>
      <c r="V363" s="27">
        <f t="shared" si="64"/>
        <v>6.55</v>
      </c>
    </row>
    <row r="364" spans="1:22" x14ac:dyDescent="0.2">
      <c r="A364" s="1">
        <v>42552</v>
      </c>
      <c r="B364" s="52">
        <f t="shared" si="61"/>
        <v>2016</v>
      </c>
      <c r="C364" s="52">
        <f t="shared" si="62"/>
        <v>7</v>
      </c>
      <c r="D364" s="51">
        <f>VLOOKUP($A364,[1]Selic_base!$A$3:$H$1000,4,0)</f>
        <v>1.1100000000000001</v>
      </c>
      <c r="E364" s="54">
        <f>VLOOKUP($A364,[1]Selic_base!$A$3:$H$1000,5,0)</f>
        <v>70.590000000000018</v>
      </c>
      <c r="F364" s="54">
        <f>VLOOKUP($A364,[1]Selic_base!$A$3:$H$1000,6,0)</f>
        <v>7.66</v>
      </c>
      <c r="G364" s="54" t="str">
        <f>VLOOKUP($A364,[1]Selic_base!$A$3:$H$1000,7,0)</f>
        <v>v</v>
      </c>
      <c r="H364" s="68">
        <f t="shared" si="58"/>
        <v>0</v>
      </c>
      <c r="I364" s="18"/>
      <c r="J364" s="69">
        <f t="shared" si="59"/>
        <v>42552</v>
      </c>
      <c r="K364" s="6"/>
      <c r="L364" s="18"/>
      <c r="M364" s="64">
        <f t="shared" si="55"/>
        <v>362</v>
      </c>
      <c r="N364" s="69">
        <f t="shared" si="60"/>
        <v>42552</v>
      </c>
      <c r="S364" s="32">
        <f t="shared" si="56"/>
        <v>42552</v>
      </c>
      <c r="T364" s="9">
        <f t="shared" si="57"/>
        <v>1.0111000000000001</v>
      </c>
      <c r="U364" s="9">
        <f t="shared" si="63"/>
        <v>1.7059000000000002</v>
      </c>
      <c r="V364" s="27">
        <f t="shared" si="64"/>
        <v>7.66</v>
      </c>
    </row>
    <row r="365" spans="1:22" x14ac:dyDescent="0.2">
      <c r="A365" s="1">
        <v>42583</v>
      </c>
      <c r="B365" s="52">
        <f t="shared" si="61"/>
        <v>2016</v>
      </c>
      <c r="C365" s="52">
        <f t="shared" si="62"/>
        <v>8</v>
      </c>
      <c r="D365" s="51">
        <f>VLOOKUP($A365,[1]Selic_base!$A$3:$H$1000,4,0)</f>
        <v>1.22</v>
      </c>
      <c r="E365" s="54">
        <f>VLOOKUP($A365,[1]Selic_base!$A$3:$H$1000,5,0)</f>
        <v>69.370000000000019</v>
      </c>
      <c r="F365" s="54">
        <f>VLOOKUP($A365,[1]Selic_base!$A$3:$H$1000,6,0)</f>
        <v>8.8800000000000008</v>
      </c>
      <c r="G365" s="54" t="str">
        <f>VLOOKUP($A365,[1]Selic_base!$A$3:$H$1000,7,0)</f>
        <v>v</v>
      </c>
      <c r="H365" s="68">
        <f t="shared" si="58"/>
        <v>0</v>
      </c>
      <c r="I365" s="18"/>
      <c r="J365" s="69">
        <f t="shared" si="59"/>
        <v>42583</v>
      </c>
      <c r="K365" s="6"/>
      <c r="L365" s="18"/>
      <c r="M365" s="64">
        <f t="shared" si="55"/>
        <v>363</v>
      </c>
      <c r="N365" s="69">
        <f t="shared" si="60"/>
        <v>42583</v>
      </c>
      <c r="S365" s="32">
        <f t="shared" si="56"/>
        <v>42583</v>
      </c>
      <c r="T365" s="9">
        <f t="shared" si="57"/>
        <v>1.0122</v>
      </c>
      <c r="U365" s="9">
        <f t="shared" si="63"/>
        <v>1.6937000000000002</v>
      </c>
      <c r="V365" s="27">
        <f t="shared" si="64"/>
        <v>8.8800000000000008</v>
      </c>
    </row>
    <row r="366" spans="1:22" x14ac:dyDescent="0.2">
      <c r="A366" s="1">
        <v>42614</v>
      </c>
      <c r="B366" s="52">
        <f t="shared" si="61"/>
        <v>2016</v>
      </c>
      <c r="C366" s="52">
        <f t="shared" si="62"/>
        <v>9</v>
      </c>
      <c r="D366" s="51">
        <f>VLOOKUP($A366,[1]Selic_base!$A$3:$H$1000,4,0)</f>
        <v>1.1100000000000001</v>
      </c>
      <c r="E366" s="54">
        <f>VLOOKUP($A366,[1]Selic_base!$A$3:$H$1000,5,0)</f>
        <v>68.260000000000019</v>
      </c>
      <c r="F366" s="54">
        <f>VLOOKUP($A366,[1]Selic_base!$A$3:$H$1000,6,0)</f>
        <v>9.99</v>
      </c>
      <c r="G366" s="54" t="str">
        <f>VLOOKUP($A366,[1]Selic_base!$A$3:$H$1000,7,0)</f>
        <v>v</v>
      </c>
      <c r="H366" s="68">
        <f t="shared" si="58"/>
        <v>0</v>
      </c>
      <c r="I366" s="18"/>
      <c r="J366" s="69">
        <f t="shared" si="59"/>
        <v>42614</v>
      </c>
      <c r="K366" s="6"/>
      <c r="L366" s="18"/>
      <c r="M366" s="64">
        <f t="shared" si="55"/>
        <v>364</v>
      </c>
      <c r="N366" s="69">
        <f t="shared" si="60"/>
        <v>42614</v>
      </c>
      <c r="S366" s="32">
        <f t="shared" si="56"/>
        <v>42614</v>
      </c>
      <c r="T366" s="9">
        <f t="shared" si="57"/>
        <v>1.0111000000000001</v>
      </c>
      <c r="U366" s="9">
        <f t="shared" si="63"/>
        <v>1.6826000000000003</v>
      </c>
      <c r="V366" s="27">
        <f t="shared" si="64"/>
        <v>9.99</v>
      </c>
    </row>
    <row r="367" spans="1:22" x14ac:dyDescent="0.2">
      <c r="A367" s="1">
        <v>42644</v>
      </c>
      <c r="B367" s="52">
        <f t="shared" si="61"/>
        <v>2016</v>
      </c>
      <c r="C367" s="52">
        <f t="shared" si="62"/>
        <v>10</v>
      </c>
      <c r="D367" s="51">
        <f>VLOOKUP($A367,[1]Selic_base!$A$3:$H$1000,4,0)</f>
        <v>1.05</v>
      </c>
      <c r="E367" s="54">
        <f>VLOOKUP($A367,[1]Selic_base!$A$3:$H$1000,5,0)</f>
        <v>67.210000000000022</v>
      </c>
      <c r="F367" s="54">
        <f>VLOOKUP($A367,[1]Selic_base!$A$3:$H$1000,6,0)</f>
        <v>11.040000000000001</v>
      </c>
      <c r="G367" s="54" t="str">
        <f>VLOOKUP($A367,[1]Selic_base!$A$3:$H$1000,7,0)</f>
        <v>v</v>
      </c>
      <c r="H367" s="68">
        <f t="shared" si="58"/>
        <v>0</v>
      </c>
      <c r="I367" s="18"/>
      <c r="J367" s="69">
        <f t="shared" si="59"/>
        <v>42644</v>
      </c>
      <c r="K367" s="6"/>
      <c r="L367" s="18"/>
      <c r="M367" s="64">
        <f t="shared" si="55"/>
        <v>365</v>
      </c>
      <c r="N367" s="69">
        <f t="shared" si="60"/>
        <v>42644</v>
      </c>
      <c r="S367" s="32">
        <f t="shared" si="56"/>
        <v>42644</v>
      </c>
      <c r="T367" s="9">
        <f t="shared" si="57"/>
        <v>1.0105</v>
      </c>
      <c r="U367" s="9">
        <f t="shared" si="63"/>
        <v>1.6721000000000004</v>
      </c>
      <c r="V367" s="27">
        <f t="shared" si="64"/>
        <v>11.040000000000001</v>
      </c>
    </row>
    <row r="368" spans="1:22" x14ac:dyDescent="0.2">
      <c r="A368" s="1">
        <v>42675</v>
      </c>
      <c r="B368" s="52">
        <f t="shared" si="61"/>
        <v>2016</v>
      </c>
      <c r="C368" s="52">
        <f t="shared" si="62"/>
        <v>11</v>
      </c>
      <c r="D368" s="51">
        <f>VLOOKUP($A368,[1]Selic_base!$A$3:$H$1000,4,0)</f>
        <v>1.04</v>
      </c>
      <c r="E368" s="54">
        <f>VLOOKUP($A368,[1]Selic_base!$A$3:$H$1000,5,0)</f>
        <v>66.170000000000016</v>
      </c>
      <c r="F368" s="54">
        <f>VLOOKUP($A368,[1]Selic_base!$A$3:$H$1000,6,0)</f>
        <v>12.080000000000002</v>
      </c>
      <c r="G368" s="54" t="str">
        <f>VLOOKUP($A368,[1]Selic_base!$A$3:$H$1000,7,0)</f>
        <v>v</v>
      </c>
      <c r="H368" s="68">
        <f t="shared" si="58"/>
        <v>0</v>
      </c>
      <c r="I368" s="18"/>
      <c r="J368" s="69">
        <f t="shared" si="59"/>
        <v>42675</v>
      </c>
      <c r="K368" s="6"/>
      <c r="L368" s="18"/>
      <c r="M368" s="64">
        <f t="shared" si="55"/>
        <v>366</v>
      </c>
      <c r="N368" s="69">
        <f t="shared" si="60"/>
        <v>42675</v>
      </c>
      <c r="S368" s="32">
        <f t="shared" si="56"/>
        <v>42675</v>
      </c>
      <c r="T368" s="9">
        <f t="shared" si="57"/>
        <v>1.0104</v>
      </c>
      <c r="U368" s="9">
        <f t="shared" si="63"/>
        <v>1.6617000000000002</v>
      </c>
      <c r="V368" s="27">
        <f t="shared" si="64"/>
        <v>12.080000000000002</v>
      </c>
    </row>
    <row r="369" spans="1:22" x14ac:dyDescent="0.2">
      <c r="A369" s="1">
        <v>42705</v>
      </c>
      <c r="B369" s="52">
        <f t="shared" si="61"/>
        <v>2016</v>
      </c>
      <c r="C369" s="52">
        <f t="shared" si="62"/>
        <v>12</v>
      </c>
      <c r="D369" s="51">
        <f>VLOOKUP($A369,[1]Selic_base!$A$3:$H$1000,4,0)</f>
        <v>1.1200000000000001</v>
      </c>
      <c r="E369" s="54">
        <f>VLOOKUP($A369,[1]Selic_base!$A$3:$H$1000,5,0)</f>
        <v>65.050000000000011</v>
      </c>
      <c r="F369" s="54">
        <f>VLOOKUP($A369,[1]Selic_base!$A$3:$H$1000,6,0)</f>
        <v>13.200000000000003</v>
      </c>
      <c r="G369" s="54" t="str">
        <f>VLOOKUP($A369,[1]Selic_base!$A$3:$H$1000,7,0)</f>
        <v>v</v>
      </c>
      <c r="H369" s="68">
        <f t="shared" si="58"/>
        <v>0</v>
      </c>
      <c r="I369" s="18"/>
      <c r="J369" s="69">
        <f t="shared" si="59"/>
        <v>42705</v>
      </c>
      <c r="K369" s="6"/>
      <c r="L369" s="18"/>
      <c r="M369" s="64">
        <f t="shared" si="55"/>
        <v>367</v>
      </c>
      <c r="N369" s="69">
        <f t="shared" si="60"/>
        <v>42705</v>
      </c>
      <c r="S369" s="32">
        <f t="shared" si="56"/>
        <v>42705</v>
      </c>
      <c r="T369" s="9">
        <f t="shared" si="57"/>
        <v>1.0112000000000001</v>
      </c>
      <c r="U369" s="9">
        <f t="shared" si="63"/>
        <v>1.6505000000000001</v>
      </c>
      <c r="V369" s="27">
        <f t="shared" si="64"/>
        <v>13.200000000000003</v>
      </c>
    </row>
    <row r="370" spans="1:22" x14ac:dyDescent="0.2">
      <c r="A370" s="1">
        <v>42736</v>
      </c>
      <c r="B370" s="52">
        <f t="shared" si="61"/>
        <v>2017</v>
      </c>
      <c r="C370" s="52">
        <f t="shared" si="62"/>
        <v>1</v>
      </c>
      <c r="D370" s="51">
        <f>VLOOKUP($A370,[1]Selic_base!$A$3:$H$1000,4,0)</f>
        <v>1.0900000000000001</v>
      </c>
      <c r="E370" s="54">
        <f>VLOOKUP($A370,[1]Selic_base!$A$3:$H$1000,5,0)</f>
        <v>63.960000000000015</v>
      </c>
      <c r="F370" s="54">
        <f>VLOOKUP($A370,[1]Selic_base!$A$3:$H$1000,6,0)</f>
        <v>1.0900000000000001</v>
      </c>
      <c r="G370" s="54" t="str">
        <f>VLOOKUP($A370,[1]Selic_base!$A$3:$H$1000,7,0)</f>
        <v>v</v>
      </c>
      <c r="H370" s="68">
        <f t="shared" si="58"/>
        <v>0</v>
      </c>
      <c r="I370" s="18"/>
      <c r="J370" s="69">
        <f t="shared" si="59"/>
        <v>42736</v>
      </c>
      <c r="K370" s="6"/>
      <c r="L370" s="18"/>
      <c r="M370" s="64">
        <f t="shared" si="55"/>
        <v>368</v>
      </c>
      <c r="N370" s="69">
        <f t="shared" si="60"/>
        <v>42736</v>
      </c>
      <c r="S370" s="32">
        <f t="shared" si="56"/>
        <v>42736</v>
      </c>
      <c r="T370" s="9">
        <f t="shared" si="57"/>
        <v>1.0108999999999999</v>
      </c>
      <c r="U370" s="9">
        <f t="shared" si="63"/>
        <v>1.6396000000000002</v>
      </c>
      <c r="V370" s="27">
        <f t="shared" si="64"/>
        <v>1.0900000000000001</v>
      </c>
    </row>
    <row r="371" spans="1:22" x14ac:dyDescent="0.2">
      <c r="A371" s="1">
        <v>42767</v>
      </c>
      <c r="B371" s="52">
        <f t="shared" si="61"/>
        <v>2017</v>
      </c>
      <c r="C371" s="52">
        <f t="shared" si="62"/>
        <v>2</v>
      </c>
      <c r="D371" s="51">
        <f>VLOOKUP($A371,[1]Selic_base!$A$3:$H$1000,4,0)</f>
        <v>0.87</v>
      </c>
      <c r="E371" s="54">
        <f>VLOOKUP($A371,[1]Selic_base!$A$3:$H$1000,5,0)</f>
        <v>63.090000000000018</v>
      </c>
      <c r="F371" s="54">
        <f>VLOOKUP($A371,[1]Selic_base!$A$3:$H$1000,6,0)</f>
        <v>1.96</v>
      </c>
      <c r="G371" s="54" t="str">
        <f>VLOOKUP($A371,[1]Selic_base!$A$3:$H$1000,7,0)</f>
        <v>v</v>
      </c>
      <c r="H371" s="68">
        <f t="shared" si="58"/>
        <v>0</v>
      </c>
      <c r="I371" s="18"/>
      <c r="J371" s="69">
        <f t="shared" si="59"/>
        <v>42767</v>
      </c>
      <c r="K371" s="6"/>
      <c r="L371" s="18"/>
      <c r="M371" s="64">
        <f t="shared" si="55"/>
        <v>369</v>
      </c>
      <c r="N371" s="69">
        <f t="shared" si="60"/>
        <v>42767</v>
      </c>
      <c r="S371" s="32">
        <f t="shared" si="56"/>
        <v>42767</v>
      </c>
      <c r="T371" s="9">
        <f t="shared" si="57"/>
        <v>1.0086999999999999</v>
      </c>
      <c r="U371" s="9">
        <f t="shared" si="63"/>
        <v>1.6309</v>
      </c>
      <c r="V371" s="27">
        <f t="shared" si="64"/>
        <v>1.96</v>
      </c>
    </row>
    <row r="372" spans="1:22" x14ac:dyDescent="0.2">
      <c r="A372" s="1">
        <v>42795</v>
      </c>
      <c r="B372" s="52">
        <f t="shared" si="61"/>
        <v>2017</v>
      </c>
      <c r="C372" s="52">
        <f t="shared" si="62"/>
        <v>3</v>
      </c>
      <c r="D372" s="51">
        <f>VLOOKUP($A372,[1]Selic_base!$A$3:$H$1000,4,0)</f>
        <v>1.05</v>
      </c>
      <c r="E372" s="54">
        <f>VLOOKUP($A372,[1]Selic_base!$A$3:$H$1000,5,0)</f>
        <v>62.04000000000002</v>
      </c>
      <c r="F372" s="54">
        <f>VLOOKUP($A372,[1]Selic_base!$A$3:$H$1000,6,0)</f>
        <v>3.01</v>
      </c>
      <c r="G372" s="54" t="str">
        <f>VLOOKUP($A372,[1]Selic_base!$A$3:$H$1000,7,0)</f>
        <v>v</v>
      </c>
      <c r="H372" s="68">
        <f t="shared" si="58"/>
        <v>0</v>
      </c>
      <c r="I372" s="18"/>
      <c r="J372" s="69">
        <f t="shared" si="59"/>
        <v>42795</v>
      </c>
      <c r="K372" s="6"/>
      <c r="L372" s="18"/>
      <c r="M372" s="64">
        <f t="shared" si="55"/>
        <v>370</v>
      </c>
      <c r="N372" s="69">
        <f t="shared" si="60"/>
        <v>42795</v>
      </c>
      <c r="S372" s="32">
        <f t="shared" si="56"/>
        <v>42795</v>
      </c>
      <c r="T372" s="9">
        <f t="shared" si="57"/>
        <v>1.0105</v>
      </c>
      <c r="U372" s="9">
        <f t="shared" si="63"/>
        <v>1.6204000000000001</v>
      </c>
      <c r="V372" s="27">
        <f t="shared" si="64"/>
        <v>3.01</v>
      </c>
    </row>
    <row r="373" spans="1:22" x14ac:dyDescent="0.2">
      <c r="A373" s="1">
        <v>42826</v>
      </c>
      <c r="B373" s="52">
        <f t="shared" si="61"/>
        <v>2017</v>
      </c>
      <c r="C373" s="52">
        <f t="shared" si="62"/>
        <v>4</v>
      </c>
      <c r="D373" s="51">
        <f>VLOOKUP($A373,[1]Selic_base!$A$3:$H$1000,4,0)</f>
        <v>0.79</v>
      </c>
      <c r="E373" s="54">
        <f>VLOOKUP($A373,[1]Selic_base!$A$3:$H$1000,5,0)</f>
        <v>61.250000000000021</v>
      </c>
      <c r="F373" s="54">
        <f>VLOOKUP($A373,[1]Selic_base!$A$3:$H$1000,6,0)</f>
        <v>3.8</v>
      </c>
      <c r="G373" s="54" t="str">
        <f>VLOOKUP($A373,[1]Selic_base!$A$3:$H$1000,7,0)</f>
        <v>v</v>
      </c>
      <c r="H373" s="68">
        <f t="shared" si="58"/>
        <v>0</v>
      </c>
      <c r="I373" s="18"/>
      <c r="J373" s="69">
        <f t="shared" si="59"/>
        <v>42826</v>
      </c>
      <c r="K373" s="6"/>
      <c r="L373" s="18"/>
      <c r="M373" s="64">
        <f t="shared" si="55"/>
        <v>371</v>
      </c>
      <c r="N373" s="69">
        <f t="shared" si="60"/>
        <v>42826</v>
      </c>
      <c r="S373" s="32">
        <f t="shared" si="56"/>
        <v>42826</v>
      </c>
      <c r="T373" s="9">
        <f t="shared" si="57"/>
        <v>1.0079</v>
      </c>
      <c r="U373" s="9">
        <f t="shared" si="63"/>
        <v>1.6125000000000003</v>
      </c>
      <c r="V373" s="27">
        <f t="shared" si="64"/>
        <v>3.8</v>
      </c>
    </row>
    <row r="374" spans="1:22" x14ac:dyDescent="0.2">
      <c r="A374" s="1">
        <v>42856</v>
      </c>
      <c r="B374" s="52">
        <f t="shared" si="61"/>
        <v>2017</v>
      </c>
      <c r="C374" s="52">
        <f t="shared" si="62"/>
        <v>5</v>
      </c>
      <c r="D374" s="51">
        <f>VLOOKUP($A374,[1]Selic_base!$A$3:$H$1000,4,0)</f>
        <v>0.93</v>
      </c>
      <c r="E374" s="54">
        <f>VLOOKUP($A374,[1]Selic_base!$A$3:$H$1000,5,0)</f>
        <v>60.320000000000022</v>
      </c>
      <c r="F374" s="54">
        <f>VLOOKUP($A374,[1]Selic_base!$A$3:$H$1000,6,0)</f>
        <v>4.7299999999999995</v>
      </c>
      <c r="G374" s="54" t="str">
        <f>VLOOKUP($A374,[1]Selic_base!$A$3:$H$1000,7,0)</f>
        <v>v</v>
      </c>
      <c r="H374" s="68">
        <f t="shared" si="58"/>
        <v>0</v>
      </c>
      <c r="I374" s="18"/>
      <c r="J374" s="69">
        <f t="shared" si="59"/>
        <v>42856</v>
      </c>
      <c r="K374" s="6"/>
      <c r="L374" s="18"/>
      <c r="M374" s="64">
        <f t="shared" si="55"/>
        <v>372</v>
      </c>
      <c r="N374" s="69">
        <f t="shared" si="60"/>
        <v>42856</v>
      </c>
      <c r="S374" s="32">
        <f t="shared" si="56"/>
        <v>42856</v>
      </c>
      <c r="T374" s="9">
        <f t="shared" si="57"/>
        <v>1.0093000000000001</v>
      </c>
      <c r="U374" s="9">
        <f t="shared" si="63"/>
        <v>1.6032000000000002</v>
      </c>
      <c r="V374" s="27">
        <f t="shared" si="64"/>
        <v>4.7299999999999995</v>
      </c>
    </row>
    <row r="375" spans="1:22" x14ac:dyDescent="0.2">
      <c r="A375" s="1">
        <v>42887</v>
      </c>
      <c r="B375" s="52">
        <f t="shared" si="61"/>
        <v>2017</v>
      </c>
      <c r="C375" s="52">
        <f t="shared" si="62"/>
        <v>6</v>
      </c>
      <c r="D375" s="51">
        <f>VLOOKUP($A375,[1]Selic_base!$A$3:$H$1000,4,0)</f>
        <v>0.81</v>
      </c>
      <c r="E375" s="54">
        <f>VLOOKUP($A375,[1]Selic_base!$A$3:$H$1000,5,0)</f>
        <v>59.510000000000019</v>
      </c>
      <c r="F375" s="54">
        <f>VLOOKUP($A375,[1]Selic_base!$A$3:$H$1000,6,0)</f>
        <v>5.5399999999999991</v>
      </c>
      <c r="G375" s="54" t="str">
        <f>VLOOKUP($A375,[1]Selic_base!$A$3:$H$1000,7,0)</f>
        <v>v</v>
      </c>
      <c r="H375" s="68">
        <f t="shared" si="58"/>
        <v>0</v>
      </c>
      <c r="I375" s="18"/>
      <c r="J375" s="69">
        <f t="shared" si="59"/>
        <v>42887</v>
      </c>
      <c r="K375" s="6"/>
      <c r="L375" s="18"/>
      <c r="M375" s="64">
        <f t="shared" si="55"/>
        <v>373</v>
      </c>
      <c r="N375" s="69">
        <f t="shared" si="60"/>
        <v>42887</v>
      </c>
      <c r="S375" s="32">
        <f t="shared" si="56"/>
        <v>42887</v>
      </c>
      <c r="T375" s="9">
        <f t="shared" si="57"/>
        <v>1.0081</v>
      </c>
      <c r="U375" s="9">
        <f t="shared" si="63"/>
        <v>1.5951000000000002</v>
      </c>
      <c r="V375" s="27">
        <f t="shared" si="64"/>
        <v>5.5399999999999991</v>
      </c>
    </row>
    <row r="376" spans="1:22" x14ac:dyDescent="0.2">
      <c r="A376" s="1">
        <v>42917</v>
      </c>
      <c r="B376" s="52">
        <f t="shared" si="61"/>
        <v>2017</v>
      </c>
      <c r="C376" s="52">
        <f t="shared" si="62"/>
        <v>7</v>
      </c>
      <c r="D376" s="51">
        <f>VLOOKUP($A376,[1]Selic_base!$A$3:$H$1000,4,0)</f>
        <v>0.8</v>
      </c>
      <c r="E376" s="54">
        <f>VLOOKUP($A376,[1]Selic_base!$A$3:$H$1000,5,0)</f>
        <v>58.710000000000022</v>
      </c>
      <c r="F376" s="54">
        <f>VLOOKUP($A376,[1]Selic_base!$A$3:$H$1000,6,0)</f>
        <v>6.339999999999999</v>
      </c>
      <c r="G376" s="54" t="str">
        <f>VLOOKUP($A376,[1]Selic_base!$A$3:$H$1000,7,0)</f>
        <v>v</v>
      </c>
      <c r="H376" s="68">
        <f t="shared" si="58"/>
        <v>0</v>
      </c>
      <c r="I376" s="18"/>
      <c r="J376" s="69">
        <f t="shared" si="59"/>
        <v>42917</v>
      </c>
      <c r="K376" s="6"/>
      <c r="L376" s="18"/>
      <c r="M376" s="64">
        <f t="shared" si="55"/>
        <v>374</v>
      </c>
      <c r="N376" s="69">
        <f t="shared" si="60"/>
        <v>42917</v>
      </c>
      <c r="S376" s="32">
        <f t="shared" si="56"/>
        <v>42917</v>
      </c>
      <c r="T376" s="9">
        <f t="shared" si="57"/>
        <v>1.008</v>
      </c>
      <c r="U376" s="9">
        <f t="shared" si="63"/>
        <v>1.5871000000000002</v>
      </c>
      <c r="V376" s="27">
        <f t="shared" si="64"/>
        <v>6.339999999999999</v>
      </c>
    </row>
    <row r="377" spans="1:22" x14ac:dyDescent="0.2">
      <c r="A377" s="1">
        <v>42948</v>
      </c>
      <c r="B377" s="52">
        <f t="shared" si="61"/>
        <v>2017</v>
      </c>
      <c r="C377" s="52">
        <f t="shared" si="62"/>
        <v>8</v>
      </c>
      <c r="D377" s="51">
        <f>VLOOKUP($A377,[1]Selic_base!$A$3:$H$1000,4,0)</f>
        <v>0.8</v>
      </c>
      <c r="E377" s="54">
        <f>VLOOKUP($A377,[1]Selic_base!$A$3:$H$1000,5,0)</f>
        <v>57.910000000000025</v>
      </c>
      <c r="F377" s="54">
        <f>VLOOKUP($A377,[1]Selic_base!$A$3:$H$1000,6,0)</f>
        <v>7.1399999999999988</v>
      </c>
      <c r="G377" s="54" t="str">
        <f>VLOOKUP($A377,[1]Selic_base!$A$3:$H$1000,7,0)</f>
        <v>v</v>
      </c>
      <c r="H377" s="68">
        <f t="shared" si="58"/>
        <v>0</v>
      </c>
      <c r="I377" s="18"/>
      <c r="J377" s="69">
        <f t="shared" si="59"/>
        <v>42948</v>
      </c>
      <c r="K377" s="6"/>
      <c r="L377" s="18"/>
      <c r="M377" s="64">
        <f t="shared" si="55"/>
        <v>375</v>
      </c>
      <c r="N377" s="69">
        <f t="shared" si="60"/>
        <v>42948</v>
      </c>
      <c r="S377" s="32">
        <f t="shared" si="56"/>
        <v>42948</v>
      </c>
      <c r="T377" s="9">
        <f t="shared" si="57"/>
        <v>1.008</v>
      </c>
      <c r="U377" s="9">
        <f t="shared" si="63"/>
        <v>1.5791000000000004</v>
      </c>
      <c r="V377" s="27">
        <f t="shared" si="64"/>
        <v>7.1399999999999988</v>
      </c>
    </row>
    <row r="378" spans="1:22" x14ac:dyDescent="0.2">
      <c r="A378" s="1">
        <v>42979</v>
      </c>
      <c r="B378" s="52">
        <f t="shared" si="61"/>
        <v>2017</v>
      </c>
      <c r="C378" s="52">
        <f t="shared" si="62"/>
        <v>9</v>
      </c>
      <c r="D378" s="51">
        <f>VLOOKUP($A378,[1]Selic_base!$A$3:$H$1000,4,0)</f>
        <v>0.64</v>
      </c>
      <c r="E378" s="54">
        <f>VLOOKUP($A378,[1]Selic_base!$A$3:$H$1000,5,0)</f>
        <v>57.270000000000024</v>
      </c>
      <c r="F378" s="54">
        <f>VLOOKUP($A378,[1]Selic_base!$A$3:$H$1000,6,0)</f>
        <v>7.7799999999999985</v>
      </c>
      <c r="G378" s="54" t="str">
        <f>VLOOKUP($A378,[1]Selic_base!$A$3:$H$1000,7,0)</f>
        <v>v</v>
      </c>
      <c r="H378" s="68">
        <f t="shared" si="58"/>
        <v>0</v>
      </c>
      <c r="I378" s="18"/>
      <c r="J378" s="69">
        <f t="shared" si="59"/>
        <v>42979</v>
      </c>
      <c r="K378" s="6"/>
      <c r="L378" s="18"/>
      <c r="M378" s="64">
        <f t="shared" si="55"/>
        <v>376</v>
      </c>
      <c r="N378" s="69">
        <f t="shared" si="60"/>
        <v>42979</v>
      </c>
      <c r="S378" s="32">
        <f t="shared" si="56"/>
        <v>42979</v>
      </c>
      <c r="T378" s="9">
        <f t="shared" si="57"/>
        <v>1.0064</v>
      </c>
      <c r="U378" s="9">
        <f t="shared" si="63"/>
        <v>1.5727000000000002</v>
      </c>
      <c r="V378" s="27">
        <f t="shared" si="64"/>
        <v>7.7799999999999985</v>
      </c>
    </row>
    <row r="379" spans="1:22" x14ac:dyDescent="0.2">
      <c r="A379" s="1">
        <v>43009</v>
      </c>
      <c r="B379" s="52">
        <f t="shared" si="61"/>
        <v>2017</v>
      </c>
      <c r="C379" s="52">
        <f t="shared" si="62"/>
        <v>10</v>
      </c>
      <c r="D379" s="51">
        <f>VLOOKUP($A379,[1]Selic_base!$A$3:$H$1000,4,0)</f>
        <v>0.64</v>
      </c>
      <c r="E379" s="54">
        <f>VLOOKUP($A379,[1]Selic_base!$A$3:$H$1000,5,0)</f>
        <v>56.630000000000024</v>
      </c>
      <c r="F379" s="54">
        <f>VLOOKUP($A379,[1]Selic_base!$A$3:$H$1000,6,0)</f>
        <v>8.4199999999999982</v>
      </c>
      <c r="G379" s="54" t="str">
        <f>VLOOKUP($A379,[1]Selic_base!$A$3:$H$1000,7,0)</f>
        <v>v</v>
      </c>
      <c r="H379" s="68">
        <f t="shared" si="58"/>
        <v>0</v>
      </c>
      <c r="I379" s="18"/>
      <c r="J379" s="69">
        <f t="shared" si="59"/>
        <v>43009</v>
      </c>
      <c r="K379" s="6"/>
      <c r="L379" s="18"/>
      <c r="M379" s="64">
        <f t="shared" si="55"/>
        <v>377</v>
      </c>
      <c r="N379" s="69">
        <f t="shared" si="60"/>
        <v>43009</v>
      </c>
      <c r="S379" s="32">
        <f t="shared" si="56"/>
        <v>43009</v>
      </c>
      <c r="T379" s="9">
        <f t="shared" si="57"/>
        <v>1.0064</v>
      </c>
      <c r="U379" s="9">
        <f t="shared" si="63"/>
        <v>1.5663000000000002</v>
      </c>
      <c r="V379" s="27">
        <f t="shared" si="64"/>
        <v>8.4199999999999982</v>
      </c>
    </row>
    <row r="380" spans="1:22" x14ac:dyDescent="0.2">
      <c r="A380" s="1">
        <v>43040</v>
      </c>
      <c r="B380" s="52">
        <f t="shared" si="61"/>
        <v>2017</v>
      </c>
      <c r="C380" s="52">
        <f t="shared" si="62"/>
        <v>11</v>
      </c>
      <c r="D380" s="51">
        <f>VLOOKUP($A380,[1]Selic_base!$A$3:$H$1000,4,0)</f>
        <v>0.56999999999999995</v>
      </c>
      <c r="E380" s="54">
        <f>VLOOKUP($A380,[1]Selic_base!$A$3:$H$1000,5,0)</f>
        <v>56.060000000000024</v>
      </c>
      <c r="F380" s="54">
        <f>VLOOKUP($A380,[1]Selic_base!$A$3:$H$1000,6,0)</f>
        <v>8.9899999999999984</v>
      </c>
      <c r="G380" s="54" t="str">
        <f>VLOOKUP($A380,[1]Selic_base!$A$3:$H$1000,7,0)</f>
        <v>v</v>
      </c>
      <c r="H380" s="68">
        <f t="shared" si="58"/>
        <v>0</v>
      </c>
      <c r="I380" s="18"/>
      <c r="J380" s="69">
        <f t="shared" si="59"/>
        <v>43040</v>
      </c>
      <c r="K380" s="6"/>
      <c r="L380" s="18"/>
      <c r="M380" s="64">
        <f t="shared" si="55"/>
        <v>378</v>
      </c>
      <c r="N380" s="69">
        <f t="shared" si="60"/>
        <v>43040</v>
      </c>
      <c r="S380" s="32">
        <f t="shared" si="56"/>
        <v>43040</v>
      </c>
      <c r="T380" s="9">
        <f t="shared" si="57"/>
        <v>1.0057</v>
      </c>
      <c r="U380" s="9">
        <f t="shared" si="63"/>
        <v>1.5606000000000002</v>
      </c>
      <c r="V380" s="27">
        <f t="shared" si="64"/>
        <v>8.9899999999999984</v>
      </c>
    </row>
    <row r="381" spans="1:22" x14ac:dyDescent="0.2">
      <c r="A381" s="1">
        <v>43070</v>
      </c>
      <c r="B381" s="52">
        <f t="shared" si="61"/>
        <v>2017</v>
      </c>
      <c r="C381" s="52">
        <f t="shared" si="62"/>
        <v>12</v>
      </c>
      <c r="D381" s="51">
        <f>VLOOKUP($A381,[1]Selic_base!$A$3:$H$1000,4,0)</f>
        <v>0.54</v>
      </c>
      <c r="E381" s="54">
        <f>VLOOKUP($A381,[1]Selic_base!$A$3:$H$1000,5,0)</f>
        <v>55.520000000000024</v>
      </c>
      <c r="F381" s="54">
        <f>VLOOKUP($A381,[1]Selic_base!$A$3:$H$1000,6,0)</f>
        <v>9.5299999999999976</v>
      </c>
      <c r="G381" s="54" t="str">
        <f>VLOOKUP($A381,[1]Selic_base!$A$3:$H$1000,7,0)</f>
        <v>v</v>
      </c>
      <c r="H381" s="68">
        <f t="shared" si="58"/>
        <v>0</v>
      </c>
      <c r="I381" s="18"/>
      <c r="J381" s="69">
        <f t="shared" si="59"/>
        <v>43070</v>
      </c>
      <c r="K381" s="6"/>
      <c r="L381" s="18"/>
      <c r="M381" s="64">
        <f t="shared" si="55"/>
        <v>379</v>
      </c>
      <c r="N381" s="69">
        <f t="shared" si="60"/>
        <v>43070</v>
      </c>
      <c r="S381" s="32">
        <f t="shared" si="56"/>
        <v>43070</v>
      </c>
      <c r="T381" s="9">
        <f t="shared" si="57"/>
        <v>1.0054000000000001</v>
      </c>
      <c r="U381" s="9">
        <f t="shared" si="63"/>
        <v>1.5552000000000001</v>
      </c>
      <c r="V381" s="27">
        <f t="shared" si="64"/>
        <v>9.5299999999999976</v>
      </c>
    </row>
    <row r="382" spans="1:22" x14ac:dyDescent="0.2">
      <c r="A382" s="1">
        <v>43101</v>
      </c>
      <c r="B382" s="52">
        <f t="shared" si="61"/>
        <v>2018</v>
      </c>
      <c r="C382" s="52">
        <f t="shared" si="62"/>
        <v>1</v>
      </c>
      <c r="D382" s="51">
        <f>VLOOKUP($A382,[1]Selic_base!$A$3:$H$1000,4,0)</f>
        <v>0.57999999999999996</v>
      </c>
      <c r="E382" s="54">
        <f>VLOOKUP($A382,[1]Selic_base!$A$3:$H$1000,5,0)</f>
        <v>54.940000000000026</v>
      </c>
      <c r="F382" s="54">
        <f>VLOOKUP($A382,[1]Selic_base!$A$3:$H$1000,6,0)</f>
        <v>0.57999999999999996</v>
      </c>
      <c r="G382" s="54" t="str">
        <f>VLOOKUP($A382,[1]Selic_base!$A$3:$H$1000,7,0)</f>
        <v>v</v>
      </c>
      <c r="H382" s="68">
        <f t="shared" si="58"/>
        <v>0</v>
      </c>
      <c r="I382" s="18"/>
      <c r="J382" s="69">
        <f t="shared" si="59"/>
        <v>43101</v>
      </c>
      <c r="K382" s="6"/>
      <c r="L382" s="18"/>
      <c r="M382" s="64">
        <f t="shared" si="55"/>
        <v>380</v>
      </c>
      <c r="N382" s="69">
        <f t="shared" si="60"/>
        <v>43101</v>
      </c>
      <c r="S382" s="32">
        <f t="shared" si="56"/>
        <v>43101</v>
      </c>
      <c r="T382" s="9">
        <f t="shared" si="57"/>
        <v>1.0058</v>
      </c>
      <c r="U382" s="9">
        <f t="shared" si="63"/>
        <v>1.5494000000000003</v>
      </c>
      <c r="V382" s="27">
        <f t="shared" si="64"/>
        <v>0.57999999999999996</v>
      </c>
    </row>
    <row r="383" spans="1:22" x14ac:dyDescent="0.2">
      <c r="A383" s="1">
        <v>43132</v>
      </c>
      <c r="B383" s="52">
        <f t="shared" si="61"/>
        <v>2018</v>
      </c>
      <c r="C383" s="52">
        <f t="shared" si="62"/>
        <v>2</v>
      </c>
      <c r="D383" s="51">
        <f>VLOOKUP($A383,[1]Selic_base!$A$3:$H$1000,4,0)</f>
        <v>0.47</v>
      </c>
      <c r="E383" s="54">
        <f>VLOOKUP($A383,[1]Selic_base!$A$3:$H$1000,5,0)</f>
        <v>54.470000000000027</v>
      </c>
      <c r="F383" s="54">
        <f>VLOOKUP($A383,[1]Selic_base!$A$3:$H$1000,6,0)</f>
        <v>1.0499999999999998</v>
      </c>
      <c r="G383" s="54" t="str">
        <f>VLOOKUP($A383,[1]Selic_base!$A$3:$H$1000,7,0)</f>
        <v>v</v>
      </c>
      <c r="H383" s="68">
        <f t="shared" si="58"/>
        <v>0</v>
      </c>
      <c r="I383" s="18"/>
      <c r="J383" s="69">
        <f t="shared" si="59"/>
        <v>43132</v>
      </c>
      <c r="K383" s="6"/>
      <c r="L383" s="18"/>
      <c r="M383" s="64">
        <f t="shared" si="55"/>
        <v>381</v>
      </c>
      <c r="N383" s="69">
        <f t="shared" si="60"/>
        <v>43132</v>
      </c>
      <c r="S383" s="32">
        <f t="shared" si="56"/>
        <v>43132</v>
      </c>
      <c r="T383" s="9">
        <f t="shared" si="57"/>
        <v>1.0046999999999999</v>
      </c>
      <c r="U383" s="9">
        <f t="shared" si="63"/>
        <v>1.5447000000000002</v>
      </c>
      <c r="V383" s="27">
        <f t="shared" si="64"/>
        <v>1.0499999999999998</v>
      </c>
    </row>
    <row r="384" spans="1:22" x14ac:dyDescent="0.2">
      <c r="A384" s="1">
        <v>43160</v>
      </c>
      <c r="B384" s="52">
        <f t="shared" si="61"/>
        <v>2018</v>
      </c>
      <c r="C384" s="52">
        <f t="shared" si="62"/>
        <v>3</v>
      </c>
      <c r="D384" s="51">
        <f>VLOOKUP($A384,[1]Selic_base!$A$3:$H$1000,4,0)</f>
        <v>0.53</v>
      </c>
      <c r="E384" s="54">
        <f>VLOOKUP($A384,[1]Selic_base!$A$3:$H$1000,5,0)</f>
        <v>53.940000000000026</v>
      </c>
      <c r="F384" s="54">
        <f>VLOOKUP($A384,[1]Selic_base!$A$3:$H$1000,6,0)</f>
        <v>1.5799999999999998</v>
      </c>
      <c r="G384" s="54" t="str">
        <f>VLOOKUP($A384,[1]Selic_base!$A$3:$H$1000,7,0)</f>
        <v>v</v>
      </c>
      <c r="H384" s="68">
        <f t="shared" si="58"/>
        <v>0</v>
      </c>
      <c r="I384" s="18"/>
      <c r="J384" s="69">
        <f t="shared" si="59"/>
        <v>43160</v>
      </c>
      <c r="K384" s="6"/>
      <c r="L384" s="18"/>
      <c r="M384" s="64">
        <f t="shared" si="55"/>
        <v>382</v>
      </c>
      <c r="N384" s="69">
        <f t="shared" si="60"/>
        <v>43160</v>
      </c>
      <c r="S384" s="32">
        <f t="shared" si="56"/>
        <v>43160</v>
      </c>
      <c r="T384" s="9">
        <f t="shared" si="57"/>
        <v>1.0053000000000001</v>
      </c>
      <c r="U384" s="9">
        <f t="shared" si="63"/>
        <v>1.5394000000000001</v>
      </c>
      <c r="V384" s="27">
        <f t="shared" si="64"/>
        <v>1.5799999999999998</v>
      </c>
    </row>
    <row r="385" spans="1:22" x14ac:dyDescent="0.2">
      <c r="A385" s="1">
        <v>43191</v>
      </c>
      <c r="B385" s="52">
        <f t="shared" si="61"/>
        <v>2018</v>
      </c>
      <c r="C385" s="52">
        <f t="shared" si="62"/>
        <v>4</v>
      </c>
      <c r="D385" s="51">
        <f>VLOOKUP($A385,[1]Selic_base!$A$3:$H$1000,4,0)</f>
        <v>0.52</v>
      </c>
      <c r="E385" s="54">
        <f>VLOOKUP($A385,[1]Selic_base!$A$3:$H$1000,5,0)</f>
        <v>53.420000000000023</v>
      </c>
      <c r="F385" s="54">
        <f>VLOOKUP($A385,[1]Selic_base!$A$3:$H$1000,6,0)</f>
        <v>2.0999999999999996</v>
      </c>
      <c r="G385" s="54" t="str">
        <f>VLOOKUP($A385,[1]Selic_base!$A$3:$H$1000,7,0)</f>
        <v>v</v>
      </c>
      <c r="H385" s="68">
        <f t="shared" si="58"/>
        <v>0</v>
      </c>
      <c r="I385" s="18"/>
      <c r="J385" s="69">
        <f t="shared" si="59"/>
        <v>43191</v>
      </c>
      <c r="K385" s="6"/>
      <c r="L385" s="18"/>
      <c r="M385" s="64">
        <f t="shared" si="55"/>
        <v>383</v>
      </c>
      <c r="N385" s="69">
        <f t="shared" si="60"/>
        <v>43191</v>
      </c>
      <c r="S385" s="32">
        <f t="shared" si="56"/>
        <v>43191</v>
      </c>
      <c r="T385" s="9">
        <f t="shared" si="57"/>
        <v>1.0052000000000001</v>
      </c>
      <c r="U385" s="9">
        <f t="shared" si="63"/>
        <v>1.5342000000000002</v>
      </c>
      <c r="V385" s="27">
        <f t="shared" si="64"/>
        <v>2.0999999999999996</v>
      </c>
    </row>
    <row r="386" spans="1:22" x14ac:dyDescent="0.2">
      <c r="A386" s="1">
        <v>43221</v>
      </c>
      <c r="B386" s="52">
        <f t="shared" si="61"/>
        <v>2018</v>
      </c>
      <c r="C386" s="52">
        <f t="shared" si="62"/>
        <v>5</v>
      </c>
      <c r="D386" s="51">
        <f>VLOOKUP($A386,[1]Selic_base!$A$3:$H$1000,4,0)</f>
        <v>0.52</v>
      </c>
      <c r="E386" s="54">
        <f>VLOOKUP($A386,[1]Selic_base!$A$3:$H$1000,5,0)</f>
        <v>52.90000000000002</v>
      </c>
      <c r="F386" s="54">
        <f>VLOOKUP($A386,[1]Selic_base!$A$3:$H$1000,6,0)</f>
        <v>2.6199999999999997</v>
      </c>
      <c r="G386" s="54" t="str">
        <f>VLOOKUP($A386,[1]Selic_base!$A$3:$H$1000,7,0)</f>
        <v>v</v>
      </c>
      <c r="H386" s="68">
        <f t="shared" si="58"/>
        <v>0</v>
      </c>
      <c r="I386" s="18"/>
      <c r="J386" s="69">
        <f t="shared" si="59"/>
        <v>43221</v>
      </c>
      <c r="K386" s="6"/>
      <c r="L386" s="18"/>
      <c r="M386" s="64">
        <f t="shared" si="55"/>
        <v>384</v>
      </c>
      <c r="N386" s="69">
        <f t="shared" si="60"/>
        <v>43221</v>
      </c>
      <c r="S386" s="32">
        <f t="shared" si="56"/>
        <v>43221</v>
      </c>
      <c r="T386" s="9">
        <f t="shared" si="57"/>
        <v>1.0052000000000001</v>
      </c>
      <c r="U386" s="9">
        <f t="shared" si="63"/>
        <v>1.5290000000000004</v>
      </c>
      <c r="V386" s="27">
        <f t="shared" si="64"/>
        <v>2.6199999999999997</v>
      </c>
    </row>
    <row r="387" spans="1:22" x14ac:dyDescent="0.2">
      <c r="A387" s="1">
        <v>43252</v>
      </c>
      <c r="B387" s="52">
        <f t="shared" si="61"/>
        <v>2018</v>
      </c>
      <c r="C387" s="52">
        <f t="shared" si="62"/>
        <v>6</v>
      </c>
      <c r="D387" s="51">
        <f>VLOOKUP($A387,[1]Selic_base!$A$3:$H$1000,4,0)</f>
        <v>0.52</v>
      </c>
      <c r="E387" s="54">
        <f>VLOOKUP($A387,[1]Selic_base!$A$3:$H$1000,5,0)</f>
        <v>52.380000000000017</v>
      </c>
      <c r="F387" s="54">
        <f>VLOOKUP($A387,[1]Selic_base!$A$3:$H$1000,6,0)</f>
        <v>3.1399999999999997</v>
      </c>
      <c r="G387" s="54" t="str">
        <f>VLOOKUP($A387,[1]Selic_base!$A$3:$H$1000,7,0)</f>
        <v>v</v>
      </c>
      <c r="H387" s="68">
        <f t="shared" si="58"/>
        <v>0</v>
      </c>
      <c r="I387" s="18"/>
      <c r="J387" s="69">
        <f t="shared" si="59"/>
        <v>43252</v>
      </c>
      <c r="K387" s="6"/>
      <c r="L387" s="18"/>
      <c r="M387" s="64">
        <f t="shared" si="55"/>
        <v>385</v>
      </c>
      <c r="N387" s="69">
        <f t="shared" si="60"/>
        <v>43252</v>
      </c>
      <c r="S387" s="32">
        <f t="shared" si="56"/>
        <v>43252</v>
      </c>
      <c r="T387" s="9">
        <f t="shared" si="57"/>
        <v>1.0052000000000001</v>
      </c>
      <c r="U387" s="9">
        <f t="shared" si="63"/>
        <v>1.5238</v>
      </c>
      <c r="V387" s="27">
        <f t="shared" si="64"/>
        <v>3.1399999999999997</v>
      </c>
    </row>
    <row r="388" spans="1:22" x14ac:dyDescent="0.2">
      <c r="A388" s="1">
        <v>43282</v>
      </c>
      <c r="B388" s="52">
        <f t="shared" si="61"/>
        <v>2018</v>
      </c>
      <c r="C388" s="52">
        <f t="shared" si="62"/>
        <v>7</v>
      </c>
      <c r="D388" s="51">
        <f>VLOOKUP($A388,[1]Selic_base!$A$3:$H$1000,4,0)</f>
        <v>0.54</v>
      </c>
      <c r="E388" s="54">
        <f>VLOOKUP($A388,[1]Selic_base!$A$3:$H$1000,5,0)</f>
        <v>51.840000000000018</v>
      </c>
      <c r="F388" s="54">
        <f>VLOOKUP($A388,[1]Selic_base!$A$3:$H$1000,6,0)</f>
        <v>3.6799999999999997</v>
      </c>
      <c r="G388" s="54" t="str">
        <f>VLOOKUP($A388,[1]Selic_base!$A$3:$H$1000,7,0)</f>
        <v>v</v>
      </c>
      <c r="H388" s="68">
        <f t="shared" si="58"/>
        <v>0</v>
      </c>
      <c r="I388" s="18"/>
      <c r="J388" s="69">
        <f t="shared" si="59"/>
        <v>43282</v>
      </c>
      <c r="K388" s="6"/>
      <c r="L388" s="18"/>
      <c r="M388" s="64">
        <f t="shared" si="55"/>
        <v>386</v>
      </c>
      <c r="N388" s="69">
        <f t="shared" si="60"/>
        <v>43282</v>
      </c>
      <c r="S388" s="32">
        <f t="shared" si="56"/>
        <v>43282</v>
      </c>
      <c r="T388" s="9">
        <f t="shared" si="57"/>
        <v>1.0054000000000001</v>
      </c>
      <c r="U388" s="9">
        <f t="shared" si="63"/>
        <v>1.5184000000000002</v>
      </c>
      <c r="V388" s="27">
        <f t="shared" si="64"/>
        <v>3.6799999999999997</v>
      </c>
    </row>
    <row r="389" spans="1:22" x14ac:dyDescent="0.2">
      <c r="A389" s="1">
        <v>43313</v>
      </c>
      <c r="B389" s="52">
        <f t="shared" si="61"/>
        <v>2018</v>
      </c>
      <c r="C389" s="52">
        <f t="shared" si="62"/>
        <v>8</v>
      </c>
      <c r="D389" s="51">
        <f>VLOOKUP($A389,[1]Selic_base!$A$3:$H$1000,4,0)</f>
        <v>0.56999999999999995</v>
      </c>
      <c r="E389" s="54">
        <f>VLOOKUP($A389,[1]Selic_base!$A$3:$H$1000,5,0)</f>
        <v>51.270000000000017</v>
      </c>
      <c r="F389" s="54">
        <f>VLOOKUP($A389,[1]Selic_base!$A$3:$H$1000,6,0)</f>
        <v>4.25</v>
      </c>
      <c r="G389" s="54" t="str">
        <f>VLOOKUP($A389,[1]Selic_base!$A$3:$H$1000,7,0)</f>
        <v>v</v>
      </c>
      <c r="H389" s="68">
        <f t="shared" si="58"/>
        <v>0</v>
      </c>
      <c r="I389" s="18"/>
      <c r="J389" s="69">
        <f t="shared" si="59"/>
        <v>43313</v>
      </c>
      <c r="K389" s="6"/>
      <c r="L389" s="18"/>
      <c r="M389" s="64">
        <f t="shared" ref="M389:M452" si="65">M388+1</f>
        <v>387</v>
      </c>
      <c r="N389" s="69">
        <f t="shared" si="60"/>
        <v>43313</v>
      </c>
      <c r="S389" s="32">
        <f t="shared" ref="S389:S452" si="66">J389</f>
        <v>43313</v>
      </c>
      <c r="T389" s="9">
        <f t="shared" ref="T389:T452" si="67">IF(D389&gt;=0,(D389/100)+1,1-(D389/100))</f>
        <v>1.0057</v>
      </c>
      <c r="U389" s="9">
        <f t="shared" si="63"/>
        <v>1.5127000000000002</v>
      </c>
      <c r="V389" s="27">
        <f t="shared" si="64"/>
        <v>4.25</v>
      </c>
    </row>
    <row r="390" spans="1:22" x14ac:dyDescent="0.2">
      <c r="A390" s="1">
        <v>43344</v>
      </c>
      <c r="B390" s="52">
        <f t="shared" si="61"/>
        <v>2018</v>
      </c>
      <c r="C390" s="52">
        <f t="shared" si="62"/>
        <v>9</v>
      </c>
      <c r="D390" s="51">
        <f>VLOOKUP($A390,[1]Selic_base!$A$3:$H$1000,4,0)</f>
        <v>0.47</v>
      </c>
      <c r="E390" s="54">
        <f>VLOOKUP($A390,[1]Selic_base!$A$3:$H$1000,5,0)</f>
        <v>50.800000000000018</v>
      </c>
      <c r="F390" s="54">
        <f>VLOOKUP($A390,[1]Selic_base!$A$3:$H$1000,6,0)</f>
        <v>4.72</v>
      </c>
      <c r="G390" s="54" t="str">
        <f>VLOOKUP($A390,[1]Selic_base!$A$3:$H$1000,7,0)</f>
        <v>v</v>
      </c>
      <c r="H390" s="68">
        <f t="shared" si="58"/>
        <v>0</v>
      </c>
      <c r="I390" s="18"/>
      <c r="J390" s="69">
        <f t="shared" si="59"/>
        <v>43344</v>
      </c>
      <c r="K390" s="6"/>
      <c r="L390" s="18"/>
      <c r="M390" s="64">
        <f t="shared" si="65"/>
        <v>388</v>
      </c>
      <c r="N390" s="69">
        <f t="shared" si="60"/>
        <v>43344</v>
      </c>
      <c r="S390" s="32">
        <f t="shared" si="66"/>
        <v>43344</v>
      </c>
      <c r="T390" s="9">
        <f t="shared" si="67"/>
        <v>1.0046999999999999</v>
      </c>
      <c r="U390" s="9">
        <f t="shared" si="63"/>
        <v>1.5080000000000002</v>
      </c>
      <c r="V390" s="27">
        <f t="shared" si="64"/>
        <v>4.72</v>
      </c>
    </row>
    <row r="391" spans="1:22" x14ac:dyDescent="0.2">
      <c r="A391" s="1">
        <v>43374</v>
      </c>
      <c r="B391" s="52">
        <f t="shared" si="61"/>
        <v>2018</v>
      </c>
      <c r="C391" s="52">
        <f t="shared" si="62"/>
        <v>10</v>
      </c>
      <c r="D391" s="51">
        <f>VLOOKUP($A391,[1]Selic_base!$A$3:$H$1000,4,0)</f>
        <v>0.54</v>
      </c>
      <c r="E391" s="54">
        <f>VLOOKUP($A391,[1]Selic_base!$A$3:$H$1000,5,0)</f>
        <v>50.260000000000019</v>
      </c>
      <c r="F391" s="54">
        <f>VLOOKUP($A391,[1]Selic_base!$A$3:$H$1000,6,0)</f>
        <v>5.26</v>
      </c>
      <c r="G391" s="54" t="str">
        <f>VLOOKUP($A391,[1]Selic_base!$A$3:$H$1000,7,0)</f>
        <v>v</v>
      </c>
      <c r="H391" s="68">
        <f t="shared" si="58"/>
        <v>0</v>
      </c>
      <c r="I391" s="18"/>
      <c r="J391" s="69">
        <f t="shared" si="59"/>
        <v>43374</v>
      </c>
      <c r="K391" s="6"/>
      <c r="L391" s="18"/>
      <c r="M391" s="64">
        <f t="shared" si="65"/>
        <v>389</v>
      </c>
      <c r="N391" s="69">
        <f t="shared" si="60"/>
        <v>43374</v>
      </c>
      <c r="S391" s="32">
        <f t="shared" si="66"/>
        <v>43374</v>
      </c>
      <c r="T391" s="9">
        <f t="shared" si="67"/>
        <v>1.0054000000000001</v>
      </c>
      <c r="U391" s="9">
        <f t="shared" si="63"/>
        <v>1.5026000000000002</v>
      </c>
      <c r="V391" s="27">
        <f t="shared" si="64"/>
        <v>5.26</v>
      </c>
    </row>
    <row r="392" spans="1:22" x14ac:dyDescent="0.2">
      <c r="A392" s="1">
        <v>43405</v>
      </c>
      <c r="B392" s="52">
        <f t="shared" si="61"/>
        <v>2018</v>
      </c>
      <c r="C392" s="52">
        <f t="shared" si="62"/>
        <v>11</v>
      </c>
      <c r="D392" s="51">
        <f>VLOOKUP($A392,[1]Selic_base!$A$3:$H$1000,4,0)</f>
        <v>0.49</v>
      </c>
      <c r="E392" s="54">
        <f>VLOOKUP($A392,[1]Selic_base!$A$3:$H$1000,5,0)</f>
        <v>49.770000000000017</v>
      </c>
      <c r="F392" s="54">
        <f>VLOOKUP($A392,[1]Selic_base!$A$3:$H$1000,6,0)</f>
        <v>5.75</v>
      </c>
      <c r="G392" s="54" t="str">
        <f>VLOOKUP($A392,[1]Selic_base!$A$3:$H$1000,7,0)</f>
        <v>v</v>
      </c>
      <c r="H392" s="68">
        <f t="shared" si="58"/>
        <v>0</v>
      </c>
      <c r="I392" s="18"/>
      <c r="J392" s="69">
        <f t="shared" si="59"/>
        <v>43405</v>
      </c>
      <c r="K392" s="6"/>
      <c r="L392" s="18"/>
      <c r="M392" s="64">
        <f t="shared" si="65"/>
        <v>390</v>
      </c>
      <c r="N392" s="69">
        <f t="shared" si="60"/>
        <v>43405</v>
      </c>
      <c r="S392" s="32">
        <f t="shared" si="66"/>
        <v>43405</v>
      </c>
      <c r="T392" s="9">
        <f t="shared" si="67"/>
        <v>1.0048999999999999</v>
      </c>
      <c r="U392" s="9">
        <f t="shared" si="63"/>
        <v>1.4977000000000003</v>
      </c>
      <c r="V392" s="27">
        <f t="shared" si="64"/>
        <v>5.75</v>
      </c>
    </row>
    <row r="393" spans="1:22" x14ac:dyDescent="0.2">
      <c r="A393" s="1">
        <v>43435</v>
      </c>
      <c r="B393" s="52">
        <f t="shared" si="61"/>
        <v>2018</v>
      </c>
      <c r="C393" s="52">
        <f t="shared" si="62"/>
        <v>12</v>
      </c>
      <c r="D393" s="51">
        <f>VLOOKUP($A393,[1]Selic_base!$A$3:$H$1000,4,0)</f>
        <v>0.49</v>
      </c>
      <c r="E393" s="54">
        <f>VLOOKUP($A393,[1]Selic_base!$A$3:$H$1000,5,0)</f>
        <v>49.280000000000015</v>
      </c>
      <c r="F393" s="54">
        <f>VLOOKUP($A393,[1]Selic_base!$A$3:$H$1000,6,0)</f>
        <v>6.24</v>
      </c>
      <c r="G393" s="54" t="str">
        <f>VLOOKUP($A393,[1]Selic_base!$A$3:$H$1000,7,0)</f>
        <v>v</v>
      </c>
      <c r="H393" s="68">
        <f t="shared" si="58"/>
        <v>0</v>
      </c>
      <c r="I393" s="18"/>
      <c r="J393" s="69">
        <f t="shared" si="59"/>
        <v>43435</v>
      </c>
      <c r="K393" s="6"/>
      <c r="L393" s="18"/>
      <c r="M393" s="64">
        <f t="shared" si="65"/>
        <v>391</v>
      </c>
      <c r="N393" s="69">
        <f t="shared" si="60"/>
        <v>43435</v>
      </c>
      <c r="S393" s="32">
        <f t="shared" si="66"/>
        <v>43435</v>
      </c>
      <c r="T393" s="9">
        <f t="shared" si="67"/>
        <v>1.0048999999999999</v>
      </c>
      <c r="U393" s="9">
        <f t="shared" si="63"/>
        <v>1.4928000000000001</v>
      </c>
      <c r="V393" s="27">
        <f t="shared" si="64"/>
        <v>6.24</v>
      </c>
    </row>
    <row r="394" spans="1:22" s="24" customFormat="1" x14ac:dyDescent="0.2">
      <c r="A394" s="23">
        <v>43466</v>
      </c>
      <c r="B394" s="53">
        <f t="shared" si="61"/>
        <v>2019</v>
      </c>
      <c r="C394" s="53">
        <f t="shared" si="62"/>
        <v>1</v>
      </c>
      <c r="D394" s="51">
        <f>VLOOKUP($A394,[1]Selic_base!$A$3:$H$1000,4,0)</f>
        <v>0.54</v>
      </c>
      <c r="E394" s="54">
        <f>VLOOKUP($A394,[1]Selic_base!$A$3:$H$1000,5,0)</f>
        <v>48.740000000000016</v>
      </c>
      <c r="F394" s="54">
        <f>VLOOKUP($A394,[1]Selic_base!$A$3:$H$1000,6,0)</f>
        <v>0.54</v>
      </c>
      <c r="G394" s="54" t="str">
        <f>VLOOKUP($A394,[1]Selic_base!$A$3:$H$1000,7,0)</f>
        <v>v</v>
      </c>
      <c r="H394" s="68">
        <f t="shared" si="58"/>
        <v>0</v>
      </c>
      <c r="I394" s="18"/>
      <c r="J394" s="69">
        <f t="shared" si="59"/>
        <v>43466</v>
      </c>
      <c r="K394" s="6"/>
      <c r="L394" s="18"/>
      <c r="M394" s="64">
        <f t="shared" si="65"/>
        <v>392</v>
      </c>
      <c r="N394" s="69">
        <f t="shared" si="60"/>
        <v>43466</v>
      </c>
      <c r="O394"/>
      <c r="S394" s="33">
        <f t="shared" si="66"/>
        <v>43466</v>
      </c>
      <c r="T394" s="25">
        <f t="shared" si="67"/>
        <v>1.0054000000000001</v>
      </c>
      <c r="U394" s="25">
        <f t="shared" si="63"/>
        <v>1.4874000000000001</v>
      </c>
      <c r="V394" s="28">
        <f t="shared" si="64"/>
        <v>0.54</v>
      </c>
    </row>
    <row r="395" spans="1:22" x14ac:dyDescent="0.2">
      <c r="A395" s="1">
        <v>43497</v>
      </c>
      <c r="B395" s="52">
        <f t="shared" si="61"/>
        <v>2019</v>
      </c>
      <c r="C395" s="52">
        <f t="shared" si="62"/>
        <v>2</v>
      </c>
      <c r="D395" s="51">
        <f>VLOOKUP($A395,[1]Selic_base!$A$3:$H$1000,4,0)</f>
        <v>0.49</v>
      </c>
      <c r="E395" s="54">
        <f>VLOOKUP($A395,[1]Selic_base!$A$3:$H$1000,5,0)</f>
        <v>48.250000000000014</v>
      </c>
      <c r="F395" s="54">
        <f>VLOOKUP($A395,[1]Selic_base!$A$3:$H$1000,6,0)</f>
        <v>1.03</v>
      </c>
      <c r="G395" s="54" t="str">
        <f>VLOOKUP($A395,[1]Selic_base!$A$3:$H$1000,7,0)</f>
        <v>v</v>
      </c>
      <c r="H395" s="68">
        <f t="shared" ref="H395:H458" si="68">IF(AND(G395="v",G396="b"),1,IF(H394&gt;0,H394+1,0))</f>
        <v>0</v>
      </c>
      <c r="I395" s="18"/>
      <c r="J395" s="69">
        <f t="shared" ref="J395:J458" si="69">IF(G395="b","",A395)</f>
        <v>43497</v>
      </c>
      <c r="K395" s="6"/>
      <c r="L395" s="18"/>
      <c r="M395" s="64">
        <f t="shared" si="65"/>
        <v>393</v>
      </c>
      <c r="N395" s="69">
        <f t="shared" ref="N395:N458" si="70">J395</f>
        <v>43497</v>
      </c>
      <c r="S395" s="32">
        <f t="shared" si="66"/>
        <v>43497</v>
      </c>
      <c r="T395" s="9">
        <f t="shared" si="67"/>
        <v>1.0048999999999999</v>
      </c>
      <c r="U395" s="9">
        <f t="shared" si="63"/>
        <v>1.4825000000000002</v>
      </c>
      <c r="V395" s="27">
        <f t="shared" si="64"/>
        <v>1.03</v>
      </c>
    </row>
    <row r="396" spans="1:22" x14ac:dyDescent="0.2">
      <c r="A396" s="1">
        <v>43525</v>
      </c>
      <c r="B396" s="52">
        <f t="shared" si="61"/>
        <v>2019</v>
      </c>
      <c r="C396" s="52">
        <f t="shared" si="62"/>
        <v>3</v>
      </c>
      <c r="D396" s="51">
        <f>VLOOKUP($A396,[1]Selic_base!$A$3:$H$1000,4,0)</f>
        <v>0.47</v>
      </c>
      <c r="E396" s="54">
        <f>VLOOKUP($A396,[1]Selic_base!$A$3:$H$1000,5,0)</f>
        <v>47.780000000000015</v>
      </c>
      <c r="F396" s="54">
        <f>VLOOKUP($A396,[1]Selic_base!$A$3:$H$1000,6,0)</f>
        <v>1.5</v>
      </c>
      <c r="G396" s="54" t="str">
        <f>VLOOKUP($A396,[1]Selic_base!$A$3:$H$1000,7,0)</f>
        <v>v</v>
      </c>
      <c r="H396" s="68">
        <f t="shared" si="68"/>
        <v>0</v>
      </c>
      <c r="I396" s="18"/>
      <c r="J396" s="69">
        <f t="shared" si="69"/>
        <v>43525</v>
      </c>
      <c r="K396" s="6"/>
      <c r="L396" s="18"/>
      <c r="M396" s="64">
        <f t="shared" si="65"/>
        <v>394</v>
      </c>
      <c r="N396" s="69">
        <f t="shared" si="70"/>
        <v>43525</v>
      </c>
      <c r="S396" s="32">
        <f t="shared" si="66"/>
        <v>43525</v>
      </c>
      <c r="T396" s="9">
        <f t="shared" si="67"/>
        <v>1.0046999999999999</v>
      </c>
      <c r="U396" s="9">
        <f t="shared" si="63"/>
        <v>1.4778000000000002</v>
      </c>
      <c r="V396" s="27">
        <f t="shared" si="64"/>
        <v>1.5</v>
      </c>
    </row>
    <row r="397" spans="1:22" x14ac:dyDescent="0.2">
      <c r="A397" s="1">
        <v>43556</v>
      </c>
      <c r="B397" s="52">
        <f t="shared" si="61"/>
        <v>2019</v>
      </c>
      <c r="C397" s="52">
        <f t="shared" si="62"/>
        <v>4</v>
      </c>
      <c r="D397" s="51">
        <f>VLOOKUP($A397,[1]Selic_base!$A$3:$H$1000,4,0)</f>
        <v>0.52</v>
      </c>
      <c r="E397" s="54">
        <f>VLOOKUP($A397,[1]Selic_base!$A$3:$H$1000,5,0)</f>
        <v>47.260000000000012</v>
      </c>
      <c r="F397" s="54">
        <f>VLOOKUP($A397,[1]Selic_base!$A$3:$H$1000,6,0)</f>
        <v>2.02</v>
      </c>
      <c r="G397" s="54" t="str">
        <f>VLOOKUP($A397,[1]Selic_base!$A$3:$H$1000,7,0)</f>
        <v>v</v>
      </c>
      <c r="H397" s="68">
        <f t="shared" si="68"/>
        <v>0</v>
      </c>
      <c r="I397" s="18"/>
      <c r="J397" s="69">
        <f t="shared" si="69"/>
        <v>43556</v>
      </c>
      <c r="K397" s="6"/>
      <c r="L397" s="18"/>
      <c r="M397" s="64">
        <f t="shared" si="65"/>
        <v>395</v>
      </c>
      <c r="N397" s="69">
        <f t="shared" si="70"/>
        <v>43556</v>
      </c>
      <c r="S397" s="32">
        <f t="shared" si="66"/>
        <v>43556</v>
      </c>
      <c r="T397" s="9">
        <f t="shared" si="67"/>
        <v>1.0052000000000001</v>
      </c>
      <c r="U397" s="9">
        <f t="shared" si="63"/>
        <v>1.4726000000000001</v>
      </c>
      <c r="V397" s="27">
        <f t="shared" si="64"/>
        <v>2.02</v>
      </c>
    </row>
    <row r="398" spans="1:22" x14ac:dyDescent="0.2">
      <c r="A398" s="1">
        <v>43586</v>
      </c>
      <c r="B398" s="52">
        <f t="shared" si="61"/>
        <v>2019</v>
      </c>
      <c r="C398" s="52">
        <f t="shared" si="62"/>
        <v>5</v>
      </c>
      <c r="D398" s="51">
        <f>VLOOKUP($A398,[1]Selic_base!$A$3:$H$1000,4,0)</f>
        <v>0.54</v>
      </c>
      <c r="E398" s="54">
        <f>VLOOKUP($A398,[1]Selic_base!$A$3:$H$1000,5,0)</f>
        <v>46.720000000000013</v>
      </c>
      <c r="F398" s="54">
        <f>VLOOKUP($A398,[1]Selic_base!$A$3:$H$1000,6,0)</f>
        <v>2.56</v>
      </c>
      <c r="G398" s="54" t="str">
        <f>VLOOKUP($A398,[1]Selic_base!$A$3:$H$1000,7,0)</f>
        <v>v</v>
      </c>
      <c r="H398" s="68">
        <f t="shared" si="68"/>
        <v>0</v>
      </c>
      <c r="I398" s="18"/>
      <c r="J398" s="69">
        <f t="shared" si="69"/>
        <v>43586</v>
      </c>
      <c r="K398" s="6"/>
      <c r="L398" s="18"/>
      <c r="M398" s="64">
        <f t="shared" si="65"/>
        <v>396</v>
      </c>
      <c r="N398" s="69">
        <f t="shared" si="70"/>
        <v>43586</v>
      </c>
      <c r="S398" s="32">
        <f t="shared" si="66"/>
        <v>43586</v>
      </c>
      <c r="T398" s="9">
        <f t="shared" si="67"/>
        <v>1.0054000000000001</v>
      </c>
      <c r="U398" s="9">
        <f t="shared" si="63"/>
        <v>1.4672000000000001</v>
      </c>
      <c r="V398" s="27">
        <f t="shared" si="64"/>
        <v>2.56</v>
      </c>
    </row>
    <row r="399" spans="1:22" x14ac:dyDescent="0.2">
      <c r="A399" s="1">
        <v>43617</v>
      </c>
      <c r="B399" s="52">
        <f t="shared" ref="B399:B462" si="71">YEAR(A399)</f>
        <v>2019</v>
      </c>
      <c r="C399" s="52">
        <f t="shared" ref="C399:C462" si="72">MONTH(A399)</f>
        <v>6</v>
      </c>
      <c r="D399" s="51">
        <f>VLOOKUP($A399,[1]Selic_base!$A$3:$H$1000,4,0)</f>
        <v>0.47</v>
      </c>
      <c r="E399" s="54">
        <f>VLOOKUP($A399,[1]Selic_base!$A$3:$H$1000,5,0)</f>
        <v>46.250000000000014</v>
      </c>
      <c r="F399" s="54">
        <f>VLOOKUP($A399,[1]Selic_base!$A$3:$H$1000,6,0)</f>
        <v>3.0300000000000002</v>
      </c>
      <c r="G399" s="54" t="str">
        <f>VLOOKUP($A399,[1]Selic_base!$A$3:$H$1000,7,0)</f>
        <v>v</v>
      </c>
      <c r="H399" s="68">
        <f t="shared" si="68"/>
        <v>0</v>
      </c>
      <c r="I399" s="18"/>
      <c r="J399" s="69">
        <f t="shared" si="69"/>
        <v>43617</v>
      </c>
      <c r="K399" s="6"/>
      <c r="L399" s="18"/>
      <c r="M399" s="64">
        <f t="shared" si="65"/>
        <v>397</v>
      </c>
      <c r="N399" s="69">
        <f t="shared" si="70"/>
        <v>43617</v>
      </c>
      <c r="S399" s="32">
        <f t="shared" si="66"/>
        <v>43617</v>
      </c>
      <c r="T399" s="9">
        <f t="shared" si="67"/>
        <v>1.0046999999999999</v>
      </c>
      <c r="U399" s="9">
        <f t="shared" si="63"/>
        <v>1.4625000000000001</v>
      </c>
      <c r="V399" s="27">
        <f t="shared" si="64"/>
        <v>3.0300000000000002</v>
      </c>
    </row>
    <row r="400" spans="1:22" x14ac:dyDescent="0.2">
      <c r="A400" s="1">
        <v>43647</v>
      </c>
      <c r="B400" s="52">
        <f t="shared" si="71"/>
        <v>2019</v>
      </c>
      <c r="C400" s="52">
        <f t="shared" si="72"/>
        <v>7</v>
      </c>
      <c r="D400" s="51">
        <f>VLOOKUP($A400,[1]Selic_base!$A$3:$H$1000,4,0)</f>
        <v>0.56999999999999995</v>
      </c>
      <c r="E400" s="54">
        <f>VLOOKUP($A400,[1]Selic_base!$A$3:$H$1000,5,0)</f>
        <v>45.680000000000014</v>
      </c>
      <c r="F400" s="54">
        <f>VLOOKUP($A400,[1]Selic_base!$A$3:$H$1000,6,0)</f>
        <v>3.6</v>
      </c>
      <c r="G400" s="54" t="str">
        <f>VLOOKUP($A400,[1]Selic_base!$A$3:$H$1000,7,0)</f>
        <v>v</v>
      </c>
      <c r="H400" s="68">
        <f t="shared" si="68"/>
        <v>0</v>
      </c>
      <c r="I400" s="18"/>
      <c r="J400" s="69">
        <f t="shared" si="69"/>
        <v>43647</v>
      </c>
      <c r="K400" s="6"/>
      <c r="L400" s="18"/>
      <c r="M400" s="64">
        <f t="shared" si="65"/>
        <v>398</v>
      </c>
      <c r="N400" s="69">
        <f t="shared" si="70"/>
        <v>43647</v>
      </c>
      <c r="S400" s="32">
        <f t="shared" si="66"/>
        <v>43647</v>
      </c>
      <c r="T400" s="9">
        <f t="shared" si="67"/>
        <v>1.0057</v>
      </c>
      <c r="U400" s="9">
        <f t="shared" si="63"/>
        <v>1.4568000000000001</v>
      </c>
      <c r="V400" s="27">
        <f t="shared" si="64"/>
        <v>3.6</v>
      </c>
    </row>
    <row r="401" spans="1:22" x14ac:dyDescent="0.2">
      <c r="A401" s="1">
        <v>43678</v>
      </c>
      <c r="B401" s="52">
        <f t="shared" si="71"/>
        <v>2019</v>
      </c>
      <c r="C401" s="52">
        <f t="shared" si="72"/>
        <v>8</v>
      </c>
      <c r="D401" s="51">
        <f>VLOOKUP($A401,[1]Selic_base!$A$3:$H$1000,4,0)</f>
        <v>0.5</v>
      </c>
      <c r="E401" s="54">
        <f>VLOOKUP($A401,[1]Selic_base!$A$3:$H$1000,5,0)</f>
        <v>45.180000000000014</v>
      </c>
      <c r="F401" s="54">
        <f>VLOOKUP($A401,[1]Selic_base!$A$3:$H$1000,6,0)</f>
        <v>4.0999999999999996</v>
      </c>
      <c r="G401" s="54" t="str">
        <f>VLOOKUP($A401,[1]Selic_base!$A$3:$H$1000,7,0)</f>
        <v>v</v>
      </c>
      <c r="H401" s="68">
        <f t="shared" si="68"/>
        <v>0</v>
      </c>
      <c r="I401" s="18"/>
      <c r="J401" s="69">
        <f t="shared" si="69"/>
        <v>43678</v>
      </c>
      <c r="K401" s="6"/>
      <c r="L401" s="18"/>
      <c r="M401" s="64">
        <f t="shared" si="65"/>
        <v>399</v>
      </c>
      <c r="N401" s="69">
        <f t="shared" si="70"/>
        <v>43678</v>
      </c>
      <c r="S401" s="32">
        <f t="shared" si="66"/>
        <v>43678</v>
      </c>
      <c r="T401" s="9">
        <f t="shared" si="67"/>
        <v>1.0049999999999999</v>
      </c>
      <c r="U401" s="9">
        <f t="shared" si="63"/>
        <v>1.4518000000000002</v>
      </c>
      <c r="V401" s="27">
        <f t="shared" si="64"/>
        <v>4.0999999999999996</v>
      </c>
    </row>
    <row r="402" spans="1:22" x14ac:dyDescent="0.2">
      <c r="A402" s="1">
        <v>43709</v>
      </c>
      <c r="B402" s="52">
        <f t="shared" si="71"/>
        <v>2019</v>
      </c>
      <c r="C402" s="52">
        <f t="shared" si="72"/>
        <v>9</v>
      </c>
      <c r="D402" s="51">
        <f>VLOOKUP($A402,[1]Selic_base!$A$3:$H$1000,4,0)</f>
        <v>0.46</v>
      </c>
      <c r="E402" s="54">
        <f>VLOOKUP($A402,[1]Selic_base!$A$3:$H$1000,5,0)</f>
        <v>44.720000000000013</v>
      </c>
      <c r="F402" s="54">
        <f>VLOOKUP($A402,[1]Selic_base!$A$3:$H$1000,6,0)</f>
        <v>4.5599999999999996</v>
      </c>
      <c r="G402" s="54" t="str">
        <f>VLOOKUP($A402,[1]Selic_base!$A$3:$H$1000,7,0)</f>
        <v>v</v>
      </c>
      <c r="H402" s="68">
        <f t="shared" si="68"/>
        <v>0</v>
      </c>
      <c r="I402" s="18"/>
      <c r="J402" s="69">
        <f t="shared" si="69"/>
        <v>43709</v>
      </c>
      <c r="K402" s="6"/>
      <c r="L402" s="18"/>
      <c r="M402" s="64">
        <f t="shared" si="65"/>
        <v>400</v>
      </c>
      <c r="N402" s="69">
        <f t="shared" si="70"/>
        <v>43709</v>
      </c>
      <c r="S402" s="32">
        <f t="shared" si="66"/>
        <v>43709</v>
      </c>
      <c r="T402" s="9">
        <f t="shared" si="67"/>
        <v>1.0045999999999999</v>
      </c>
      <c r="U402" s="9">
        <f t="shared" si="63"/>
        <v>1.4472</v>
      </c>
      <c r="V402" s="27">
        <f t="shared" si="64"/>
        <v>4.5599999999999996</v>
      </c>
    </row>
    <row r="403" spans="1:22" x14ac:dyDescent="0.2">
      <c r="A403" s="1">
        <v>43739</v>
      </c>
      <c r="B403" s="52">
        <f t="shared" si="71"/>
        <v>2019</v>
      </c>
      <c r="C403" s="52">
        <f t="shared" si="72"/>
        <v>10</v>
      </c>
      <c r="D403" s="51">
        <f>VLOOKUP($A403,[1]Selic_base!$A$3:$H$1000,4,0)</f>
        <v>0.48</v>
      </c>
      <c r="E403" s="54">
        <f>VLOOKUP($A403,[1]Selic_base!$A$3:$H$1000,5,0)</f>
        <v>44.240000000000016</v>
      </c>
      <c r="F403" s="54">
        <f>VLOOKUP($A403,[1]Selic_base!$A$3:$H$1000,6,0)</f>
        <v>5.0399999999999991</v>
      </c>
      <c r="G403" s="54" t="str">
        <f>VLOOKUP($A403,[1]Selic_base!$A$3:$H$1000,7,0)</f>
        <v>v</v>
      </c>
      <c r="H403" s="68">
        <f t="shared" si="68"/>
        <v>0</v>
      </c>
      <c r="I403" s="18"/>
      <c r="J403" s="69">
        <f t="shared" si="69"/>
        <v>43739</v>
      </c>
      <c r="K403" s="6"/>
      <c r="L403" s="18"/>
      <c r="M403" s="64">
        <f t="shared" si="65"/>
        <v>401</v>
      </c>
      <c r="N403" s="69">
        <f t="shared" si="70"/>
        <v>43739</v>
      </c>
      <c r="S403" s="32">
        <f t="shared" si="66"/>
        <v>43739</v>
      </c>
      <c r="T403" s="9">
        <f t="shared" si="67"/>
        <v>1.0047999999999999</v>
      </c>
      <c r="U403" s="9">
        <f t="shared" si="63"/>
        <v>1.4424000000000001</v>
      </c>
      <c r="V403" s="27">
        <f t="shared" si="64"/>
        <v>5.0399999999999991</v>
      </c>
    </row>
    <row r="404" spans="1:22" x14ac:dyDescent="0.2">
      <c r="A404" s="1">
        <v>43770</v>
      </c>
      <c r="B404" s="52">
        <f t="shared" si="71"/>
        <v>2019</v>
      </c>
      <c r="C404" s="52">
        <f t="shared" si="72"/>
        <v>11</v>
      </c>
      <c r="D404" s="51">
        <f>VLOOKUP($A404,[1]Selic_base!$A$3:$H$1000,4,0)</f>
        <v>0.38</v>
      </c>
      <c r="E404" s="54">
        <f>VLOOKUP($A404,[1]Selic_base!$A$3:$H$1000,5,0)</f>
        <v>43.860000000000014</v>
      </c>
      <c r="F404" s="54">
        <f>VLOOKUP($A404,[1]Selic_base!$A$3:$H$1000,6,0)</f>
        <v>5.419999999999999</v>
      </c>
      <c r="G404" s="54" t="str">
        <f>VLOOKUP($A404,[1]Selic_base!$A$3:$H$1000,7,0)</f>
        <v>v</v>
      </c>
      <c r="H404" s="68">
        <f t="shared" si="68"/>
        <v>0</v>
      </c>
      <c r="I404" s="18"/>
      <c r="J404" s="69">
        <f t="shared" si="69"/>
        <v>43770</v>
      </c>
      <c r="K404" s="6"/>
      <c r="L404" s="18"/>
      <c r="M404" s="64">
        <f t="shared" si="65"/>
        <v>402</v>
      </c>
      <c r="N404" s="69">
        <f t="shared" si="70"/>
        <v>43770</v>
      </c>
      <c r="S404" s="32">
        <f t="shared" si="66"/>
        <v>43770</v>
      </c>
      <c r="T404" s="9">
        <f t="shared" si="67"/>
        <v>1.0038</v>
      </c>
      <c r="U404" s="9">
        <f t="shared" si="63"/>
        <v>1.4386000000000001</v>
      </c>
      <c r="V404" s="27">
        <f t="shared" si="64"/>
        <v>5.419999999999999</v>
      </c>
    </row>
    <row r="405" spans="1:22" x14ac:dyDescent="0.2">
      <c r="A405" s="1">
        <v>43800</v>
      </c>
      <c r="B405" s="52">
        <f t="shared" si="71"/>
        <v>2019</v>
      </c>
      <c r="C405" s="52">
        <f t="shared" si="72"/>
        <v>12</v>
      </c>
      <c r="D405" s="51">
        <f>VLOOKUP($A405,[1]Selic_base!$A$3:$H$1000,4,0)</f>
        <v>0.37</v>
      </c>
      <c r="E405" s="54">
        <f>VLOOKUP($A405,[1]Selic_base!$A$3:$H$1000,5,0)</f>
        <v>43.490000000000016</v>
      </c>
      <c r="F405" s="54">
        <f>VLOOKUP($A405,[1]Selic_base!$A$3:$H$1000,6,0)</f>
        <v>5.7899999999999991</v>
      </c>
      <c r="G405" s="54" t="str">
        <f>VLOOKUP($A405,[1]Selic_base!$A$3:$H$1000,7,0)</f>
        <v>v</v>
      </c>
      <c r="H405" s="68">
        <f t="shared" si="68"/>
        <v>0</v>
      </c>
      <c r="I405" s="18"/>
      <c r="J405" s="69">
        <f t="shared" si="69"/>
        <v>43800</v>
      </c>
      <c r="K405" s="6"/>
      <c r="L405" s="18"/>
      <c r="M405" s="64">
        <f t="shared" si="65"/>
        <v>403</v>
      </c>
      <c r="N405" s="69">
        <f t="shared" si="70"/>
        <v>43800</v>
      </c>
      <c r="S405" s="32">
        <f t="shared" si="66"/>
        <v>43800</v>
      </c>
      <c r="T405" s="9">
        <f t="shared" si="67"/>
        <v>1.0037</v>
      </c>
      <c r="U405" s="9">
        <f t="shared" si="63"/>
        <v>1.4349000000000003</v>
      </c>
      <c r="V405" s="27">
        <f t="shared" si="64"/>
        <v>5.7899999999999991</v>
      </c>
    </row>
    <row r="406" spans="1:22" s="24" customFormat="1" x14ac:dyDescent="0.2">
      <c r="A406" s="23">
        <v>43831</v>
      </c>
      <c r="B406" s="53">
        <f t="shared" si="71"/>
        <v>2020</v>
      </c>
      <c r="C406" s="53">
        <f t="shared" si="72"/>
        <v>1</v>
      </c>
      <c r="D406" s="51">
        <f>VLOOKUP($A406,[1]Selic_base!$A$3:$H$1000,4,0)</f>
        <v>0.38</v>
      </c>
      <c r="E406" s="54">
        <f>VLOOKUP($A406,[1]Selic_base!$A$3:$H$1000,5,0)</f>
        <v>43.110000000000014</v>
      </c>
      <c r="F406" s="54">
        <f>VLOOKUP($A406,[1]Selic_base!$A$3:$H$1000,6,0)</f>
        <v>0.38</v>
      </c>
      <c r="G406" s="54" t="str">
        <f>VLOOKUP($A406,[1]Selic_base!$A$3:$H$1000,7,0)</f>
        <v>v</v>
      </c>
      <c r="H406" s="68">
        <f t="shared" si="68"/>
        <v>0</v>
      </c>
      <c r="I406" s="18"/>
      <c r="J406" s="69">
        <f t="shared" si="69"/>
        <v>43831</v>
      </c>
      <c r="K406" s="6"/>
      <c r="L406" s="18"/>
      <c r="M406" s="64">
        <f t="shared" si="65"/>
        <v>404</v>
      </c>
      <c r="N406" s="69">
        <f t="shared" si="70"/>
        <v>43831</v>
      </c>
      <c r="O406"/>
      <c r="S406" s="33">
        <f t="shared" si="66"/>
        <v>43831</v>
      </c>
      <c r="T406" s="25">
        <f t="shared" si="67"/>
        <v>1.0038</v>
      </c>
      <c r="U406" s="25">
        <f t="shared" si="63"/>
        <v>1.4311000000000003</v>
      </c>
      <c r="V406" s="28">
        <f t="shared" si="64"/>
        <v>0.38</v>
      </c>
    </row>
    <row r="407" spans="1:22" x14ac:dyDescent="0.2">
      <c r="A407" s="1">
        <v>43862</v>
      </c>
      <c r="B407" s="52">
        <f t="shared" si="71"/>
        <v>2020</v>
      </c>
      <c r="C407" s="52">
        <f t="shared" si="72"/>
        <v>2</v>
      </c>
      <c r="D407" s="51">
        <f>VLOOKUP($A407,[1]Selic_base!$A$3:$H$1000,4,0)</f>
        <v>0.28999999999999998</v>
      </c>
      <c r="E407" s="54">
        <f>VLOOKUP($A407,[1]Selic_base!$A$3:$H$1000,5,0)</f>
        <v>42.820000000000014</v>
      </c>
      <c r="F407" s="54">
        <f>VLOOKUP($A407,[1]Selic_base!$A$3:$H$1000,6,0)</f>
        <v>0.66999999999999993</v>
      </c>
      <c r="G407" s="54" t="str">
        <f>VLOOKUP($A407,[1]Selic_base!$A$3:$H$1000,7,0)</f>
        <v>v</v>
      </c>
      <c r="H407" s="68">
        <f t="shared" si="68"/>
        <v>0</v>
      </c>
      <c r="I407" s="18"/>
      <c r="J407" s="69">
        <f t="shared" si="69"/>
        <v>43862</v>
      </c>
      <c r="K407" s="6"/>
      <c r="L407" s="18"/>
      <c r="M407" s="64">
        <f t="shared" si="65"/>
        <v>405</v>
      </c>
      <c r="N407" s="69">
        <f t="shared" si="70"/>
        <v>43862</v>
      </c>
      <c r="S407" s="32">
        <f t="shared" si="66"/>
        <v>43862</v>
      </c>
      <c r="T407" s="9">
        <f t="shared" si="67"/>
        <v>1.0028999999999999</v>
      </c>
      <c r="U407" s="9">
        <f t="shared" si="63"/>
        <v>1.4282000000000001</v>
      </c>
      <c r="V407" s="27">
        <f t="shared" si="64"/>
        <v>0.66999999999999993</v>
      </c>
    </row>
    <row r="408" spans="1:22" x14ac:dyDescent="0.2">
      <c r="A408" s="1">
        <v>43891</v>
      </c>
      <c r="B408" s="52">
        <f t="shared" si="71"/>
        <v>2020</v>
      </c>
      <c r="C408" s="52">
        <f t="shared" si="72"/>
        <v>3</v>
      </c>
      <c r="D408" s="51">
        <f>VLOOKUP($A408,[1]Selic_base!$A$3:$H$1000,4,0)</f>
        <v>0.34</v>
      </c>
      <c r="E408" s="54">
        <f>VLOOKUP($A408,[1]Selic_base!$A$3:$H$1000,5,0)</f>
        <v>42.480000000000011</v>
      </c>
      <c r="F408" s="54">
        <f>VLOOKUP($A408,[1]Selic_base!$A$3:$H$1000,6,0)</f>
        <v>1.01</v>
      </c>
      <c r="G408" s="54" t="str">
        <f>VLOOKUP($A408,[1]Selic_base!$A$3:$H$1000,7,0)</f>
        <v>v</v>
      </c>
      <c r="H408" s="68">
        <f t="shared" si="68"/>
        <v>0</v>
      </c>
      <c r="I408" s="18"/>
      <c r="J408" s="69">
        <f t="shared" si="69"/>
        <v>43891</v>
      </c>
      <c r="K408" s="6"/>
      <c r="L408" s="18"/>
      <c r="M408" s="64">
        <f t="shared" si="65"/>
        <v>406</v>
      </c>
      <c r="N408" s="69">
        <f t="shared" si="70"/>
        <v>43891</v>
      </c>
      <c r="S408" s="32">
        <f t="shared" si="66"/>
        <v>43891</v>
      </c>
      <c r="T408" s="9">
        <f t="shared" si="67"/>
        <v>1.0034000000000001</v>
      </c>
      <c r="U408" s="9">
        <f t="shared" si="63"/>
        <v>1.4248000000000001</v>
      </c>
      <c r="V408" s="27">
        <f t="shared" si="64"/>
        <v>1.01</v>
      </c>
    </row>
    <row r="409" spans="1:22" x14ac:dyDescent="0.2">
      <c r="A409" s="1">
        <v>43922</v>
      </c>
      <c r="B409" s="52">
        <f t="shared" si="71"/>
        <v>2020</v>
      </c>
      <c r="C409" s="52">
        <f t="shared" si="72"/>
        <v>4</v>
      </c>
      <c r="D409" s="51">
        <f>VLOOKUP($A409,[1]Selic_base!$A$3:$H$1000,4,0)</f>
        <v>0.28000000000000003</v>
      </c>
      <c r="E409" s="54">
        <f>VLOOKUP($A409,[1]Selic_base!$A$3:$H$1000,5,0)</f>
        <v>42.20000000000001</v>
      </c>
      <c r="F409" s="54">
        <f>VLOOKUP($A409,[1]Selic_base!$A$3:$H$1000,6,0)</f>
        <v>1.29</v>
      </c>
      <c r="G409" s="54" t="str">
        <f>VLOOKUP($A409,[1]Selic_base!$A$3:$H$1000,7,0)</f>
        <v>v</v>
      </c>
      <c r="H409" s="68">
        <f t="shared" si="68"/>
        <v>0</v>
      </c>
      <c r="I409" s="18"/>
      <c r="J409" s="69">
        <f t="shared" si="69"/>
        <v>43922</v>
      </c>
      <c r="K409" s="6"/>
      <c r="L409" s="18"/>
      <c r="M409" s="64">
        <f t="shared" si="65"/>
        <v>407</v>
      </c>
      <c r="N409" s="69">
        <f t="shared" si="70"/>
        <v>43922</v>
      </c>
      <c r="S409" s="32">
        <f t="shared" si="66"/>
        <v>43922</v>
      </c>
      <c r="T409" s="9">
        <f t="shared" si="67"/>
        <v>1.0027999999999999</v>
      </c>
      <c r="U409" s="9">
        <f t="shared" si="63"/>
        <v>1.4220000000000002</v>
      </c>
      <c r="V409" s="27">
        <f t="shared" si="64"/>
        <v>1.29</v>
      </c>
    </row>
    <row r="410" spans="1:22" x14ac:dyDescent="0.2">
      <c r="A410" s="1">
        <v>43952</v>
      </c>
      <c r="B410" s="52">
        <f t="shared" si="71"/>
        <v>2020</v>
      </c>
      <c r="C410" s="52">
        <f t="shared" si="72"/>
        <v>5</v>
      </c>
      <c r="D410" s="51">
        <f>VLOOKUP($A410,[1]Selic_base!$A$3:$H$1000,4,0)</f>
        <v>0.24</v>
      </c>
      <c r="E410" s="54">
        <f>VLOOKUP($A410,[1]Selic_base!$A$3:$H$1000,5,0)</f>
        <v>41.960000000000008</v>
      </c>
      <c r="F410" s="54">
        <f>VLOOKUP($A410,[1]Selic_base!$A$3:$H$1000,6,0)</f>
        <v>1.53</v>
      </c>
      <c r="G410" s="54" t="str">
        <f>VLOOKUP($A410,[1]Selic_base!$A$3:$H$1000,7,0)</f>
        <v>v</v>
      </c>
      <c r="H410" s="68">
        <f t="shared" si="68"/>
        <v>0</v>
      </c>
      <c r="I410" s="18"/>
      <c r="J410" s="69">
        <f t="shared" si="69"/>
        <v>43952</v>
      </c>
      <c r="K410" s="6"/>
      <c r="L410" s="18"/>
      <c r="M410" s="64">
        <f t="shared" si="65"/>
        <v>408</v>
      </c>
      <c r="N410" s="69">
        <f t="shared" si="70"/>
        <v>43952</v>
      </c>
      <c r="S410" s="32">
        <f t="shared" si="66"/>
        <v>43952</v>
      </c>
      <c r="T410" s="9">
        <f t="shared" si="67"/>
        <v>1.0024</v>
      </c>
      <c r="U410" s="9">
        <f t="shared" si="63"/>
        <v>1.4196</v>
      </c>
      <c r="V410" s="27">
        <f t="shared" si="64"/>
        <v>1.53</v>
      </c>
    </row>
    <row r="411" spans="1:22" x14ac:dyDescent="0.2">
      <c r="A411" s="1">
        <v>43983</v>
      </c>
      <c r="B411" s="52">
        <f t="shared" si="71"/>
        <v>2020</v>
      </c>
      <c r="C411" s="52">
        <f t="shared" si="72"/>
        <v>6</v>
      </c>
      <c r="D411" s="51">
        <f>VLOOKUP($A411,[1]Selic_base!$A$3:$H$1000,4,0)</f>
        <v>0.21</v>
      </c>
      <c r="E411" s="54">
        <f>VLOOKUP($A411,[1]Selic_base!$A$3:$H$1000,5,0)</f>
        <v>41.750000000000007</v>
      </c>
      <c r="F411" s="54">
        <f>VLOOKUP($A411,[1]Selic_base!$A$3:$H$1000,6,0)</f>
        <v>1.74</v>
      </c>
      <c r="G411" s="54" t="str">
        <f>VLOOKUP($A411,[1]Selic_base!$A$3:$H$1000,7,0)</f>
        <v>v</v>
      </c>
      <c r="H411" s="68">
        <f t="shared" si="68"/>
        <v>0</v>
      </c>
      <c r="I411" s="18"/>
      <c r="J411" s="69">
        <f t="shared" si="69"/>
        <v>43983</v>
      </c>
      <c r="K411" s="6"/>
      <c r="L411" s="18"/>
      <c r="M411" s="64">
        <f t="shared" si="65"/>
        <v>409</v>
      </c>
      <c r="N411" s="69">
        <f t="shared" si="70"/>
        <v>43983</v>
      </c>
      <c r="S411" s="32">
        <f t="shared" si="66"/>
        <v>43983</v>
      </c>
      <c r="T411" s="9">
        <f t="shared" si="67"/>
        <v>1.0021</v>
      </c>
      <c r="U411" s="9">
        <f t="shared" ref="U411:U474" si="73">IF(E411&gt;=0,(E411/100)+1,1-(E411/100))</f>
        <v>1.4175</v>
      </c>
      <c r="V411" s="27">
        <f t="shared" si="64"/>
        <v>1.74</v>
      </c>
    </row>
    <row r="412" spans="1:22" x14ac:dyDescent="0.2">
      <c r="A412" s="1">
        <v>44013</v>
      </c>
      <c r="B412" s="52">
        <f t="shared" si="71"/>
        <v>2020</v>
      </c>
      <c r="C412" s="52">
        <f t="shared" si="72"/>
        <v>7</v>
      </c>
      <c r="D412" s="51">
        <f>VLOOKUP($A412,[1]Selic_base!$A$3:$H$1000,4,0)</f>
        <v>0.19</v>
      </c>
      <c r="E412" s="54">
        <f>VLOOKUP($A412,[1]Selic_base!$A$3:$H$1000,5,0)</f>
        <v>41.560000000000009</v>
      </c>
      <c r="F412" s="54">
        <f>VLOOKUP($A412,[1]Selic_base!$A$3:$H$1000,6,0)</f>
        <v>1.93</v>
      </c>
      <c r="G412" s="54" t="str">
        <f>VLOOKUP($A412,[1]Selic_base!$A$3:$H$1000,7,0)</f>
        <v>v</v>
      </c>
      <c r="H412" s="68">
        <f t="shared" si="68"/>
        <v>0</v>
      </c>
      <c r="I412" s="18"/>
      <c r="J412" s="69">
        <f t="shared" si="69"/>
        <v>44013</v>
      </c>
      <c r="K412" s="6"/>
      <c r="L412" s="18"/>
      <c r="M412" s="64">
        <f t="shared" si="65"/>
        <v>410</v>
      </c>
      <c r="N412" s="69">
        <f t="shared" si="70"/>
        <v>44013</v>
      </c>
      <c r="S412" s="32">
        <f t="shared" si="66"/>
        <v>44013</v>
      </c>
      <c r="T412" s="9">
        <f t="shared" si="67"/>
        <v>1.0019</v>
      </c>
      <c r="U412" s="9">
        <f t="shared" si="73"/>
        <v>1.4156</v>
      </c>
      <c r="V412" s="27">
        <f t="shared" si="64"/>
        <v>1.93</v>
      </c>
    </row>
    <row r="413" spans="1:22" x14ac:dyDescent="0.2">
      <c r="A413" s="1">
        <v>44044</v>
      </c>
      <c r="B413" s="52">
        <f t="shared" si="71"/>
        <v>2020</v>
      </c>
      <c r="C413" s="52">
        <f t="shared" si="72"/>
        <v>8</v>
      </c>
      <c r="D413" s="51">
        <f>VLOOKUP($A413,[1]Selic_base!$A$3:$H$1000,4,0)</f>
        <v>0.16</v>
      </c>
      <c r="E413" s="54">
        <f>VLOOKUP($A413,[1]Selic_base!$A$3:$H$1000,5,0)</f>
        <v>41.400000000000013</v>
      </c>
      <c r="F413" s="54">
        <f>VLOOKUP($A413,[1]Selic_base!$A$3:$H$1000,6,0)</f>
        <v>2.09</v>
      </c>
      <c r="G413" s="54" t="str">
        <f>VLOOKUP($A413,[1]Selic_base!$A$3:$H$1000,7,0)</f>
        <v>v</v>
      </c>
      <c r="H413" s="68">
        <f t="shared" si="68"/>
        <v>0</v>
      </c>
      <c r="I413" s="18"/>
      <c r="J413" s="69">
        <f t="shared" si="69"/>
        <v>44044</v>
      </c>
      <c r="K413" s="6"/>
      <c r="L413" s="18"/>
      <c r="M413" s="64">
        <f t="shared" si="65"/>
        <v>411</v>
      </c>
      <c r="N413" s="69">
        <f t="shared" si="70"/>
        <v>44044</v>
      </c>
      <c r="S413" s="32">
        <f t="shared" si="66"/>
        <v>44044</v>
      </c>
      <c r="T413" s="9">
        <f t="shared" si="67"/>
        <v>1.0016</v>
      </c>
      <c r="U413" s="9">
        <f t="shared" si="73"/>
        <v>1.4140000000000001</v>
      </c>
      <c r="V413" s="27">
        <f t="shared" si="64"/>
        <v>2.09</v>
      </c>
    </row>
    <row r="414" spans="1:22" x14ac:dyDescent="0.2">
      <c r="A414" s="1">
        <v>44075</v>
      </c>
      <c r="B414" s="52">
        <f t="shared" si="71"/>
        <v>2020</v>
      </c>
      <c r="C414" s="52">
        <f t="shared" si="72"/>
        <v>9</v>
      </c>
      <c r="D414" s="51">
        <f>VLOOKUP($A414,[1]Selic_base!$A$3:$H$1000,4,0)</f>
        <v>0.16</v>
      </c>
      <c r="E414" s="54">
        <f>VLOOKUP($A414,[1]Selic_base!$A$3:$H$1000,5,0)</f>
        <v>41.240000000000016</v>
      </c>
      <c r="F414" s="54">
        <f>VLOOKUP($A414,[1]Selic_base!$A$3:$H$1000,6,0)</f>
        <v>2.25</v>
      </c>
      <c r="G414" s="54" t="str">
        <f>VLOOKUP($A414,[1]Selic_base!$A$3:$H$1000,7,0)</f>
        <v>v</v>
      </c>
      <c r="H414" s="68">
        <f t="shared" si="68"/>
        <v>0</v>
      </c>
      <c r="I414" s="18"/>
      <c r="J414" s="69">
        <f t="shared" si="69"/>
        <v>44075</v>
      </c>
      <c r="K414" s="6"/>
      <c r="L414" s="18"/>
      <c r="M414" s="64">
        <f t="shared" si="65"/>
        <v>412</v>
      </c>
      <c r="N414" s="69">
        <f t="shared" si="70"/>
        <v>44075</v>
      </c>
      <c r="S414" s="32">
        <f t="shared" si="66"/>
        <v>44075</v>
      </c>
      <c r="T414" s="9">
        <f t="shared" si="67"/>
        <v>1.0016</v>
      </c>
      <c r="U414" s="9">
        <f t="shared" si="73"/>
        <v>1.4124000000000001</v>
      </c>
      <c r="V414" s="27">
        <f t="shared" si="64"/>
        <v>2.25</v>
      </c>
    </row>
    <row r="415" spans="1:22" x14ac:dyDescent="0.2">
      <c r="A415" s="1">
        <v>44105</v>
      </c>
      <c r="B415" s="52">
        <f t="shared" si="71"/>
        <v>2020</v>
      </c>
      <c r="C415" s="52">
        <f t="shared" si="72"/>
        <v>10</v>
      </c>
      <c r="D415" s="51">
        <f>VLOOKUP($A415,[1]Selic_base!$A$3:$H$1000,4,0)</f>
        <v>0.16</v>
      </c>
      <c r="E415" s="54">
        <f>VLOOKUP($A415,[1]Selic_base!$A$3:$H$1000,5,0)</f>
        <v>41.08000000000002</v>
      </c>
      <c r="F415" s="54">
        <f>VLOOKUP($A415,[1]Selic_base!$A$3:$H$1000,6,0)</f>
        <v>2.41</v>
      </c>
      <c r="G415" s="54" t="str">
        <f>VLOOKUP($A415,[1]Selic_base!$A$3:$H$1000,7,0)</f>
        <v>v</v>
      </c>
      <c r="H415" s="68">
        <f t="shared" si="68"/>
        <v>0</v>
      </c>
      <c r="I415" s="18"/>
      <c r="J415" s="69">
        <f t="shared" si="69"/>
        <v>44105</v>
      </c>
      <c r="K415" s="6"/>
      <c r="L415" s="18"/>
      <c r="M415" s="64">
        <f t="shared" si="65"/>
        <v>413</v>
      </c>
      <c r="N415" s="69">
        <f t="shared" si="70"/>
        <v>44105</v>
      </c>
      <c r="S415" s="32">
        <f t="shared" si="66"/>
        <v>44105</v>
      </c>
      <c r="T415" s="9">
        <f t="shared" si="67"/>
        <v>1.0016</v>
      </c>
      <c r="U415" s="9">
        <f t="shared" si="73"/>
        <v>1.4108000000000003</v>
      </c>
      <c r="V415" s="27">
        <f t="shared" si="64"/>
        <v>2.41</v>
      </c>
    </row>
    <row r="416" spans="1:22" x14ac:dyDescent="0.2">
      <c r="A416" s="1">
        <v>44136</v>
      </c>
      <c r="B416" s="52">
        <f t="shared" si="71"/>
        <v>2020</v>
      </c>
      <c r="C416" s="52">
        <f t="shared" si="72"/>
        <v>11</v>
      </c>
      <c r="D416" s="51">
        <f>VLOOKUP($A416,[1]Selic_base!$A$3:$H$1000,4,0)</f>
        <v>0.15</v>
      </c>
      <c r="E416" s="54">
        <f>VLOOKUP($A416,[1]Selic_base!$A$3:$H$1000,5,0)</f>
        <v>40.930000000000021</v>
      </c>
      <c r="F416" s="54">
        <f>VLOOKUP($A416,[1]Selic_base!$A$3:$H$1000,6,0)</f>
        <v>2.56</v>
      </c>
      <c r="G416" s="54" t="str">
        <f>VLOOKUP($A416,[1]Selic_base!$A$3:$H$1000,7,0)</f>
        <v>v</v>
      </c>
      <c r="H416" s="68">
        <f t="shared" si="68"/>
        <v>0</v>
      </c>
      <c r="I416" s="18"/>
      <c r="J416" s="69">
        <f t="shared" si="69"/>
        <v>44136</v>
      </c>
      <c r="K416" s="6"/>
      <c r="L416" s="18"/>
      <c r="M416" s="64">
        <f t="shared" si="65"/>
        <v>414</v>
      </c>
      <c r="N416" s="69">
        <f t="shared" si="70"/>
        <v>44136</v>
      </c>
      <c r="S416" s="32">
        <f t="shared" si="66"/>
        <v>44136</v>
      </c>
      <c r="T416" s="9">
        <f t="shared" si="67"/>
        <v>1.0015000000000001</v>
      </c>
      <c r="U416" s="9">
        <f t="shared" si="73"/>
        <v>1.4093000000000002</v>
      </c>
      <c r="V416" s="27">
        <f t="shared" si="64"/>
        <v>2.56</v>
      </c>
    </row>
    <row r="417" spans="1:22" x14ac:dyDescent="0.2">
      <c r="A417" s="1">
        <v>44166</v>
      </c>
      <c r="B417" s="52">
        <f t="shared" si="71"/>
        <v>2020</v>
      </c>
      <c r="C417" s="52">
        <f t="shared" si="72"/>
        <v>12</v>
      </c>
      <c r="D417" s="51">
        <f>VLOOKUP($A417,[1]Selic_base!$A$3:$H$1000,4,0)</f>
        <v>0.16</v>
      </c>
      <c r="E417" s="54">
        <f>VLOOKUP($A417,[1]Selic_base!$A$3:$H$1000,5,0)</f>
        <v>40.770000000000024</v>
      </c>
      <c r="F417" s="54">
        <f>VLOOKUP($A417,[1]Selic_base!$A$3:$H$1000,6,0)</f>
        <v>2.72</v>
      </c>
      <c r="G417" s="54" t="str">
        <f>VLOOKUP($A417,[1]Selic_base!$A$3:$H$1000,7,0)</f>
        <v>v</v>
      </c>
      <c r="H417" s="68">
        <f t="shared" si="68"/>
        <v>0</v>
      </c>
      <c r="I417" s="18"/>
      <c r="J417" s="69">
        <f t="shared" si="69"/>
        <v>44166</v>
      </c>
      <c r="K417" s="6"/>
      <c r="L417" s="18"/>
      <c r="M417" s="64">
        <f t="shared" si="65"/>
        <v>415</v>
      </c>
      <c r="N417" s="69">
        <f t="shared" si="70"/>
        <v>44166</v>
      </c>
      <c r="S417" s="32">
        <f t="shared" si="66"/>
        <v>44166</v>
      </c>
      <c r="T417" s="9">
        <f t="shared" si="67"/>
        <v>1.0016</v>
      </c>
      <c r="U417" s="9">
        <f t="shared" si="73"/>
        <v>1.4077000000000002</v>
      </c>
      <c r="V417" s="27">
        <f t="shared" si="64"/>
        <v>2.72</v>
      </c>
    </row>
    <row r="418" spans="1:22" s="24" customFormat="1" x14ac:dyDescent="0.2">
      <c r="A418" s="23">
        <v>44197</v>
      </c>
      <c r="B418" s="53">
        <f t="shared" si="71"/>
        <v>2021</v>
      </c>
      <c r="C418" s="53">
        <f t="shared" si="72"/>
        <v>1</v>
      </c>
      <c r="D418" s="51">
        <f>VLOOKUP($A418,[1]Selic_base!$A$3:$H$1000,4,0)</f>
        <v>0.15</v>
      </c>
      <c r="E418" s="54">
        <f>VLOOKUP($A418,[1]Selic_base!$A$3:$H$1000,5,0)</f>
        <v>40.620000000000026</v>
      </c>
      <c r="F418" s="54">
        <f>VLOOKUP($A418,[1]Selic_base!$A$3:$H$1000,6,0)</f>
        <v>0.15</v>
      </c>
      <c r="G418" s="54" t="str">
        <f>VLOOKUP($A418,[1]Selic_base!$A$3:$H$1000,7,0)</f>
        <v>v</v>
      </c>
      <c r="H418" s="68">
        <f t="shared" si="68"/>
        <v>0</v>
      </c>
      <c r="I418" s="18"/>
      <c r="J418" s="69">
        <f t="shared" si="69"/>
        <v>44197</v>
      </c>
      <c r="K418" s="6"/>
      <c r="L418" s="18"/>
      <c r="M418" s="64">
        <f t="shared" si="65"/>
        <v>416</v>
      </c>
      <c r="N418" s="69">
        <f t="shared" si="70"/>
        <v>44197</v>
      </c>
      <c r="O418"/>
      <c r="S418" s="33">
        <f t="shared" si="66"/>
        <v>44197</v>
      </c>
      <c r="T418" s="25">
        <f t="shared" si="67"/>
        <v>1.0015000000000001</v>
      </c>
      <c r="U418" s="25">
        <f t="shared" si="73"/>
        <v>1.4062000000000003</v>
      </c>
      <c r="V418" s="28">
        <f t="shared" si="64"/>
        <v>0.15</v>
      </c>
    </row>
    <row r="419" spans="1:22" x14ac:dyDescent="0.2">
      <c r="A419" s="1">
        <v>44228</v>
      </c>
      <c r="B419" s="52">
        <f t="shared" si="71"/>
        <v>2021</v>
      </c>
      <c r="C419" s="52">
        <f t="shared" si="72"/>
        <v>2</v>
      </c>
      <c r="D419" s="51">
        <f>VLOOKUP($A419,[1]Selic_base!$A$3:$H$1000,4,0)</f>
        <v>0.13</v>
      </c>
      <c r="E419" s="54">
        <f>VLOOKUP($A419,[1]Selic_base!$A$3:$H$1000,5,0)</f>
        <v>40.490000000000023</v>
      </c>
      <c r="F419" s="54">
        <f>VLOOKUP($A419,[1]Selic_base!$A$3:$H$1000,6,0)</f>
        <v>0.28000000000000003</v>
      </c>
      <c r="G419" s="54" t="str">
        <f>VLOOKUP($A419,[1]Selic_base!$A$3:$H$1000,7,0)</f>
        <v>v</v>
      </c>
      <c r="H419" s="68">
        <f t="shared" si="68"/>
        <v>0</v>
      </c>
      <c r="I419" s="18"/>
      <c r="J419" s="69">
        <f t="shared" si="69"/>
        <v>44228</v>
      </c>
      <c r="K419" s="6"/>
      <c r="L419" s="18"/>
      <c r="M419" s="64">
        <f t="shared" si="65"/>
        <v>417</v>
      </c>
      <c r="N419" s="69">
        <f t="shared" si="70"/>
        <v>44228</v>
      </c>
      <c r="S419" s="32">
        <f t="shared" si="66"/>
        <v>44228</v>
      </c>
      <c r="T419" s="9">
        <f t="shared" si="67"/>
        <v>1.0013000000000001</v>
      </c>
      <c r="U419" s="9">
        <f t="shared" si="73"/>
        <v>1.4049000000000003</v>
      </c>
      <c r="V419" s="27">
        <f t="shared" si="64"/>
        <v>0.28000000000000003</v>
      </c>
    </row>
    <row r="420" spans="1:22" x14ac:dyDescent="0.2">
      <c r="A420" s="1">
        <v>44256</v>
      </c>
      <c r="B420" s="52">
        <f t="shared" si="71"/>
        <v>2021</v>
      </c>
      <c r="C420" s="52">
        <f t="shared" si="72"/>
        <v>3</v>
      </c>
      <c r="D420" s="51">
        <f>VLOOKUP($A420,[1]Selic_base!$A$3:$H$1000,4,0)</f>
        <v>0.2</v>
      </c>
      <c r="E420" s="54">
        <f>VLOOKUP($A420,[1]Selic_base!$A$3:$H$1000,5,0)</f>
        <v>40.29000000000002</v>
      </c>
      <c r="F420" s="54">
        <f>VLOOKUP($A420,[1]Selic_base!$A$3:$H$1000,6,0)</f>
        <v>0.48000000000000004</v>
      </c>
      <c r="G420" s="54" t="str">
        <f>VLOOKUP($A420,[1]Selic_base!$A$3:$H$1000,7,0)</f>
        <v>v</v>
      </c>
      <c r="H420" s="68">
        <f t="shared" si="68"/>
        <v>0</v>
      </c>
      <c r="I420" s="18"/>
      <c r="J420" s="69">
        <f t="shared" si="69"/>
        <v>44256</v>
      </c>
      <c r="K420" s="6"/>
      <c r="L420" s="18"/>
      <c r="M420" s="64">
        <f t="shared" si="65"/>
        <v>418</v>
      </c>
      <c r="N420" s="69">
        <f t="shared" si="70"/>
        <v>44256</v>
      </c>
      <c r="S420" s="32">
        <f t="shared" si="66"/>
        <v>44256</v>
      </c>
      <c r="T420" s="9">
        <f t="shared" si="67"/>
        <v>1.002</v>
      </c>
      <c r="U420" s="9">
        <f t="shared" si="73"/>
        <v>1.4029000000000003</v>
      </c>
      <c r="V420" s="27">
        <f t="shared" si="64"/>
        <v>0.48000000000000004</v>
      </c>
    </row>
    <row r="421" spans="1:22" x14ac:dyDescent="0.2">
      <c r="A421" s="1">
        <v>44287</v>
      </c>
      <c r="B421" s="52">
        <f t="shared" si="71"/>
        <v>2021</v>
      </c>
      <c r="C421" s="52">
        <f t="shared" si="72"/>
        <v>4</v>
      </c>
      <c r="D421" s="51">
        <f>VLOOKUP($A421,[1]Selic_base!$A$3:$H$1000,4,0)</f>
        <v>0.21</v>
      </c>
      <c r="E421" s="54">
        <f>VLOOKUP($A421,[1]Selic_base!$A$3:$H$1000,5,0)</f>
        <v>40.08000000000002</v>
      </c>
      <c r="F421" s="54">
        <f>VLOOKUP($A421,[1]Selic_base!$A$3:$H$1000,6,0)</f>
        <v>0.69000000000000006</v>
      </c>
      <c r="G421" s="54" t="str">
        <f>VLOOKUP($A421,[1]Selic_base!$A$3:$H$1000,7,0)</f>
        <v>v</v>
      </c>
      <c r="H421" s="68">
        <f t="shared" si="68"/>
        <v>0</v>
      </c>
      <c r="I421" s="18"/>
      <c r="J421" s="69">
        <f t="shared" si="69"/>
        <v>44287</v>
      </c>
      <c r="K421" s="6"/>
      <c r="L421" s="18"/>
      <c r="M421" s="64">
        <f t="shared" si="65"/>
        <v>419</v>
      </c>
      <c r="N421" s="69">
        <f t="shared" si="70"/>
        <v>44287</v>
      </c>
      <c r="S421" s="32">
        <f t="shared" si="66"/>
        <v>44287</v>
      </c>
      <c r="T421" s="9">
        <f t="shared" si="67"/>
        <v>1.0021</v>
      </c>
      <c r="U421" s="9">
        <f t="shared" si="73"/>
        <v>1.4008000000000003</v>
      </c>
      <c r="V421" s="27">
        <f t="shared" si="64"/>
        <v>0.69000000000000006</v>
      </c>
    </row>
    <row r="422" spans="1:22" x14ac:dyDescent="0.2">
      <c r="A422" s="1">
        <v>44317</v>
      </c>
      <c r="B422" s="52">
        <f t="shared" si="71"/>
        <v>2021</v>
      </c>
      <c r="C422" s="52">
        <f t="shared" si="72"/>
        <v>5</v>
      </c>
      <c r="D422" s="51">
        <f>VLOOKUP($A422,[1]Selic_base!$A$3:$H$1000,4,0)</f>
        <v>0.27</v>
      </c>
      <c r="E422" s="54">
        <f>VLOOKUP($A422,[1]Selic_base!$A$3:$H$1000,5,0)</f>
        <v>39.810000000000016</v>
      </c>
      <c r="F422" s="54">
        <f>VLOOKUP($A422,[1]Selic_base!$A$3:$H$1000,6,0)</f>
        <v>0.96000000000000008</v>
      </c>
      <c r="G422" s="54" t="str">
        <f>VLOOKUP($A422,[1]Selic_base!$A$3:$H$1000,7,0)</f>
        <v>v</v>
      </c>
      <c r="H422" s="68">
        <f t="shared" si="68"/>
        <v>0</v>
      </c>
      <c r="I422" s="18"/>
      <c r="J422" s="69">
        <f t="shared" si="69"/>
        <v>44317</v>
      </c>
      <c r="K422" s="6"/>
      <c r="L422" s="18"/>
      <c r="M422" s="64">
        <f t="shared" si="65"/>
        <v>420</v>
      </c>
      <c r="N422" s="69">
        <f t="shared" si="70"/>
        <v>44317</v>
      </c>
      <c r="S422" s="32">
        <f t="shared" si="66"/>
        <v>44317</v>
      </c>
      <c r="T422" s="9">
        <f t="shared" si="67"/>
        <v>1.0026999999999999</v>
      </c>
      <c r="U422" s="9">
        <f t="shared" si="73"/>
        <v>1.3981000000000001</v>
      </c>
      <c r="V422" s="27">
        <f t="shared" si="64"/>
        <v>0.96000000000000008</v>
      </c>
    </row>
    <row r="423" spans="1:22" x14ac:dyDescent="0.2">
      <c r="A423" s="1">
        <v>44348</v>
      </c>
      <c r="B423" s="52">
        <f t="shared" si="71"/>
        <v>2021</v>
      </c>
      <c r="C423" s="52">
        <f t="shared" si="72"/>
        <v>6</v>
      </c>
      <c r="D423" s="51">
        <f>VLOOKUP($A423,[1]Selic_base!$A$3:$H$1000,4,0)</f>
        <v>0.31</v>
      </c>
      <c r="E423" s="54">
        <f>VLOOKUP($A423,[1]Selic_base!$A$3:$H$1000,5,0)</f>
        <v>39.500000000000014</v>
      </c>
      <c r="F423" s="54">
        <f>VLOOKUP($A423,[1]Selic_base!$A$3:$H$1000,6,0)</f>
        <v>1.27</v>
      </c>
      <c r="G423" s="54" t="str">
        <f>VLOOKUP($A423,[1]Selic_base!$A$3:$H$1000,7,0)</f>
        <v>v</v>
      </c>
      <c r="H423" s="68">
        <f t="shared" si="68"/>
        <v>0</v>
      </c>
      <c r="I423" s="18"/>
      <c r="J423" s="69">
        <f t="shared" si="69"/>
        <v>44348</v>
      </c>
      <c r="K423" s="6"/>
      <c r="L423" s="18"/>
      <c r="M423" s="64">
        <f t="shared" si="65"/>
        <v>421</v>
      </c>
      <c r="N423" s="69">
        <f t="shared" si="70"/>
        <v>44348</v>
      </c>
      <c r="S423" s="32">
        <f t="shared" si="66"/>
        <v>44348</v>
      </c>
      <c r="T423" s="9">
        <f t="shared" si="67"/>
        <v>1.0031000000000001</v>
      </c>
      <c r="U423" s="9">
        <f t="shared" si="73"/>
        <v>1.395</v>
      </c>
      <c r="V423" s="27">
        <f t="shared" ref="V423:V486" si="74">IF(C423=1,D423,D423+V422)</f>
        <v>1.27</v>
      </c>
    </row>
    <row r="424" spans="1:22" x14ac:dyDescent="0.2">
      <c r="A424" s="1">
        <v>44378</v>
      </c>
      <c r="B424" s="52">
        <f t="shared" si="71"/>
        <v>2021</v>
      </c>
      <c r="C424" s="52">
        <f t="shared" si="72"/>
        <v>7</v>
      </c>
      <c r="D424" s="51">
        <f>VLOOKUP($A424,[1]Selic_base!$A$3:$H$1000,4,0)</f>
        <v>0.36</v>
      </c>
      <c r="E424" s="54">
        <f>VLOOKUP($A424,[1]Selic_base!$A$3:$H$1000,5,0)</f>
        <v>39.140000000000015</v>
      </c>
      <c r="F424" s="54">
        <f>VLOOKUP($A424,[1]Selic_base!$A$3:$H$1000,6,0)</f>
        <v>1.63</v>
      </c>
      <c r="G424" s="54" t="str">
        <f>VLOOKUP($A424,[1]Selic_base!$A$3:$H$1000,7,0)</f>
        <v>v</v>
      </c>
      <c r="H424" s="68">
        <f t="shared" si="68"/>
        <v>0</v>
      </c>
      <c r="I424" s="18"/>
      <c r="J424" s="69">
        <f t="shared" si="69"/>
        <v>44378</v>
      </c>
      <c r="K424" s="6"/>
      <c r="L424" s="18"/>
      <c r="M424" s="64">
        <f t="shared" si="65"/>
        <v>422</v>
      </c>
      <c r="N424" s="69">
        <f t="shared" si="70"/>
        <v>44378</v>
      </c>
      <c r="S424" s="32">
        <f t="shared" si="66"/>
        <v>44378</v>
      </c>
      <c r="T424" s="9">
        <f t="shared" si="67"/>
        <v>1.0036</v>
      </c>
      <c r="U424" s="9">
        <f t="shared" si="73"/>
        <v>1.3914000000000002</v>
      </c>
      <c r="V424" s="27">
        <f t="shared" si="74"/>
        <v>1.63</v>
      </c>
    </row>
    <row r="425" spans="1:22" x14ac:dyDescent="0.2">
      <c r="A425" s="1">
        <v>44409</v>
      </c>
      <c r="B425" s="52">
        <f t="shared" si="71"/>
        <v>2021</v>
      </c>
      <c r="C425" s="52">
        <f t="shared" si="72"/>
        <v>8</v>
      </c>
      <c r="D425" s="51">
        <f>VLOOKUP($A425,[1]Selic_base!$A$3:$H$1000,4,0)</f>
        <v>0.43</v>
      </c>
      <c r="E425" s="54">
        <f>VLOOKUP($A425,[1]Selic_base!$A$3:$H$1000,5,0)</f>
        <v>38.710000000000015</v>
      </c>
      <c r="F425" s="54">
        <f>VLOOKUP($A425,[1]Selic_base!$A$3:$H$1000,6,0)</f>
        <v>2.06</v>
      </c>
      <c r="G425" s="54" t="str">
        <f>VLOOKUP($A425,[1]Selic_base!$A$3:$H$1000,7,0)</f>
        <v>v</v>
      </c>
      <c r="H425" s="68">
        <f t="shared" si="68"/>
        <v>0</v>
      </c>
      <c r="I425" s="18"/>
      <c r="J425" s="69">
        <f t="shared" si="69"/>
        <v>44409</v>
      </c>
      <c r="K425" s="6"/>
      <c r="L425" s="18"/>
      <c r="M425" s="64">
        <f t="shared" si="65"/>
        <v>423</v>
      </c>
      <c r="N425" s="69">
        <f t="shared" si="70"/>
        <v>44409</v>
      </c>
      <c r="S425" s="32">
        <f t="shared" si="66"/>
        <v>44409</v>
      </c>
      <c r="T425" s="9">
        <f t="shared" si="67"/>
        <v>1.0043</v>
      </c>
      <c r="U425" s="9">
        <f t="shared" si="73"/>
        <v>1.3871000000000002</v>
      </c>
      <c r="V425" s="27">
        <f t="shared" si="74"/>
        <v>2.06</v>
      </c>
    </row>
    <row r="426" spans="1:22" x14ac:dyDescent="0.2">
      <c r="A426" s="1">
        <v>44440</v>
      </c>
      <c r="B426" s="52">
        <f t="shared" si="71"/>
        <v>2021</v>
      </c>
      <c r="C426" s="52">
        <f t="shared" si="72"/>
        <v>9</v>
      </c>
      <c r="D426" s="51">
        <f>VLOOKUP($A426,[1]Selic_base!$A$3:$H$1000,4,0)</f>
        <v>0.44</v>
      </c>
      <c r="E426" s="54">
        <f>VLOOKUP($A426,[1]Selic_base!$A$3:$H$1000,5,0)</f>
        <v>38.270000000000017</v>
      </c>
      <c r="F426" s="54">
        <f>VLOOKUP($A426,[1]Selic_base!$A$3:$H$1000,6,0)</f>
        <v>2.5</v>
      </c>
      <c r="G426" s="54" t="str">
        <f>VLOOKUP($A426,[1]Selic_base!$A$3:$H$1000,7,0)</f>
        <v>v</v>
      </c>
      <c r="H426" s="68">
        <f t="shared" si="68"/>
        <v>0</v>
      </c>
      <c r="I426" s="18"/>
      <c r="J426" s="69">
        <f t="shared" si="69"/>
        <v>44440</v>
      </c>
      <c r="K426" s="6"/>
      <c r="L426" s="18"/>
      <c r="M426" s="64">
        <f t="shared" si="65"/>
        <v>424</v>
      </c>
      <c r="N426" s="69">
        <f t="shared" si="70"/>
        <v>44440</v>
      </c>
      <c r="S426" s="32">
        <f t="shared" si="66"/>
        <v>44440</v>
      </c>
      <c r="T426" s="9">
        <f t="shared" si="67"/>
        <v>1.0044</v>
      </c>
      <c r="U426" s="9">
        <f t="shared" si="73"/>
        <v>1.3827000000000003</v>
      </c>
      <c r="V426" s="27">
        <f t="shared" si="74"/>
        <v>2.5</v>
      </c>
    </row>
    <row r="427" spans="1:22" x14ac:dyDescent="0.2">
      <c r="A427" s="1">
        <v>44470</v>
      </c>
      <c r="B427" s="52">
        <f t="shared" si="71"/>
        <v>2021</v>
      </c>
      <c r="C427" s="52">
        <f t="shared" si="72"/>
        <v>10</v>
      </c>
      <c r="D427" s="51">
        <f>VLOOKUP($A427,[1]Selic_base!$A$3:$H$1000,4,0)</f>
        <v>0.49</v>
      </c>
      <c r="E427" s="54">
        <f>VLOOKUP($A427,[1]Selic_base!$A$3:$H$1000,5,0)</f>
        <v>37.780000000000015</v>
      </c>
      <c r="F427" s="54">
        <f>VLOOKUP($A427,[1]Selic_base!$A$3:$H$1000,6,0)</f>
        <v>2.99</v>
      </c>
      <c r="G427" s="54" t="str">
        <f>VLOOKUP($A427,[1]Selic_base!$A$3:$H$1000,7,0)</f>
        <v>v</v>
      </c>
      <c r="H427" s="68">
        <f t="shared" si="68"/>
        <v>0</v>
      </c>
      <c r="I427" s="18"/>
      <c r="J427" s="69">
        <f t="shared" si="69"/>
        <v>44470</v>
      </c>
      <c r="K427" s="6"/>
      <c r="L427" s="18"/>
      <c r="M427" s="64">
        <f t="shared" si="65"/>
        <v>425</v>
      </c>
      <c r="N427" s="69">
        <f t="shared" si="70"/>
        <v>44470</v>
      </c>
      <c r="S427" s="32">
        <f t="shared" si="66"/>
        <v>44470</v>
      </c>
      <c r="T427" s="9">
        <f t="shared" si="67"/>
        <v>1.0048999999999999</v>
      </c>
      <c r="U427" s="9">
        <f t="shared" si="73"/>
        <v>1.3778000000000001</v>
      </c>
      <c r="V427" s="27">
        <f t="shared" si="74"/>
        <v>2.99</v>
      </c>
    </row>
    <row r="428" spans="1:22" x14ac:dyDescent="0.2">
      <c r="A428" s="1">
        <v>44501</v>
      </c>
      <c r="B428" s="52">
        <f t="shared" si="71"/>
        <v>2021</v>
      </c>
      <c r="C428" s="52">
        <f t="shared" si="72"/>
        <v>11</v>
      </c>
      <c r="D428" s="51">
        <f>VLOOKUP($A428,[1]Selic_base!$A$3:$H$1000,4,0)</f>
        <v>0.59</v>
      </c>
      <c r="E428" s="54">
        <f>VLOOKUP($A428,[1]Selic_base!$A$3:$H$1000,5,0)</f>
        <v>37.190000000000012</v>
      </c>
      <c r="F428" s="54">
        <f>VLOOKUP($A428,[1]Selic_base!$A$3:$H$1000,6,0)</f>
        <v>3.58</v>
      </c>
      <c r="G428" s="54" t="str">
        <f>VLOOKUP($A428,[1]Selic_base!$A$3:$H$1000,7,0)</f>
        <v>v</v>
      </c>
      <c r="H428" s="68">
        <f t="shared" si="68"/>
        <v>0</v>
      </c>
      <c r="I428" s="18"/>
      <c r="J428" s="69">
        <f t="shared" si="69"/>
        <v>44501</v>
      </c>
      <c r="K428" s="6"/>
      <c r="L428" s="18"/>
      <c r="M428" s="64">
        <f t="shared" si="65"/>
        <v>426</v>
      </c>
      <c r="N428" s="69">
        <f t="shared" si="70"/>
        <v>44501</v>
      </c>
      <c r="S428" s="32">
        <f t="shared" si="66"/>
        <v>44501</v>
      </c>
      <c r="T428" s="9">
        <f t="shared" si="67"/>
        <v>1.0059</v>
      </c>
      <c r="U428" s="9">
        <f t="shared" si="73"/>
        <v>1.3719000000000001</v>
      </c>
      <c r="V428" s="27">
        <f t="shared" si="74"/>
        <v>3.58</v>
      </c>
    </row>
    <row r="429" spans="1:22" x14ac:dyDescent="0.2">
      <c r="A429" s="1">
        <v>44531</v>
      </c>
      <c r="B429" s="52">
        <f t="shared" si="71"/>
        <v>2021</v>
      </c>
      <c r="C429" s="52">
        <f t="shared" si="72"/>
        <v>12</v>
      </c>
      <c r="D429" s="51">
        <f>VLOOKUP($A429,[1]Selic_base!$A$3:$H$1000,4,0)</f>
        <v>0.77</v>
      </c>
      <c r="E429" s="54">
        <f>VLOOKUP($A429,[1]Selic_base!$A$3:$H$1000,5,0)</f>
        <v>36.420000000000009</v>
      </c>
      <c r="F429" s="54">
        <f>VLOOKUP($A429,[1]Selic_base!$A$3:$H$1000,6,0)</f>
        <v>4.3499999999999996</v>
      </c>
      <c r="G429" s="54" t="str">
        <f>VLOOKUP($A429,[1]Selic_base!$A$3:$H$1000,7,0)</f>
        <v>v</v>
      </c>
      <c r="H429" s="68">
        <f t="shared" si="68"/>
        <v>0</v>
      </c>
      <c r="I429" s="18"/>
      <c r="J429" s="69">
        <f t="shared" si="69"/>
        <v>44531</v>
      </c>
      <c r="K429" s="6"/>
      <c r="L429" s="18"/>
      <c r="M429" s="64">
        <f t="shared" si="65"/>
        <v>427</v>
      </c>
      <c r="N429" s="69">
        <f t="shared" si="70"/>
        <v>44531</v>
      </c>
      <c r="S429" s="32">
        <f t="shared" si="66"/>
        <v>44531</v>
      </c>
      <c r="T429" s="9">
        <f t="shared" si="67"/>
        <v>1.0077</v>
      </c>
      <c r="U429" s="9">
        <f t="shared" si="73"/>
        <v>1.3642000000000001</v>
      </c>
      <c r="V429" s="27">
        <f t="shared" si="74"/>
        <v>4.3499999999999996</v>
      </c>
    </row>
    <row r="430" spans="1:22" x14ac:dyDescent="0.2">
      <c r="A430" s="1">
        <v>44562</v>
      </c>
      <c r="B430" s="52">
        <f t="shared" si="71"/>
        <v>2022</v>
      </c>
      <c r="C430" s="52">
        <f t="shared" si="72"/>
        <v>1</v>
      </c>
      <c r="D430" s="51">
        <f>VLOOKUP($A430,[1]Selic_base!$A$3:$H$1000,4,0)</f>
        <v>0.73</v>
      </c>
      <c r="E430" s="54">
        <f>VLOOKUP($A430,[1]Selic_base!$A$3:$H$1000,5,0)</f>
        <v>35.690000000000012</v>
      </c>
      <c r="F430" s="54">
        <f>VLOOKUP($A430,[1]Selic_base!$A$3:$H$1000,6,0)</f>
        <v>0.73</v>
      </c>
      <c r="G430" s="54" t="str">
        <f>VLOOKUP($A430,[1]Selic_base!$A$3:$H$1000,7,0)</f>
        <v>v</v>
      </c>
      <c r="H430" s="68">
        <f t="shared" si="68"/>
        <v>0</v>
      </c>
      <c r="I430" s="18"/>
      <c r="J430" s="69">
        <f t="shared" si="69"/>
        <v>44562</v>
      </c>
      <c r="K430" s="6"/>
      <c r="L430" s="18"/>
      <c r="M430" s="64">
        <f t="shared" si="65"/>
        <v>428</v>
      </c>
      <c r="N430" s="69">
        <f t="shared" si="70"/>
        <v>44562</v>
      </c>
      <c r="S430" s="32">
        <f t="shared" si="66"/>
        <v>44562</v>
      </c>
      <c r="T430" s="9">
        <f t="shared" si="67"/>
        <v>1.0073000000000001</v>
      </c>
      <c r="U430" s="9">
        <f t="shared" si="73"/>
        <v>1.3569</v>
      </c>
      <c r="V430" s="27">
        <f t="shared" si="74"/>
        <v>0.73</v>
      </c>
    </row>
    <row r="431" spans="1:22" x14ac:dyDescent="0.2">
      <c r="A431" s="1">
        <v>44593</v>
      </c>
      <c r="B431" s="52">
        <f t="shared" si="71"/>
        <v>2022</v>
      </c>
      <c r="C431" s="52">
        <f t="shared" si="72"/>
        <v>2</v>
      </c>
      <c r="D431" s="51">
        <f>VLOOKUP($A431,[1]Selic_base!$A$3:$H$1000,4,0)</f>
        <v>0.76</v>
      </c>
      <c r="E431" s="54">
        <f>VLOOKUP($A431,[1]Selic_base!$A$3:$H$1000,5,0)</f>
        <v>34.930000000000014</v>
      </c>
      <c r="F431" s="54">
        <f>VLOOKUP($A431,[1]Selic_base!$A$3:$H$1000,6,0)</f>
        <v>1.49</v>
      </c>
      <c r="G431" s="54" t="str">
        <f>VLOOKUP($A431,[1]Selic_base!$A$3:$H$1000,7,0)</f>
        <v>v</v>
      </c>
      <c r="H431" s="68">
        <f t="shared" si="68"/>
        <v>0</v>
      </c>
      <c r="I431" s="18"/>
      <c r="J431" s="69">
        <f t="shared" si="69"/>
        <v>44593</v>
      </c>
      <c r="K431" s="6"/>
      <c r="L431" s="18"/>
      <c r="M431" s="64">
        <f t="shared" si="65"/>
        <v>429</v>
      </c>
      <c r="N431" s="69">
        <f t="shared" si="70"/>
        <v>44593</v>
      </c>
      <c r="S431" s="32">
        <f t="shared" si="66"/>
        <v>44593</v>
      </c>
      <c r="T431" s="9">
        <f t="shared" si="67"/>
        <v>1.0076000000000001</v>
      </c>
      <c r="U431" s="9">
        <f t="shared" si="73"/>
        <v>1.3493000000000002</v>
      </c>
      <c r="V431" s="27">
        <f t="shared" si="74"/>
        <v>1.49</v>
      </c>
    </row>
    <row r="432" spans="1:22" x14ac:dyDescent="0.2">
      <c r="A432" s="1">
        <v>44621</v>
      </c>
      <c r="B432" s="52">
        <f t="shared" si="71"/>
        <v>2022</v>
      </c>
      <c r="C432" s="52">
        <f t="shared" si="72"/>
        <v>3</v>
      </c>
      <c r="D432" s="51">
        <f>VLOOKUP($A432,[1]Selic_base!$A$3:$H$1000,4,0)</f>
        <v>0.93</v>
      </c>
      <c r="E432" s="54">
        <f>VLOOKUP($A432,[1]Selic_base!$A$3:$H$1000,5,0)</f>
        <v>34.000000000000014</v>
      </c>
      <c r="F432" s="54">
        <f>VLOOKUP($A432,[1]Selic_base!$A$3:$H$1000,6,0)</f>
        <v>2.42</v>
      </c>
      <c r="G432" s="54" t="str">
        <f>VLOOKUP($A432,[1]Selic_base!$A$3:$H$1000,7,0)</f>
        <v>v</v>
      </c>
      <c r="H432" s="68">
        <f t="shared" si="68"/>
        <v>0</v>
      </c>
      <c r="I432" s="18"/>
      <c r="J432" s="69">
        <f t="shared" si="69"/>
        <v>44621</v>
      </c>
      <c r="K432" s="6"/>
      <c r="L432" s="18"/>
      <c r="M432" s="64">
        <f t="shared" si="65"/>
        <v>430</v>
      </c>
      <c r="N432" s="69">
        <f t="shared" si="70"/>
        <v>44621</v>
      </c>
      <c r="S432" s="32">
        <f t="shared" si="66"/>
        <v>44621</v>
      </c>
      <c r="T432" s="9">
        <f t="shared" si="67"/>
        <v>1.0093000000000001</v>
      </c>
      <c r="U432" s="9">
        <f t="shared" si="73"/>
        <v>1.34</v>
      </c>
      <c r="V432" s="27">
        <f t="shared" si="74"/>
        <v>2.42</v>
      </c>
    </row>
    <row r="433" spans="1:22" x14ac:dyDescent="0.2">
      <c r="A433" s="1">
        <v>44652</v>
      </c>
      <c r="B433" s="52">
        <f t="shared" si="71"/>
        <v>2022</v>
      </c>
      <c r="C433" s="52">
        <f t="shared" si="72"/>
        <v>4</v>
      </c>
      <c r="D433" s="51">
        <f>VLOOKUP($A433,[1]Selic_base!$A$3:$H$1000,4,0)</f>
        <v>0.83</v>
      </c>
      <c r="E433" s="54">
        <f>VLOOKUP($A433,[1]Selic_base!$A$3:$H$1000,5,0)</f>
        <v>33.170000000000016</v>
      </c>
      <c r="F433" s="54">
        <f>VLOOKUP($A433,[1]Selic_base!$A$3:$H$1000,6,0)</f>
        <v>3.25</v>
      </c>
      <c r="G433" s="54" t="str">
        <f>VLOOKUP($A433,[1]Selic_base!$A$3:$H$1000,7,0)</f>
        <v>v</v>
      </c>
      <c r="H433" s="68">
        <f t="shared" si="68"/>
        <v>0</v>
      </c>
      <c r="I433" s="18"/>
      <c r="J433" s="69">
        <f t="shared" si="69"/>
        <v>44652</v>
      </c>
      <c r="K433" s="6"/>
      <c r="L433" s="18"/>
      <c r="M433" s="64">
        <f t="shared" si="65"/>
        <v>431</v>
      </c>
      <c r="N433" s="69">
        <f t="shared" si="70"/>
        <v>44652</v>
      </c>
      <c r="S433" s="32">
        <f t="shared" si="66"/>
        <v>44652</v>
      </c>
      <c r="T433" s="9">
        <f t="shared" si="67"/>
        <v>1.0083</v>
      </c>
      <c r="U433" s="9">
        <f t="shared" si="73"/>
        <v>1.3317000000000001</v>
      </c>
      <c r="V433" s="27">
        <f t="shared" si="74"/>
        <v>3.25</v>
      </c>
    </row>
    <row r="434" spans="1:22" x14ac:dyDescent="0.2">
      <c r="A434" s="1">
        <v>44682</v>
      </c>
      <c r="B434" s="52">
        <f t="shared" si="71"/>
        <v>2022</v>
      </c>
      <c r="C434" s="52">
        <f t="shared" si="72"/>
        <v>5</v>
      </c>
      <c r="D434" s="51">
        <f>VLOOKUP($A434,[1]Selic_base!$A$3:$H$1000,4,0)</f>
        <v>1.03</v>
      </c>
      <c r="E434" s="54">
        <f>VLOOKUP($A434,[1]Selic_base!$A$3:$H$1000,5,0)</f>
        <v>32.140000000000015</v>
      </c>
      <c r="F434" s="54">
        <f>VLOOKUP($A434,[1]Selic_base!$A$3:$H$1000,6,0)</f>
        <v>4.28</v>
      </c>
      <c r="G434" s="54" t="str">
        <f>VLOOKUP($A434,[1]Selic_base!$A$3:$H$1000,7,0)</f>
        <v>v</v>
      </c>
      <c r="H434" s="68">
        <f t="shared" si="68"/>
        <v>0</v>
      </c>
      <c r="I434" s="18"/>
      <c r="J434" s="69">
        <f t="shared" si="69"/>
        <v>44682</v>
      </c>
      <c r="K434" s="6"/>
      <c r="L434" s="18"/>
      <c r="M434" s="64">
        <f t="shared" si="65"/>
        <v>432</v>
      </c>
      <c r="N434" s="69">
        <f t="shared" si="70"/>
        <v>44682</v>
      </c>
      <c r="S434" s="32">
        <f t="shared" si="66"/>
        <v>44682</v>
      </c>
      <c r="T434" s="9">
        <f t="shared" si="67"/>
        <v>1.0103</v>
      </c>
      <c r="U434" s="9">
        <f t="shared" si="73"/>
        <v>1.3214000000000001</v>
      </c>
      <c r="V434" s="27">
        <f t="shared" si="74"/>
        <v>4.28</v>
      </c>
    </row>
    <row r="435" spans="1:22" x14ac:dyDescent="0.2">
      <c r="A435" s="1">
        <v>44713</v>
      </c>
      <c r="B435" s="52">
        <f t="shared" si="71"/>
        <v>2022</v>
      </c>
      <c r="C435" s="52">
        <f t="shared" si="72"/>
        <v>6</v>
      </c>
      <c r="D435" s="51">
        <f>VLOOKUP($A435,[1]Selic_base!$A$3:$H$1000,4,0)</f>
        <v>1.02</v>
      </c>
      <c r="E435" s="54">
        <f>VLOOKUP($A435,[1]Selic_base!$A$3:$H$1000,5,0)</f>
        <v>31.120000000000012</v>
      </c>
      <c r="F435" s="54">
        <f>VLOOKUP($A435,[1]Selic_base!$A$3:$H$1000,6,0)</f>
        <v>5.3000000000000007</v>
      </c>
      <c r="G435" s="54" t="str">
        <f>VLOOKUP($A435,[1]Selic_base!$A$3:$H$1000,7,0)</f>
        <v>v</v>
      </c>
      <c r="H435" s="68">
        <f t="shared" si="68"/>
        <v>0</v>
      </c>
      <c r="I435" s="18"/>
      <c r="J435" s="69">
        <f t="shared" si="69"/>
        <v>44713</v>
      </c>
      <c r="K435" s="6"/>
      <c r="L435" s="18"/>
      <c r="M435" s="64">
        <f t="shared" si="65"/>
        <v>433</v>
      </c>
      <c r="N435" s="69">
        <f t="shared" si="70"/>
        <v>44713</v>
      </c>
      <c r="S435" s="32">
        <f t="shared" si="66"/>
        <v>44713</v>
      </c>
      <c r="T435" s="9">
        <f t="shared" si="67"/>
        <v>1.0102</v>
      </c>
      <c r="U435" s="9">
        <f t="shared" si="73"/>
        <v>1.3112000000000001</v>
      </c>
      <c r="V435" s="27">
        <f t="shared" si="74"/>
        <v>5.3000000000000007</v>
      </c>
    </row>
    <row r="436" spans="1:22" x14ac:dyDescent="0.2">
      <c r="A436" s="1">
        <v>44743</v>
      </c>
      <c r="B436" s="52">
        <f t="shared" si="71"/>
        <v>2022</v>
      </c>
      <c r="C436" s="52">
        <f t="shared" si="72"/>
        <v>7</v>
      </c>
      <c r="D436" s="51">
        <f>VLOOKUP($A436,[1]Selic_base!$A$3:$H$1000,4,0)</f>
        <v>1.03</v>
      </c>
      <c r="E436" s="54">
        <f>VLOOKUP($A436,[1]Selic_base!$A$3:$H$1000,5,0)</f>
        <v>30.090000000000011</v>
      </c>
      <c r="F436" s="54">
        <f>VLOOKUP($A436,[1]Selic_base!$A$3:$H$1000,6,0)</f>
        <v>6.330000000000001</v>
      </c>
      <c r="G436" s="54" t="str">
        <f>VLOOKUP($A436,[1]Selic_base!$A$3:$H$1000,7,0)</f>
        <v>v</v>
      </c>
      <c r="H436" s="68">
        <f t="shared" si="68"/>
        <v>0</v>
      </c>
      <c r="I436" s="18"/>
      <c r="J436" s="69">
        <f t="shared" si="69"/>
        <v>44743</v>
      </c>
      <c r="K436" s="6"/>
      <c r="L436" s="18"/>
      <c r="M436" s="64">
        <f t="shared" si="65"/>
        <v>434</v>
      </c>
      <c r="N436" s="69">
        <f t="shared" si="70"/>
        <v>44743</v>
      </c>
      <c r="S436" s="32">
        <f t="shared" si="66"/>
        <v>44743</v>
      </c>
      <c r="T436" s="9">
        <f t="shared" si="67"/>
        <v>1.0103</v>
      </c>
      <c r="U436" s="9">
        <f t="shared" si="73"/>
        <v>1.3009000000000002</v>
      </c>
      <c r="V436" s="27">
        <f t="shared" si="74"/>
        <v>6.330000000000001</v>
      </c>
    </row>
    <row r="437" spans="1:22" x14ac:dyDescent="0.2">
      <c r="A437" s="1">
        <v>44774</v>
      </c>
      <c r="B437" s="52">
        <f t="shared" si="71"/>
        <v>2022</v>
      </c>
      <c r="C437" s="52">
        <f t="shared" si="72"/>
        <v>8</v>
      </c>
      <c r="D437" s="51">
        <f>VLOOKUP($A437,[1]Selic_base!$A$3:$H$1000,4,0)</f>
        <v>1.17</v>
      </c>
      <c r="E437" s="54">
        <f>VLOOKUP($A437,[1]Selic_base!$A$3:$H$1000,5,0)</f>
        <v>28.920000000000009</v>
      </c>
      <c r="F437" s="54">
        <f>VLOOKUP($A437,[1]Selic_base!$A$3:$H$1000,6,0)</f>
        <v>7.5000000000000009</v>
      </c>
      <c r="G437" s="54" t="str">
        <f>VLOOKUP($A437,[1]Selic_base!$A$3:$H$1000,7,0)</f>
        <v>v</v>
      </c>
      <c r="H437" s="68">
        <f t="shared" si="68"/>
        <v>0</v>
      </c>
      <c r="I437" s="18"/>
      <c r="J437" s="69">
        <f t="shared" si="69"/>
        <v>44774</v>
      </c>
      <c r="K437" s="6"/>
      <c r="L437" s="18"/>
      <c r="M437" s="64">
        <f t="shared" si="65"/>
        <v>435</v>
      </c>
      <c r="N437" s="69">
        <f t="shared" si="70"/>
        <v>44774</v>
      </c>
      <c r="S437" s="32">
        <f t="shared" si="66"/>
        <v>44774</v>
      </c>
      <c r="T437" s="9">
        <f t="shared" si="67"/>
        <v>1.0117</v>
      </c>
      <c r="U437" s="9">
        <f t="shared" si="73"/>
        <v>1.2892000000000001</v>
      </c>
      <c r="V437" s="27">
        <f t="shared" si="74"/>
        <v>7.5000000000000009</v>
      </c>
    </row>
    <row r="438" spans="1:22" x14ac:dyDescent="0.2">
      <c r="A438" s="1">
        <v>44805</v>
      </c>
      <c r="B438" s="52">
        <f t="shared" si="71"/>
        <v>2022</v>
      </c>
      <c r="C438" s="52">
        <f t="shared" si="72"/>
        <v>9</v>
      </c>
      <c r="D438" s="51">
        <f>VLOOKUP($A438,[1]Selic_base!$A$3:$H$1000,4,0)</f>
        <v>1.07</v>
      </c>
      <c r="E438" s="54">
        <f>VLOOKUP($A438,[1]Selic_base!$A$3:$H$1000,5,0)</f>
        <v>27.850000000000009</v>
      </c>
      <c r="F438" s="54">
        <f>VLOOKUP($A438,[1]Selic_base!$A$3:$H$1000,6,0)</f>
        <v>8.57</v>
      </c>
      <c r="G438" s="54" t="str">
        <f>VLOOKUP($A438,[1]Selic_base!$A$3:$H$1000,7,0)</f>
        <v>v</v>
      </c>
      <c r="H438" s="68">
        <f t="shared" si="68"/>
        <v>0</v>
      </c>
      <c r="I438" s="18"/>
      <c r="J438" s="69">
        <f t="shared" si="69"/>
        <v>44805</v>
      </c>
      <c r="K438" s="6"/>
      <c r="L438" s="18"/>
      <c r="M438" s="64">
        <f t="shared" si="65"/>
        <v>436</v>
      </c>
      <c r="N438" s="69">
        <f t="shared" si="70"/>
        <v>44805</v>
      </c>
      <c r="S438" s="32">
        <f t="shared" si="66"/>
        <v>44805</v>
      </c>
      <c r="T438" s="9">
        <f t="shared" si="67"/>
        <v>1.0106999999999999</v>
      </c>
      <c r="U438" s="9">
        <f t="shared" si="73"/>
        <v>1.2785000000000002</v>
      </c>
      <c r="V438" s="27">
        <f t="shared" si="74"/>
        <v>8.57</v>
      </c>
    </row>
    <row r="439" spans="1:22" x14ac:dyDescent="0.2">
      <c r="A439" s="1">
        <v>44835</v>
      </c>
      <c r="B439" s="52">
        <f t="shared" si="71"/>
        <v>2022</v>
      </c>
      <c r="C439" s="52">
        <f t="shared" si="72"/>
        <v>10</v>
      </c>
      <c r="D439" s="51">
        <f>VLOOKUP($A439,[1]Selic_base!$A$3:$H$1000,4,0)</f>
        <v>1.02</v>
      </c>
      <c r="E439" s="54">
        <f>VLOOKUP($A439,[1]Selic_base!$A$3:$H$1000,5,0)</f>
        <v>26.830000000000009</v>
      </c>
      <c r="F439" s="54">
        <f>VLOOKUP($A439,[1]Selic_base!$A$3:$H$1000,6,0)</f>
        <v>9.59</v>
      </c>
      <c r="G439" s="54" t="str">
        <f>VLOOKUP($A439,[1]Selic_base!$A$3:$H$1000,7,0)</f>
        <v>v</v>
      </c>
      <c r="H439" s="68">
        <f t="shared" si="68"/>
        <v>0</v>
      </c>
      <c r="I439" s="18"/>
      <c r="J439" s="69">
        <f t="shared" si="69"/>
        <v>44835</v>
      </c>
      <c r="K439" s="6"/>
      <c r="L439" s="18"/>
      <c r="M439" s="64">
        <f t="shared" si="65"/>
        <v>437</v>
      </c>
      <c r="N439" s="69">
        <f t="shared" si="70"/>
        <v>44835</v>
      </c>
      <c r="S439" s="32">
        <f t="shared" si="66"/>
        <v>44835</v>
      </c>
      <c r="T439" s="9">
        <f t="shared" si="67"/>
        <v>1.0102</v>
      </c>
      <c r="U439" s="9">
        <f t="shared" si="73"/>
        <v>1.2683</v>
      </c>
      <c r="V439" s="27">
        <f t="shared" si="74"/>
        <v>9.59</v>
      </c>
    </row>
    <row r="440" spans="1:22" x14ac:dyDescent="0.2">
      <c r="A440" s="1">
        <v>44866</v>
      </c>
      <c r="B440" s="52">
        <f t="shared" si="71"/>
        <v>2022</v>
      </c>
      <c r="C440" s="52">
        <f t="shared" si="72"/>
        <v>11</v>
      </c>
      <c r="D440" s="51">
        <f>VLOOKUP($A440,[1]Selic_base!$A$3:$H$1000,4,0)</f>
        <v>1.02</v>
      </c>
      <c r="E440" s="54">
        <f>VLOOKUP($A440,[1]Selic_base!$A$3:$H$1000,5,0)</f>
        <v>25.810000000000009</v>
      </c>
      <c r="F440" s="54">
        <f>VLOOKUP($A440,[1]Selic_base!$A$3:$H$1000,6,0)</f>
        <v>10.61</v>
      </c>
      <c r="G440" s="54" t="str">
        <f>VLOOKUP($A440,[1]Selic_base!$A$3:$H$1000,7,0)</f>
        <v>v</v>
      </c>
      <c r="H440" s="68">
        <f t="shared" si="68"/>
        <v>0</v>
      </c>
      <c r="I440" s="18"/>
      <c r="J440" s="69">
        <f t="shared" si="69"/>
        <v>44866</v>
      </c>
      <c r="K440" s="6"/>
      <c r="L440" s="18"/>
      <c r="M440" s="64">
        <f t="shared" si="65"/>
        <v>438</v>
      </c>
      <c r="N440" s="69">
        <f t="shared" si="70"/>
        <v>44866</v>
      </c>
      <c r="S440" s="32">
        <f t="shared" si="66"/>
        <v>44866</v>
      </c>
      <c r="T440" s="9">
        <f t="shared" si="67"/>
        <v>1.0102</v>
      </c>
      <c r="U440" s="9">
        <f t="shared" si="73"/>
        <v>1.2581000000000002</v>
      </c>
      <c r="V440" s="27">
        <f t="shared" si="74"/>
        <v>10.61</v>
      </c>
    </row>
    <row r="441" spans="1:22" x14ac:dyDescent="0.2">
      <c r="A441" s="1">
        <v>44896</v>
      </c>
      <c r="B441" s="52">
        <f t="shared" si="71"/>
        <v>2022</v>
      </c>
      <c r="C441" s="52">
        <f t="shared" si="72"/>
        <v>12</v>
      </c>
      <c r="D441" s="51">
        <f>VLOOKUP($A441,[1]Selic_base!$A$3:$H$1000,4,0)</f>
        <v>1.1200000000000001</v>
      </c>
      <c r="E441" s="54">
        <f>VLOOKUP($A441,[1]Selic_base!$A$3:$H$1000,5,0)</f>
        <v>24.690000000000008</v>
      </c>
      <c r="F441" s="54">
        <f>VLOOKUP($A441,[1]Selic_base!$A$3:$H$1000,6,0)</f>
        <v>11.73</v>
      </c>
      <c r="G441" s="54" t="str">
        <f>VLOOKUP($A441,[1]Selic_base!$A$3:$H$1000,7,0)</f>
        <v>v</v>
      </c>
      <c r="H441" s="68">
        <f t="shared" si="68"/>
        <v>0</v>
      </c>
      <c r="I441" s="18"/>
      <c r="J441" s="69">
        <f t="shared" si="69"/>
        <v>44896</v>
      </c>
      <c r="K441" s="6"/>
      <c r="L441" s="18"/>
      <c r="M441" s="64">
        <f t="shared" si="65"/>
        <v>439</v>
      </c>
      <c r="N441" s="69">
        <f t="shared" si="70"/>
        <v>44896</v>
      </c>
      <c r="S441" s="32">
        <f t="shared" si="66"/>
        <v>44896</v>
      </c>
      <c r="T441" s="9">
        <f t="shared" si="67"/>
        <v>1.0112000000000001</v>
      </c>
      <c r="U441" s="9">
        <f t="shared" si="73"/>
        <v>1.2469000000000001</v>
      </c>
      <c r="V441" s="27">
        <f t="shared" si="74"/>
        <v>11.73</v>
      </c>
    </row>
    <row r="442" spans="1:22" x14ac:dyDescent="0.2">
      <c r="A442" s="1">
        <v>44927</v>
      </c>
      <c r="B442" s="52">
        <f t="shared" si="71"/>
        <v>2023</v>
      </c>
      <c r="C442" s="52">
        <f t="shared" si="72"/>
        <v>1</v>
      </c>
      <c r="D442" s="51">
        <f>VLOOKUP($A442,[1]Selic_base!$A$3:$H$1000,4,0)</f>
        <v>1.1200000000000001</v>
      </c>
      <c r="E442" s="54">
        <f>VLOOKUP($A442,[1]Selic_base!$A$3:$H$1000,5,0)</f>
        <v>23.570000000000007</v>
      </c>
      <c r="F442" s="54">
        <f>VLOOKUP($A442,[1]Selic_base!$A$3:$H$1000,6,0)</f>
        <v>1.1200000000000001</v>
      </c>
      <c r="G442" s="54" t="str">
        <f>VLOOKUP($A442,[1]Selic_base!$A$3:$H$1000,7,0)</f>
        <v>v</v>
      </c>
      <c r="H442" s="68">
        <f t="shared" si="68"/>
        <v>0</v>
      </c>
      <c r="I442" s="18"/>
      <c r="J442" s="69">
        <f t="shared" si="69"/>
        <v>44927</v>
      </c>
      <c r="K442" s="6"/>
      <c r="L442" s="18"/>
      <c r="M442" s="64">
        <f t="shared" si="65"/>
        <v>440</v>
      </c>
      <c r="N442" s="69">
        <f t="shared" si="70"/>
        <v>44927</v>
      </c>
      <c r="S442" s="32">
        <f t="shared" si="66"/>
        <v>44927</v>
      </c>
      <c r="T442" s="9">
        <f t="shared" si="67"/>
        <v>1.0112000000000001</v>
      </c>
      <c r="U442" s="9">
        <f t="shared" si="73"/>
        <v>1.2357</v>
      </c>
      <c r="V442" s="27">
        <f t="shared" si="74"/>
        <v>1.1200000000000001</v>
      </c>
    </row>
    <row r="443" spans="1:22" x14ac:dyDescent="0.2">
      <c r="A443" s="1">
        <v>44958</v>
      </c>
      <c r="B443" s="52">
        <f t="shared" si="71"/>
        <v>2023</v>
      </c>
      <c r="C443" s="52">
        <f t="shared" si="72"/>
        <v>2</v>
      </c>
      <c r="D443" s="51">
        <f>VLOOKUP($A443,[1]Selic_base!$A$3:$H$1000,4,0)</f>
        <v>0.92</v>
      </c>
      <c r="E443" s="54">
        <f>VLOOKUP($A443,[1]Selic_base!$A$3:$H$1000,5,0)</f>
        <v>22.650000000000006</v>
      </c>
      <c r="F443" s="54">
        <f>VLOOKUP($A443,[1]Selic_base!$A$3:$H$1000,6,0)</f>
        <v>2.04</v>
      </c>
      <c r="G443" s="54" t="str">
        <f>VLOOKUP($A443,[1]Selic_base!$A$3:$H$1000,7,0)</f>
        <v>v</v>
      </c>
      <c r="H443" s="68">
        <f t="shared" si="68"/>
        <v>0</v>
      </c>
      <c r="I443" s="18"/>
      <c r="J443" s="69">
        <f t="shared" si="69"/>
        <v>44958</v>
      </c>
      <c r="K443" s="6"/>
      <c r="L443" s="18"/>
      <c r="M443" s="64">
        <f t="shared" si="65"/>
        <v>441</v>
      </c>
      <c r="N443" s="69">
        <f t="shared" si="70"/>
        <v>44958</v>
      </c>
      <c r="S443" s="32">
        <f t="shared" si="66"/>
        <v>44958</v>
      </c>
      <c r="T443" s="9">
        <f t="shared" si="67"/>
        <v>1.0092000000000001</v>
      </c>
      <c r="U443" s="9">
        <f t="shared" si="73"/>
        <v>1.2265000000000001</v>
      </c>
      <c r="V443" s="27">
        <f t="shared" si="74"/>
        <v>2.04</v>
      </c>
    </row>
    <row r="444" spans="1:22" x14ac:dyDescent="0.2">
      <c r="A444" s="1">
        <v>44986</v>
      </c>
      <c r="B444" s="52">
        <f t="shared" si="71"/>
        <v>2023</v>
      </c>
      <c r="C444" s="52">
        <f t="shared" si="72"/>
        <v>3</v>
      </c>
      <c r="D444" s="51">
        <f>VLOOKUP($A444,[1]Selic_base!$A$3:$H$1000,4,1)</f>
        <v>1.17</v>
      </c>
      <c r="E444" s="54">
        <f>VLOOKUP($A444,[1]Selic_base!$A$3:$H$1000,5,0)</f>
        <v>21.480000000000008</v>
      </c>
      <c r="F444" s="54">
        <f>VLOOKUP($A444,[1]Selic_base!$A$3:$H$1000,6,0)</f>
        <v>3.21</v>
      </c>
      <c r="G444" s="54" t="str">
        <f>VLOOKUP($A444,[1]Selic_base!$A$3:$H$1000,7,0)</f>
        <v>v</v>
      </c>
      <c r="H444" s="68">
        <f t="shared" si="68"/>
        <v>0</v>
      </c>
      <c r="I444" s="18"/>
      <c r="J444" s="69">
        <f t="shared" si="69"/>
        <v>44986</v>
      </c>
      <c r="K444" s="6"/>
      <c r="L444" s="18"/>
      <c r="M444" s="64">
        <f t="shared" si="65"/>
        <v>442</v>
      </c>
      <c r="N444" s="69">
        <f t="shared" si="70"/>
        <v>44986</v>
      </c>
      <c r="S444" s="32">
        <f t="shared" si="66"/>
        <v>44986</v>
      </c>
      <c r="T444" s="9">
        <f t="shared" si="67"/>
        <v>1.0117</v>
      </c>
      <c r="U444" s="9">
        <f t="shared" si="73"/>
        <v>1.2148000000000001</v>
      </c>
      <c r="V444" s="27">
        <f t="shared" si="74"/>
        <v>3.21</v>
      </c>
    </row>
    <row r="445" spans="1:22" x14ac:dyDescent="0.2">
      <c r="A445" s="1">
        <v>45017</v>
      </c>
      <c r="B445" s="52">
        <f t="shared" si="71"/>
        <v>2023</v>
      </c>
      <c r="C445" s="52">
        <f t="shared" si="72"/>
        <v>4</v>
      </c>
      <c r="D445" s="51">
        <f>VLOOKUP($A445,[1]Selic_base!$A$3:$H$1000,4,0)</f>
        <v>0.92</v>
      </c>
      <c r="E445" s="54">
        <f>VLOOKUP($A445,[1]Selic_base!$A$3:$H$1000,5,0)</f>
        <v>20.560000000000006</v>
      </c>
      <c r="F445" s="54">
        <f>VLOOKUP($A445,[1]Selic_base!$A$3:$H$1000,6,0)</f>
        <v>4.13</v>
      </c>
      <c r="G445" s="54" t="str">
        <f>VLOOKUP($A445,[1]Selic_base!$A$3:$H$1000,7,0)</f>
        <v>v</v>
      </c>
      <c r="H445" s="68">
        <f t="shared" si="68"/>
        <v>0</v>
      </c>
      <c r="I445" s="18"/>
      <c r="J445" s="69">
        <f t="shared" si="69"/>
        <v>45017</v>
      </c>
      <c r="K445" s="6"/>
      <c r="L445" s="18"/>
      <c r="M445" s="64">
        <f t="shared" si="65"/>
        <v>443</v>
      </c>
      <c r="N445" s="69">
        <f t="shared" si="70"/>
        <v>45017</v>
      </c>
      <c r="S445" s="32">
        <f t="shared" si="66"/>
        <v>45017</v>
      </c>
      <c r="T445" s="9">
        <f t="shared" si="67"/>
        <v>1.0092000000000001</v>
      </c>
      <c r="U445" s="9">
        <f t="shared" si="73"/>
        <v>1.2056</v>
      </c>
      <c r="V445" s="27">
        <f t="shared" si="74"/>
        <v>4.13</v>
      </c>
    </row>
    <row r="446" spans="1:22" x14ac:dyDescent="0.2">
      <c r="A446" s="1">
        <v>45047</v>
      </c>
      <c r="B446" s="52">
        <f t="shared" si="71"/>
        <v>2023</v>
      </c>
      <c r="C446" s="52">
        <f t="shared" si="72"/>
        <v>5</v>
      </c>
      <c r="D446" s="51">
        <f>VLOOKUP($A446,[1]Selic_base!$A$3:$H$1000,4,0)</f>
        <v>1.1200000000000001</v>
      </c>
      <c r="E446" s="54">
        <f>VLOOKUP($A446,[1]Selic_base!$A$3:$H$1000,5,0)</f>
        <v>19.440000000000005</v>
      </c>
      <c r="F446" s="54">
        <f>VLOOKUP($A446,[1]Selic_base!$A$3:$H$1000,6,0)</f>
        <v>5.25</v>
      </c>
      <c r="G446" s="54" t="str">
        <f>VLOOKUP($A446,[1]Selic_base!$A$3:$H$1000,7,0)</f>
        <v>v</v>
      </c>
      <c r="H446" s="68">
        <f t="shared" si="68"/>
        <v>0</v>
      </c>
      <c r="I446" s="18"/>
      <c r="J446" s="69">
        <f t="shared" si="69"/>
        <v>45047</v>
      </c>
      <c r="K446" s="6"/>
      <c r="L446" s="18"/>
      <c r="M446" s="64">
        <f t="shared" si="65"/>
        <v>444</v>
      </c>
      <c r="N446" s="69">
        <f t="shared" si="70"/>
        <v>45047</v>
      </c>
      <c r="S446" s="32">
        <f t="shared" si="66"/>
        <v>45047</v>
      </c>
      <c r="T446" s="9">
        <f t="shared" si="67"/>
        <v>1.0112000000000001</v>
      </c>
      <c r="U446" s="9">
        <f t="shared" si="73"/>
        <v>1.1944000000000001</v>
      </c>
      <c r="V446" s="27">
        <f t="shared" si="74"/>
        <v>5.25</v>
      </c>
    </row>
    <row r="447" spans="1:22" x14ac:dyDescent="0.2">
      <c r="A447" s="1">
        <v>45078</v>
      </c>
      <c r="B447" s="52">
        <f t="shared" si="71"/>
        <v>2023</v>
      </c>
      <c r="C447" s="52">
        <f t="shared" si="72"/>
        <v>6</v>
      </c>
      <c r="D447" s="51">
        <f>VLOOKUP($A447,[1]Selic_base!$A$3:$H$1000,4,0)</f>
        <v>1.07</v>
      </c>
      <c r="E447" s="54">
        <f>VLOOKUP($A447,[1]Selic_base!$A$3:$H$1000,5,0)</f>
        <v>18.370000000000005</v>
      </c>
      <c r="F447" s="54">
        <f>VLOOKUP($A447,[1]Selic_base!$A$3:$H$1000,6,0)</f>
        <v>6.32</v>
      </c>
      <c r="G447" s="54" t="str">
        <f>VLOOKUP($A447,[1]Selic_base!$A$3:$H$1000,7,0)</f>
        <v>v</v>
      </c>
      <c r="H447" s="68">
        <f t="shared" si="68"/>
        <v>0</v>
      </c>
      <c r="I447" s="18"/>
      <c r="J447" s="69">
        <f t="shared" si="69"/>
        <v>45078</v>
      </c>
      <c r="K447" s="6"/>
      <c r="L447" s="18"/>
      <c r="M447" s="64">
        <f t="shared" si="65"/>
        <v>445</v>
      </c>
      <c r="N447" s="69">
        <f t="shared" si="70"/>
        <v>45078</v>
      </c>
      <c r="S447" s="32">
        <f t="shared" si="66"/>
        <v>45078</v>
      </c>
      <c r="T447" s="9">
        <f t="shared" si="67"/>
        <v>1.0106999999999999</v>
      </c>
      <c r="U447" s="9">
        <f t="shared" si="73"/>
        <v>1.1837</v>
      </c>
      <c r="V447" s="27">
        <f t="shared" si="74"/>
        <v>6.32</v>
      </c>
    </row>
    <row r="448" spans="1:22" x14ac:dyDescent="0.2">
      <c r="A448" s="1">
        <v>45108</v>
      </c>
      <c r="B448" s="52">
        <f t="shared" si="71"/>
        <v>2023</v>
      </c>
      <c r="C448" s="52">
        <f t="shared" si="72"/>
        <v>7</v>
      </c>
      <c r="D448" s="51">
        <f>VLOOKUP($A448,[1]Selic_base!$A$3:$H$1000,4,0)</f>
        <v>1.07</v>
      </c>
      <c r="E448" s="54">
        <f>VLOOKUP($A448,[1]Selic_base!$A$3:$H$1000,5,0)</f>
        <v>17.300000000000004</v>
      </c>
      <c r="F448" s="54">
        <f>VLOOKUP($A448,[1]Selic_base!$A$3:$H$1000,6,0)</f>
        <v>7.3900000000000006</v>
      </c>
      <c r="G448" s="54" t="str">
        <f>VLOOKUP($A448,[1]Selic_base!$A$3:$H$1000,7,0)</f>
        <v>v</v>
      </c>
      <c r="H448" s="68">
        <f t="shared" si="68"/>
        <v>0</v>
      </c>
      <c r="I448" s="18"/>
      <c r="J448" s="69">
        <f t="shared" si="69"/>
        <v>45108</v>
      </c>
      <c r="K448" s="6"/>
      <c r="L448" s="18"/>
      <c r="M448" s="64">
        <f t="shared" si="65"/>
        <v>446</v>
      </c>
      <c r="N448" s="69">
        <f t="shared" si="70"/>
        <v>45108</v>
      </c>
      <c r="S448" s="32">
        <f t="shared" si="66"/>
        <v>45108</v>
      </c>
      <c r="T448" s="9">
        <f t="shared" si="67"/>
        <v>1.0106999999999999</v>
      </c>
      <c r="U448" s="9">
        <f t="shared" si="73"/>
        <v>1.173</v>
      </c>
      <c r="V448" s="27">
        <f t="shared" si="74"/>
        <v>7.3900000000000006</v>
      </c>
    </row>
    <row r="449" spans="1:22" x14ac:dyDescent="0.2">
      <c r="A449" s="1">
        <v>45139</v>
      </c>
      <c r="B449" s="52">
        <f t="shared" si="71"/>
        <v>2023</v>
      </c>
      <c r="C449" s="52">
        <f t="shared" si="72"/>
        <v>8</v>
      </c>
      <c r="D449" s="51">
        <f>VLOOKUP($A449,[1]Selic_base!$A$3:$H$1000,4,0)</f>
        <v>1.1399999999999999</v>
      </c>
      <c r="E449" s="54">
        <f>VLOOKUP($A449,[1]Selic_base!$A$3:$H$1000,5,0)</f>
        <v>16.160000000000004</v>
      </c>
      <c r="F449" s="54">
        <f>VLOOKUP($A449,[1]Selic_base!$A$3:$H$1000,6,0)</f>
        <v>8.5300000000000011</v>
      </c>
      <c r="G449" s="54" t="str">
        <f>VLOOKUP($A449,[1]Selic_base!$A$3:$H$1000,7,0)</f>
        <v>v</v>
      </c>
      <c r="H449" s="68">
        <f t="shared" si="68"/>
        <v>0</v>
      </c>
      <c r="I449" s="18"/>
      <c r="J449" s="69">
        <f t="shared" si="69"/>
        <v>45139</v>
      </c>
      <c r="K449" s="6"/>
      <c r="L449" s="18"/>
      <c r="M449" s="64">
        <f t="shared" si="65"/>
        <v>447</v>
      </c>
      <c r="N449" s="69">
        <f t="shared" si="70"/>
        <v>45139</v>
      </c>
      <c r="S449" s="32">
        <f t="shared" si="66"/>
        <v>45139</v>
      </c>
      <c r="T449" s="9">
        <f t="shared" si="67"/>
        <v>1.0114000000000001</v>
      </c>
      <c r="U449" s="9">
        <f t="shared" si="73"/>
        <v>1.1616</v>
      </c>
      <c r="V449" s="27">
        <f t="shared" si="74"/>
        <v>8.5300000000000011</v>
      </c>
    </row>
    <row r="450" spans="1:22" x14ac:dyDescent="0.2">
      <c r="A450" s="1">
        <v>45170</v>
      </c>
      <c r="B450" s="52">
        <f t="shared" si="71"/>
        <v>2023</v>
      </c>
      <c r="C450" s="52">
        <f t="shared" si="72"/>
        <v>9</v>
      </c>
      <c r="D450" s="51">
        <f>VLOOKUP($A450,[1]Selic_base!$A$3:$H$1000,4,0)</f>
        <v>0.97</v>
      </c>
      <c r="E450" s="54">
        <f>VLOOKUP($A450,[1]Selic_base!$A$3:$H$1000,5,0)</f>
        <v>15.190000000000003</v>
      </c>
      <c r="F450" s="54">
        <f>VLOOKUP($A450,[1]Selic_base!$A$3:$H$1000,6,0)</f>
        <v>9.5000000000000018</v>
      </c>
      <c r="G450" s="54" t="str">
        <f>VLOOKUP($A450,[1]Selic_base!$A$3:$H$1000,7,0)</f>
        <v>v</v>
      </c>
      <c r="H450" s="68">
        <f t="shared" si="68"/>
        <v>0</v>
      </c>
      <c r="I450" s="18"/>
      <c r="J450" s="69">
        <f t="shared" si="69"/>
        <v>45170</v>
      </c>
      <c r="K450" s="6"/>
      <c r="L450" s="18"/>
      <c r="M450" s="64">
        <f t="shared" si="65"/>
        <v>448</v>
      </c>
      <c r="N450" s="69">
        <f t="shared" si="70"/>
        <v>45170</v>
      </c>
      <c r="S450" s="32">
        <f t="shared" si="66"/>
        <v>45170</v>
      </c>
      <c r="T450" s="9">
        <f t="shared" si="67"/>
        <v>1.0097</v>
      </c>
      <c r="U450" s="9">
        <f t="shared" si="73"/>
        <v>1.1518999999999999</v>
      </c>
      <c r="V450" s="27">
        <f t="shared" si="74"/>
        <v>9.5000000000000018</v>
      </c>
    </row>
    <row r="451" spans="1:22" x14ac:dyDescent="0.2">
      <c r="A451" s="1">
        <v>45200</v>
      </c>
      <c r="B451" s="52">
        <f t="shared" si="71"/>
        <v>2023</v>
      </c>
      <c r="C451" s="52">
        <f t="shared" si="72"/>
        <v>10</v>
      </c>
      <c r="D451" s="51">
        <f>VLOOKUP($A451,[1]Selic_base!$A$3:$H$1000,4,0)</f>
        <v>1</v>
      </c>
      <c r="E451" s="54">
        <f>VLOOKUP($A451,[1]Selic_base!$A$3:$H$1000,5,0)</f>
        <v>14.190000000000003</v>
      </c>
      <c r="F451" s="54">
        <f>VLOOKUP($A451,[1]Selic_base!$A$3:$H$1000,6,0)</f>
        <v>10.500000000000002</v>
      </c>
      <c r="G451" s="54" t="str">
        <f>VLOOKUP($A451,[1]Selic_base!$A$3:$H$1000,7,0)</f>
        <v>v</v>
      </c>
      <c r="H451" s="68">
        <f t="shared" si="68"/>
        <v>0</v>
      </c>
      <c r="I451" s="18"/>
      <c r="J451" s="69">
        <f t="shared" si="69"/>
        <v>45200</v>
      </c>
      <c r="K451" s="6"/>
      <c r="L451" s="18"/>
      <c r="M451" s="64">
        <f t="shared" si="65"/>
        <v>449</v>
      </c>
      <c r="N451" s="69">
        <f t="shared" si="70"/>
        <v>45200</v>
      </c>
      <c r="S451" s="32">
        <f t="shared" si="66"/>
        <v>45200</v>
      </c>
      <c r="T451" s="9">
        <f t="shared" si="67"/>
        <v>1.01</v>
      </c>
      <c r="U451" s="9">
        <f t="shared" si="73"/>
        <v>1.1419000000000001</v>
      </c>
      <c r="V451" s="27">
        <f t="shared" si="74"/>
        <v>10.500000000000002</v>
      </c>
    </row>
    <row r="452" spans="1:22" x14ac:dyDescent="0.2">
      <c r="A452" s="1">
        <v>45231</v>
      </c>
      <c r="B452" s="52">
        <f t="shared" si="71"/>
        <v>2023</v>
      </c>
      <c r="C452" s="52">
        <f t="shared" si="72"/>
        <v>11</v>
      </c>
      <c r="D452" s="51">
        <f>VLOOKUP($A452,[1]Selic_base!$A$3:$H$1000,4,0)</f>
        <v>0.92</v>
      </c>
      <c r="E452" s="54">
        <f>VLOOKUP($A452,[1]Selic_base!$A$3:$H$1000,5,0)</f>
        <v>13.270000000000003</v>
      </c>
      <c r="F452" s="54">
        <f>VLOOKUP($A452,[1]Selic_base!$A$3:$H$1000,6,0)</f>
        <v>11.420000000000002</v>
      </c>
      <c r="G452" s="54" t="str">
        <f>VLOOKUP($A452,[1]Selic_base!$A$3:$H$1000,7,0)</f>
        <v>v</v>
      </c>
      <c r="H452" s="68">
        <f t="shared" si="68"/>
        <v>0</v>
      </c>
      <c r="I452" s="18"/>
      <c r="J452" s="69">
        <f t="shared" si="69"/>
        <v>45231</v>
      </c>
      <c r="K452" s="6"/>
      <c r="L452" s="18"/>
      <c r="M452" s="64">
        <f t="shared" si="65"/>
        <v>450</v>
      </c>
      <c r="N452" s="69">
        <f t="shared" si="70"/>
        <v>45231</v>
      </c>
      <c r="S452" s="32">
        <f t="shared" si="66"/>
        <v>45231</v>
      </c>
      <c r="T452" s="9">
        <f t="shared" si="67"/>
        <v>1.0092000000000001</v>
      </c>
      <c r="U452" s="9">
        <f t="shared" si="73"/>
        <v>1.1327</v>
      </c>
      <c r="V452" s="27">
        <f t="shared" si="74"/>
        <v>11.420000000000002</v>
      </c>
    </row>
    <row r="453" spans="1:22" x14ac:dyDescent="0.2">
      <c r="A453" s="1">
        <v>45261</v>
      </c>
      <c r="B453" s="52">
        <f t="shared" si="71"/>
        <v>2023</v>
      </c>
      <c r="C453" s="52">
        <f t="shared" si="72"/>
        <v>12</v>
      </c>
      <c r="D453" s="51">
        <f>VLOOKUP($A453,[1]Selic_base!$A$3:$H$1000,4,0)</f>
        <v>0.89</v>
      </c>
      <c r="E453" s="54">
        <f>VLOOKUP($A453,[1]Selic_base!$A$3:$H$1000,5,0)</f>
        <v>12.380000000000003</v>
      </c>
      <c r="F453" s="54">
        <f>VLOOKUP($A453,[1]Selic_base!$A$3:$H$1000,6,0)</f>
        <v>12.310000000000002</v>
      </c>
      <c r="G453" s="54" t="str">
        <f>VLOOKUP($A453,[1]Selic_base!$A$3:$H$1000,7,0)</f>
        <v>v</v>
      </c>
      <c r="H453" s="68">
        <f t="shared" si="68"/>
        <v>0</v>
      </c>
      <c r="I453" s="18"/>
      <c r="J453" s="69">
        <f t="shared" si="69"/>
        <v>45261</v>
      </c>
      <c r="K453" s="6"/>
      <c r="L453" s="18"/>
      <c r="M453" s="64">
        <f t="shared" ref="M453:M516" si="75">M452+1</f>
        <v>451</v>
      </c>
      <c r="N453" s="69">
        <f t="shared" si="70"/>
        <v>45261</v>
      </c>
      <c r="S453" s="32">
        <f t="shared" ref="S453:S516" si="76">J453</f>
        <v>45261</v>
      </c>
      <c r="T453" s="9">
        <f t="shared" ref="T453:T516" si="77">IF(D453&gt;=0,(D453/100)+1,1-(D453/100))</f>
        <v>1.0088999999999999</v>
      </c>
      <c r="U453" s="9">
        <f t="shared" si="73"/>
        <v>1.1238000000000001</v>
      </c>
      <c r="V453" s="27">
        <f t="shared" si="74"/>
        <v>12.310000000000002</v>
      </c>
    </row>
    <row r="454" spans="1:22" x14ac:dyDescent="0.2">
      <c r="A454" s="1">
        <v>45292</v>
      </c>
      <c r="B454" s="52">
        <f t="shared" si="71"/>
        <v>2024</v>
      </c>
      <c r="C454" s="52">
        <f t="shared" si="72"/>
        <v>1</v>
      </c>
      <c r="D454" s="51">
        <f>VLOOKUP($A454,[1]Selic_base!$A$3:$H$1000,4,0)</f>
        <v>0.97</v>
      </c>
      <c r="E454" s="54">
        <f>VLOOKUP($A454,[1]Selic_base!$A$3:$H$1000,5,0)</f>
        <v>11.410000000000002</v>
      </c>
      <c r="F454" s="54">
        <f>VLOOKUP($A454,[1]Selic_base!$A$3:$H$1000,6,0)</f>
        <v>0.97</v>
      </c>
      <c r="G454" s="54" t="str">
        <f>VLOOKUP($A454,[1]Selic_base!$A$3:$H$1000,7,0)</f>
        <v>v</v>
      </c>
      <c r="H454" s="68">
        <f t="shared" si="68"/>
        <v>0</v>
      </c>
      <c r="I454" s="18"/>
      <c r="J454" s="69">
        <f t="shared" si="69"/>
        <v>45292</v>
      </c>
      <c r="K454" s="6"/>
      <c r="L454" s="18"/>
      <c r="M454" s="64">
        <f t="shared" si="75"/>
        <v>452</v>
      </c>
      <c r="N454" s="69">
        <f t="shared" si="70"/>
        <v>45292</v>
      </c>
      <c r="S454" s="32">
        <f t="shared" si="76"/>
        <v>45292</v>
      </c>
      <c r="T454" s="9">
        <f t="shared" si="77"/>
        <v>1.0097</v>
      </c>
      <c r="U454" s="9">
        <f t="shared" si="73"/>
        <v>1.1141000000000001</v>
      </c>
      <c r="V454" s="27">
        <f t="shared" si="74"/>
        <v>0.97</v>
      </c>
    </row>
    <row r="455" spans="1:22" x14ac:dyDescent="0.2">
      <c r="A455" s="1">
        <v>45323</v>
      </c>
      <c r="B455" s="52">
        <f t="shared" si="71"/>
        <v>2024</v>
      </c>
      <c r="C455" s="52">
        <f t="shared" si="72"/>
        <v>2</v>
      </c>
      <c r="D455" s="51">
        <f>VLOOKUP($A455,[1]Selic_base!$A$3:$H$1000,4,0)</f>
        <v>0.8</v>
      </c>
      <c r="E455" s="54">
        <f>VLOOKUP($A455,[1]Selic_base!$A$3:$H$1000,5,0)</f>
        <v>10.610000000000001</v>
      </c>
      <c r="F455" s="54">
        <f>VLOOKUP($A455,[1]Selic_base!$A$3:$H$1000,6,0)</f>
        <v>1.77</v>
      </c>
      <c r="G455" s="54" t="str">
        <f>VLOOKUP($A455,[1]Selic_base!$A$3:$H$1000,7,0)</f>
        <v>v</v>
      </c>
      <c r="H455" s="68">
        <f t="shared" si="68"/>
        <v>0</v>
      </c>
      <c r="I455" s="18"/>
      <c r="J455" s="69">
        <f t="shared" si="69"/>
        <v>45323</v>
      </c>
      <c r="K455" s="6"/>
      <c r="L455" s="18"/>
      <c r="M455" s="64">
        <f t="shared" si="75"/>
        <v>453</v>
      </c>
      <c r="N455" s="69">
        <f t="shared" si="70"/>
        <v>45323</v>
      </c>
      <c r="S455" s="32">
        <f t="shared" si="76"/>
        <v>45323</v>
      </c>
      <c r="T455" s="9">
        <f t="shared" si="77"/>
        <v>1.008</v>
      </c>
      <c r="U455" s="9">
        <f t="shared" si="73"/>
        <v>1.1061000000000001</v>
      </c>
      <c r="V455" s="27">
        <f t="shared" si="74"/>
        <v>1.77</v>
      </c>
    </row>
    <row r="456" spans="1:22" x14ac:dyDescent="0.2">
      <c r="A456" s="1">
        <v>45352</v>
      </c>
      <c r="B456" s="52">
        <f t="shared" si="71"/>
        <v>2024</v>
      </c>
      <c r="C456" s="52">
        <f t="shared" si="72"/>
        <v>3</v>
      </c>
      <c r="D456" s="51">
        <f>VLOOKUP($A456,[1]Selic_base!$A$3:$H$1000,4,0)</f>
        <v>0.83</v>
      </c>
      <c r="E456" s="54">
        <f>VLOOKUP($A456,[1]Selic_base!$A$3:$H$1000,5,0)</f>
        <v>9.7800000000000011</v>
      </c>
      <c r="F456" s="54">
        <f>VLOOKUP($A456,[1]Selic_base!$A$3:$H$1000,6,0)</f>
        <v>2.6</v>
      </c>
      <c r="G456" s="54" t="str">
        <f>VLOOKUP($A456,[1]Selic_base!$A$3:$H$1000,7,0)</f>
        <v>v</v>
      </c>
      <c r="H456" s="68">
        <f t="shared" si="68"/>
        <v>0</v>
      </c>
      <c r="I456" s="18"/>
      <c r="J456" s="69">
        <f t="shared" si="69"/>
        <v>45352</v>
      </c>
      <c r="K456" s="6"/>
      <c r="L456" s="18"/>
      <c r="M456" s="64">
        <f t="shared" si="75"/>
        <v>454</v>
      </c>
      <c r="N456" s="69">
        <f t="shared" si="70"/>
        <v>45352</v>
      </c>
      <c r="S456" s="32">
        <f t="shared" si="76"/>
        <v>45352</v>
      </c>
      <c r="T456" s="9">
        <f t="shared" si="77"/>
        <v>1.0083</v>
      </c>
      <c r="U456" s="9">
        <f t="shared" si="73"/>
        <v>1.0978000000000001</v>
      </c>
      <c r="V456" s="27">
        <f t="shared" si="74"/>
        <v>2.6</v>
      </c>
    </row>
    <row r="457" spans="1:22" x14ac:dyDescent="0.2">
      <c r="A457" s="1">
        <v>45383</v>
      </c>
      <c r="B457" s="52">
        <f t="shared" si="71"/>
        <v>2024</v>
      </c>
      <c r="C457" s="52">
        <f t="shared" si="72"/>
        <v>4</v>
      </c>
      <c r="D457" s="51">
        <f>VLOOKUP($A457,[1]Selic_base!$A$3:$H$1000,4,0)</f>
        <v>0.89</v>
      </c>
      <c r="E457" s="54">
        <f>VLOOKUP($A457,[1]Selic_base!$A$3:$H$1000,5,0)</f>
        <v>8.89</v>
      </c>
      <c r="F457" s="54">
        <f>VLOOKUP($A457,[1]Selic_base!$A$3:$H$1000,6,0)</f>
        <v>3.49</v>
      </c>
      <c r="G457" s="54" t="str">
        <f>VLOOKUP($A457,[1]Selic_base!$A$3:$H$1000,7,0)</f>
        <v>v</v>
      </c>
      <c r="H457" s="68">
        <f t="shared" si="68"/>
        <v>0</v>
      </c>
      <c r="I457" s="18"/>
      <c r="J457" s="69">
        <f t="shared" si="69"/>
        <v>45383</v>
      </c>
      <c r="K457" s="6"/>
      <c r="L457" s="18"/>
      <c r="M457" s="64">
        <f t="shared" si="75"/>
        <v>455</v>
      </c>
      <c r="N457" s="69">
        <f t="shared" si="70"/>
        <v>45383</v>
      </c>
      <c r="S457" s="32">
        <f t="shared" si="76"/>
        <v>45383</v>
      </c>
      <c r="T457" s="9">
        <f t="shared" si="77"/>
        <v>1.0088999999999999</v>
      </c>
      <c r="U457" s="9">
        <f t="shared" si="73"/>
        <v>1.0889</v>
      </c>
      <c r="V457" s="27">
        <f t="shared" si="74"/>
        <v>3.49</v>
      </c>
    </row>
    <row r="458" spans="1:22" x14ac:dyDescent="0.2">
      <c r="A458" s="1">
        <v>45413</v>
      </c>
      <c r="B458" s="52">
        <f t="shared" si="71"/>
        <v>2024</v>
      </c>
      <c r="C458" s="52">
        <f t="shared" si="72"/>
        <v>5</v>
      </c>
      <c r="D458" s="51">
        <f>VLOOKUP($A458,[1]Selic_base!$A$3:$H$1000,4,0)</f>
        <v>0.83</v>
      </c>
      <c r="E458" s="54">
        <f>VLOOKUP($A458,[1]Selic_base!$A$3:$H$1000,5,0)</f>
        <v>8.06</v>
      </c>
      <c r="F458" s="54">
        <f>VLOOKUP($A458,[1]Selic_base!$A$3:$H$1000,6,0)</f>
        <v>4.32</v>
      </c>
      <c r="G458" s="54" t="str">
        <f>VLOOKUP($A458,[1]Selic_base!$A$3:$H$1000,7,0)</f>
        <v>v</v>
      </c>
      <c r="H458" s="68">
        <f t="shared" si="68"/>
        <v>0</v>
      </c>
      <c r="I458" s="18"/>
      <c r="J458" s="69">
        <f t="shared" si="69"/>
        <v>45413</v>
      </c>
      <c r="K458" s="6"/>
      <c r="L458" s="18"/>
      <c r="M458" s="64">
        <f t="shared" si="75"/>
        <v>456</v>
      </c>
      <c r="N458" s="69">
        <f t="shared" si="70"/>
        <v>45413</v>
      </c>
      <c r="S458" s="32">
        <f t="shared" si="76"/>
        <v>45413</v>
      </c>
      <c r="T458" s="9">
        <f t="shared" si="77"/>
        <v>1.0083</v>
      </c>
      <c r="U458" s="9">
        <f t="shared" si="73"/>
        <v>1.0806</v>
      </c>
      <c r="V458" s="27">
        <f t="shared" si="74"/>
        <v>4.32</v>
      </c>
    </row>
    <row r="459" spans="1:22" x14ac:dyDescent="0.2">
      <c r="A459" s="1">
        <v>45444</v>
      </c>
      <c r="B459" s="52">
        <f t="shared" si="71"/>
        <v>2024</v>
      </c>
      <c r="C459" s="52">
        <f t="shared" si="72"/>
        <v>6</v>
      </c>
      <c r="D459" s="51">
        <f>VLOOKUP($A459,[1]Selic_base!$A$3:$H$1000,4,0)</f>
        <v>0.79</v>
      </c>
      <c r="E459" s="54">
        <f>VLOOKUP($A459,[1]Selic_base!$A$3:$H$1000,5,0)</f>
        <v>7.2700000000000005</v>
      </c>
      <c r="F459" s="54">
        <f>VLOOKUP($A459,[1]Selic_base!$A$3:$H$1000,6,0)</f>
        <v>5.1100000000000003</v>
      </c>
      <c r="G459" s="54" t="str">
        <f>VLOOKUP($A459,[1]Selic_base!$A$3:$H$1000,7,0)</f>
        <v>v</v>
      </c>
      <c r="H459" s="68">
        <f t="shared" ref="H459:H522" si="78">IF(AND(G459="v",G460="b"),1,IF(H458&gt;0,H458+1,0))</f>
        <v>0</v>
      </c>
      <c r="I459" s="18"/>
      <c r="J459" s="69">
        <f t="shared" ref="J459:J522" si="79">IF(G459="b","",A459)</f>
        <v>45444</v>
      </c>
      <c r="K459" s="6"/>
      <c r="L459" s="18"/>
      <c r="M459" s="64">
        <f t="shared" si="75"/>
        <v>457</v>
      </c>
      <c r="N459" s="69">
        <f t="shared" ref="N459:N522" si="80">J459</f>
        <v>45444</v>
      </c>
      <c r="S459" s="32">
        <f t="shared" si="76"/>
        <v>45444</v>
      </c>
      <c r="T459" s="9">
        <f t="shared" si="77"/>
        <v>1.0079</v>
      </c>
      <c r="U459" s="9">
        <f t="shared" si="73"/>
        <v>1.0727</v>
      </c>
      <c r="V459" s="27">
        <f t="shared" si="74"/>
        <v>5.1100000000000003</v>
      </c>
    </row>
    <row r="460" spans="1:22" x14ac:dyDescent="0.2">
      <c r="A460" s="1">
        <v>45474</v>
      </c>
      <c r="B460" s="52">
        <f t="shared" si="71"/>
        <v>2024</v>
      </c>
      <c r="C460" s="52">
        <f t="shared" si="72"/>
        <v>7</v>
      </c>
      <c r="D460" s="51">
        <f>VLOOKUP($A460,[1]Selic_base!$A$3:$H$1000,4,0)</f>
        <v>0.91</v>
      </c>
      <c r="E460" s="54">
        <f>VLOOKUP($A460,[1]Selic_base!$A$3:$H$1000,5,0)</f>
        <v>6.36</v>
      </c>
      <c r="F460" s="54">
        <f>VLOOKUP($A460,[1]Selic_base!$A$3:$H$1000,6,0)</f>
        <v>6.0200000000000005</v>
      </c>
      <c r="G460" s="54" t="str">
        <f>VLOOKUP($A460,[1]Selic_base!$A$3:$H$1000,7,0)</f>
        <v>v</v>
      </c>
      <c r="H460" s="68">
        <f t="shared" si="78"/>
        <v>0</v>
      </c>
      <c r="I460" s="18"/>
      <c r="J460" s="69">
        <f t="shared" si="79"/>
        <v>45474</v>
      </c>
      <c r="K460" s="6"/>
      <c r="L460" s="18"/>
      <c r="M460" s="64">
        <f t="shared" si="75"/>
        <v>458</v>
      </c>
      <c r="N460" s="69">
        <f t="shared" si="80"/>
        <v>45474</v>
      </c>
      <c r="S460" s="32">
        <f t="shared" si="76"/>
        <v>45474</v>
      </c>
      <c r="T460" s="9">
        <f t="shared" si="77"/>
        <v>1.0091000000000001</v>
      </c>
      <c r="U460" s="9">
        <f t="shared" si="73"/>
        <v>1.0636000000000001</v>
      </c>
      <c r="V460" s="27">
        <f t="shared" si="74"/>
        <v>6.0200000000000005</v>
      </c>
    </row>
    <row r="461" spans="1:22" x14ac:dyDescent="0.2">
      <c r="A461" s="1">
        <v>45505</v>
      </c>
      <c r="B461" s="52">
        <f t="shared" si="71"/>
        <v>2024</v>
      </c>
      <c r="C461" s="52">
        <f t="shared" si="72"/>
        <v>8</v>
      </c>
      <c r="D461" s="51">
        <f>VLOOKUP($A461,[1]Selic_base!$A$3:$H$1000,4,0)</f>
        <v>0.87</v>
      </c>
      <c r="E461" s="54">
        <f>VLOOKUP($A461,[1]Selic_base!$A$3:$H$1000,5,0)</f>
        <v>5.49</v>
      </c>
      <c r="F461" s="54">
        <f>VLOOKUP($A461,[1]Selic_base!$A$3:$H$1000,6,0)</f>
        <v>6.8900000000000006</v>
      </c>
      <c r="G461" s="54" t="str">
        <f>VLOOKUP($A461,[1]Selic_base!$A$3:$H$1000,7,0)</f>
        <v>v</v>
      </c>
      <c r="H461" s="68">
        <f t="shared" si="78"/>
        <v>0</v>
      </c>
      <c r="I461" s="18"/>
      <c r="J461" s="69">
        <f t="shared" si="79"/>
        <v>45505</v>
      </c>
      <c r="K461" s="6"/>
      <c r="L461" s="18"/>
      <c r="M461" s="64">
        <f t="shared" si="75"/>
        <v>459</v>
      </c>
      <c r="N461" s="69">
        <f t="shared" si="80"/>
        <v>45505</v>
      </c>
      <c r="S461" s="32">
        <f t="shared" si="76"/>
        <v>45505</v>
      </c>
      <c r="T461" s="9">
        <f t="shared" si="77"/>
        <v>1.0086999999999999</v>
      </c>
      <c r="U461" s="9">
        <f t="shared" si="73"/>
        <v>1.0548999999999999</v>
      </c>
      <c r="V461" s="27">
        <f t="shared" si="74"/>
        <v>6.8900000000000006</v>
      </c>
    </row>
    <row r="462" spans="1:22" x14ac:dyDescent="0.2">
      <c r="A462" s="1">
        <v>45536</v>
      </c>
      <c r="B462" s="52">
        <f t="shared" si="71"/>
        <v>2024</v>
      </c>
      <c r="C462" s="52">
        <f t="shared" si="72"/>
        <v>9</v>
      </c>
      <c r="D462" s="51">
        <f>VLOOKUP($A462,[1]Selic_base!$A$3:$H$1000,4,0)</f>
        <v>0.84</v>
      </c>
      <c r="E462" s="54">
        <f>VLOOKUP($A462,[1]Selic_base!$A$3:$H$1000,5,0)</f>
        <v>4.6500000000000004</v>
      </c>
      <c r="F462" s="54">
        <f>VLOOKUP($A462,[1]Selic_base!$A$3:$H$1000,6,0)</f>
        <v>7.73</v>
      </c>
      <c r="G462" s="54" t="str">
        <f>VLOOKUP($A462,[1]Selic_base!$A$3:$H$1000,7,0)</f>
        <v>v</v>
      </c>
      <c r="H462" s="68">
        <f t="shared" si="78"/>
        <v>0</v>
      </c>
      <c r="I462" s="18"/>
      <c r="J462" s="69">
        <f t="shared" si="79"/>
        <v>45536</v>
      </c>
      <c r="K462" s="6"/>
      <c r="L462" s="18"/>
      <c r="M462" s="64">
        <f t="shared" si="75"/>
        <v>460</v>
      </c>
      <c r="N462" s="69">
        <f t="shared" si="80"/>
        <v>45536</v>
      </c>
      <c r="S462" s="32">
        <f t="shared" si="76"/>
        <v>45536</v>
      </c>
      <c r="T462" s="9">
        <f t="shared" si="77"/>
        <v>1.0084</v>
      </c>
      <c r="U462" s="9">
        <f t="shared" si="73"/>
        <v>1.0465</v>
      </c>
      <c r="V462" s="27">
        <f t="shared" si="74"/>
        <v>7.73</v>
      </c>
    </row>
    <row r="463" spans="1:22" x14ac:dyDescent="0.2">
      <c r="A463" s="1">
        <v>45566</v>
      </c>
      <c r="B463" s="52">
        <f t="shared" ref="B463:B526" si="81">YEAR(A463)</f>
        <v>2024</v>
      </c>
      <c r="C463" s="52">
        <f t="shared" ref="C463:C526" si="82">MONTH(A463)</f>
        <v>10</v>
      </c>
      <c r="D463" s="51">
        <f>VLOOKUP($A463,[1]Selic_base!$A$3:$H$1000,4,0)</f>
        <v>0.93</v>
      </c>
      <c r="E463" s="54">
        <f>VLOOKUP($A463,[1]Selic_base!$A$3:$H$1000,5,0)</f>
        <v>3.72</v>
      </c>
      <c r="F463" s="54">
        <f>VLOOKUP($A463,[1]Selic_base!$A$3:$H$1000,6,0)</f>
        <v>8.66</v>
      </c>
      <c r="G463" s="54" t="str">
        <f>VLOOKUP($A463,[1]Selic_base!$A$3:$H$1000,7,0)</f>
        <v>v</v>
      </c>
      <c r="H463" s="68">
        <f t="shared" si="78"/>
        <v>0</v>
      </c>
      <c r="I463" s="18"/>
      <c r="J463" s="69">
        <f t="shared" si="79"/>
        <v>45566</v>
      </c>
      <c r="K463" s="6"/>
      <c r="L463" s="18"/>
      <c r="M463" s="64">
        <f t="shared" si="75"/>
        <v>461</v>
      </c>
      <c r="N463" s="69">
        <f t="shared" si="80"/>
        <v>45566</v>
      </c>
      <c r="S463" s="32">
        <f t="shared" si="76"/>
        <v>45566</v>
      </c>
      <c r="T463" s="9">
        <f t="shared" si="77"/>
        <v>1.0093000000000001</v>
      </c>
      <c r="U463" s="9">
        <f t="shared" si="73"/>
        <v>1.0371999999999999</v>
      </c>
      <c r="V463" s="27">
        <f t="shared" si="74"/>
        <v>8.66</v>
      </c>
    </row>
    <row r="464" spans="1:22" x14ac:dyDescent="0.2">
      <c r="A464" s="1">
        <v>45597</v>
      </c>
      <c r="B464" s="52">
        <f t="shared" si="81"/>
        <v>2024</v>
      </c>
      <c r="C464" s="52">
        <f t="shared" si="82"/>
        <v>11</v>
      </c>
      <c r="D464" s="51">
        <f>VLOOKUP($A464,[1]Selic_base!$A$3:$H$1000,4,0)</f>
        <v>0.79</v>
      </c>
      <c r="E464" s="54">
        <f>VLOOKUP($A464,[1]Selic_base!$A$3:$H$1000,5,0)</f>
        <v>2.93</v>
      </c>
      <c r="F464" s="54">
        <f>VLOOKUP($A464,[1]Selic_base!$A$3:$H$1000,6,0)</f>
        <v>9.4499999999999993</v>
      </c>
      <c r="G464" s="54" t="str">
        <f>VLOOKUP($A464,[1]Selic_base!$A$3:$H$1000,7,0)</f>
        <v>v</v>
      </c>
      <c r="H464" s="68">
        <f t="shared" si="78"/>
        <v>0</v>
      </c>
      <c r="I464" s="18"/>
      <c r="J464" s="69">
        <f t="shared" si="79"/>
        <v>45597</v>
      </c>
      <c r="K464" s="6"/>
      <c r="L464" s="18"/>
      <c r="M464" s="64">
        <f t="shared" si="75"/>
        <v>462</v>
      </c>
      <c r="N464" s="69">
        <f t="shared" si="80"/>
        <v>45597</v>
      </c>
      <c r="S464" s="32">
        <f t="shared" si="76"/>
        <v>45597</v>
      </c>
      <c r="T464" s="9">
        <f t="shared" si="77"/>
        <v>1.0079</v>
      </c>
      <c r="U464" s="9">
        <f t="shared" si="73"/>
        <v>1.0293000000000001</v>
      </c>
      <c r="V464" s="27">
        <f t="shared" si="74"/>
        <v>9.4499999999999993</v>
      </c>
    </row>
    <row r="465" spans="1:22" x14ac:dyDescent="0.2">
      <c r="A465" s="1">
        <v>45627</v>
      </c>
      <c r="B465" s="52">
        <f t="shared" si="81"/>
        <v>2024</v>
      </c>
      <c r="C465" s="52">
        <f t="shared" si="82"/>
        <v>12</v>
      </c>
      <c r="D465" s="51">
        <f>VLOOKUP($A465,[1]Selic_base!$A$3:$H$1000,4,0)</f>
        <v>0.93</v>
      </c>
      <c r="E465" s="54">
        <f>VLOOKUP($A465,[1]Selic_base!$A$3:$H$1000,5,0)</f>
        <v>2</v>
      </c>
      <c r="F465" s="54">
        <f>VLOOKUP($A465,[1]Selic_base!$A$3:$H$1000,6,0)</f>
        <v>10.379999999999999</v>
      </c>
      <c r="G465" s="54" t="str">
        <f>VLOOKUP($A465,[1]Selic_base!$A$3:$H$1000,7,0)</f>
        <v>v</v>
      </c>
      <c r="H465" s="68">
        <f t="shared" si="78"/>
        <v>0</v>
      </c>
      <c r="I465" s="18"/>
      <c r="J465" s="69">
        <f t="shared" si="79"/>
        <v>45627</v>
      </c>
      <c r="K465" s="6"/>
      <c r="L465" s="18"/>
      <c r="M465" s="64">
        <f t="shared" si="75"/>
        <v>463</v>
      </c>
      <c r="N465" s="69">
        <f t="shared" si="80"/>
        <v>45627</v>
      </c>
      <c r="S465" s="32">
        <f t="shared" si="76"/>
        <v>45627</v>
      </c>
      <c r="T465" s="9">
        <f t="shared" si="77"/>
        <v>1.0093000000000001</v>
      </c>
      <c r="U465" s="9">
        <f t="shared" si="73"/>
        <v>1.02</v>
      </c>
      <c r="V465" s="27">
        <f t="shared" si="74"/>
        <v>10.379999999999999</v>
      </c>
    </row>
    <row r="466" spans="1:22" x14ac:dyDescent="0.2">
      <c r="A466" s="1">
        <v>45658</v>
      </c>
      <c r="B466" s="52">
        <f t="shared" si="81"/>
        <v>2025</v>
      </c>
      <c r="C466" s="52">
        <f t="shared" si="82"/>
        <v>1</v>
      </c>
      <c r="D466" s="51">
        <f>VLOOKUP($A466,[1]Selic_base!$A$3:$H$1000,4,0)</f>
        <v>1.01</v>
      </c>
      <c r="E466" s="54">
        <f>VLOOKUP($A466,[1]Selic_base!$A$3:$H$1000,5,0)</f>
        <v>0.99</v>
      </c>
      <c r="F466" s="54">
        <f>VLOOKUP($A466,[1]Selic_base!$A$3:$H$1000,6,0)</f>
        <v>1.01</v>
      </c>
      <c r="G466" s="54" t="str">
        <f>VLOOKUP($A466,[1]Selic_base!$A$3:$H$1000,7,0)</f>
        <v>v</v>
      </c>
      <c r="H466" s="68">
        <f t="shared" si="78"/>
        <v>0</v>
      </c>
      <c r="I466" s="18"/>
      <c r="J466" s="69">
        <f t="shared" si="79"/>
        <v>45658</v>
      </c>
      <c r="K466" s="6"/>
      <c r="L466" s="18"/>
      <c r="M466" s="64">
        <f t="shared" si="75"/>
        <v>464</v>
      </c>
      <c r="N466" s="69">
        <f t="shared" si="80"/>
        <v>45658</v>
      </c>
      <c r="S466" s="32">
        <f t="shared" si="76"/>
        <v>45658</v>
      </c>
      <c r="T466" s="9">
        <f t="shared" si="77"/>
        <v>1.0101</v>
      </c>
      <c r="U466" s="9">
        <f t="shared" si="73"/>
        <v>1.0099</v>
      </c>
      <c r="V466" s="27">
        <f t="shared" si="74"/>
        <v>1.01</v>
      </c>
    </row>
    <row r="467" spans="1:22" x14ac:dyDescent="0.2">
      <c r="A467" s="1">
        <v>45689</v>
      </c>
      <c r="B467" s="52">
        <f t="shared" si="81"/>
        <v>2025</v>
      </c>
      <c r="C467" s="52">
        <f t="shared" si="82"/>
        <v>2</v>
      </c>
      <c r="D467" s="51">
        <f>VLOOKUP($A467,[1]Selic_base!$A$3:$H$1000,4,0)</f>
        <v>0.99</v>
      </c>
      <c r="E467" s="54">
        <f>VLOOKUP($A467,[1]Selic_base!$A$3:$H$1000,5,0)</f>
        <v>0</v>
      </c>
      <c r="F467" s="54">
        <f>VLOOKUP($A467,[1]Selic_base!$A$3:$H$1000,6,0)</f>
        <v>2</v>
      </c>
      <c r="G467" s="54" t="str">
        <f>VLOOKUP($A467,[1]Selic_base!$A$3:$H$1000,7,0)</f>
        <v>v</v>
      </c>
      <c r="H467" s="68">
        <f t="shared" si="78"/>
        <v>1</v>
      </c>
      <c r="I467" s="18"/>
      <c r="J467" s="69">
        <f t="shared" si="79"/>
        <v>45689</v>
      </c>
      <c r="K467" s="6"/>
      <c r="L467" s="18"/>
      <c r="M467" s="64">
        <f t="shared" si="75"/>
        <v>465</v>
      </c>
      <c r="N467" s="69">
        <f t="shared" si="80"/>
        <v>45689</v>
      </c>
      <c r="S467" s="32">
        <f t="shared" si="76"/>
        <v>45689</v>
      </c>
      <c r="T467" s="9">
        <f t="shared" si="77"/>
        <v>1.0099</v>
      </c>
      <c r="U467" s="9">
        <f t="shared" si="73"/>
        <v>1</v>
      </c>
      <c r="V467" s="27">
        <f t="shared" si="74"/>
        <v>2</v>
      </c>
    </row>
    <row r="468" spans="1:22" x14ac:dyDescent="0.2">
      <c r="A468" s="1">
        <v>45717</v>
      </c>
      <c r="B468" s="52">
        <f t="shared" si="81"/>
        <v>2025</v>
      </c>
      <c r="C468" s="52">
        <f t="shared" si="82"/>
        <v>3</v>
      </c>
      <c r="D468" s="51">
        <f>VLOOKUP($A468,[1]Selic_base!$A$3:$H$1000,4,0)</f>
        <v>0</v>
      </c>
      <c r="E468" s="54">
        <f>VLOOKUP($A468,[1]Selic_base!$A$3:$H$1000,5,0)</f>
        <v>0</v>
      </c>
      <c r="F468" s="54" t="str">
        <f>VLOOKUP($A468,[1]Selic_base!$A$3:$H$1000,6,0)</f>
        <v/>
      </c>
      <c r="G468" s="54" t="str">
        <f>VLOOKUP($A468,[1]Selic_base!$A$3:$H$1000,7,0)</f>
        <v>b</v>
      </c>
      <c r="H468" s="68">
        <f t="shared" si="78"/>
        <v>2</v>
      </c>
      <c r="I468" s="18"/>
      <c r="J468" s="69" t="str">
        <f t="shared" si="79"/>
        <v/>
      </c>
      <c r="K468" s="6"/>
      <c r="L468" s="18"/>
      <c r="M468" s="64">
        <f t="shared" si="75"/>
        <v>466</v>
      </c>
      <c r="N468" s="69" t="str">
        <f t="shared" si="80"/>
        <v/>
      </c>
      <c r="S468" s="32" t="str">
        <f t="shared" si="76"/>
        <v/>
      </c>
      <c r="T468" s="9">
        <f t="shared" si="77"/>
        <v>1</v>
      </c>
      <c r="U468" s="9">
        <f t="shared" si="73"/>
        <v>1</v>
      </c>
      <c r="V468" s="27">
        <f t="shared" si="74"/>
        <v>2</v>
      </c>
    </row>
    <row r="469" spans="1:22" x14ac:dyDescent="0.2">
      <c r="A469" s="1">
        <v>45748</v>
      </c>
      <c r="B469" s="52">
        <f t="shared" si="81"/>
        <v>2025</v>
      </c>
      <c r="C469" s="52">
        <f t="shared" si="82"/>
        <v>4</v>
      </c>
      <c r="D469" s="51">
        <f>VLOOKUP($A469,[1]Selic_base!$A$3:$H$1000,4,0)</f>
        <v>0</v>
      </c>
      <c r="E469" s="54">
        <f>VLOOKUP($A469,[1]Selic_base!$A$3:$H$1000,5,0)</f>
        <v>0</v>
      </c>
      <c r="F469" s="54" t="str">
        <f>VLOOKUP($A469,[1]Selic_base!$A$3:$H$1000,6,0)</f>
        <v/>
      </c>
      <c r="G469" s="54" t="str">
        <f>VLOOKUP($A469,[1]Selic_base!$A$3:$H$1000,7,0)</f>
        <v>b</v>
      </c>
      <c r="H469" s="68">
        <f t="shared" si="78"/>
        <v>3</v>
      </c>
      <c r="I469" s="18"/>
      <c r="J469" s="69" t="str">
        <f t="shared" si="79"/>
        <v/>
      </c>
      <c r="K469" s="6"/>
      <c r="L469" s="18"/>
      <c r="M469" s="64">
        <f t="shared" si="75"/>
        <v>467</v>
      </c>
      <c r="N469" s="69" t="str">
        <f t="shared" si="80"/>
        <v/>
      </c>
      <c r="S469" s="32" t="str">
        <f t="shared" si="76"/>
        <v/>
      </c>
      <c r="T469" s="9">
        <f t="shared" si="77"/>
        <v>1</v>
      </c>
      <c r="U469" s="9">
        <f t="shared" si="73"/>
        <v>1</v>
      </c>
      <c r="V469" s="27">
        <f t="shared" si="74"/>
        <v>2</v>
      </c>
    </row>
    <row r="470" spans="1:22" x14ac:dyDescent="0.2">
      <c r="A470" s="1">
        <v>45778</v>
      </c>
      <c r="B470" s="52">
        <f t="shared" si="81"/>
        <v>2025</v>
      </c>
      <c r="C470" s="52">
        <f t="shared" si="82"/>
        <v>5</v>
      </c>
      <c r="D470" s="51">
        <f>VLOOKUP($A470,[1]Selic_base!$A$3:$H$1000,4,0)</f>
        <v>0</v>
      </c>
      <c r="E470" s="54">
        <f>VLOOKUP($A470,[1]Selic_base!$A$3:$H$1000,5,0)</f>
        <v>0</v>
      </c>
      <c r="F470" s="54" t="str">
        <f>VLOOKUP($A470,[1]Selic_base!$A$3:$H$1000,6,0)</f>
        <v/>
      </c>
      <c r="G470" s="54" t="str">
        <f>VLOOKUP($A470,[1]Selic_base!$A$3:$H$1000,7,0)</f>
        <v>b</v>
      </c>
      <c r="H470" s="68">
        <f t="shared" si="78"/>
        <v>4</v>
      </c>
      <c r="I470" s="18"/>
      <c r="J470" s="69" t="str">
        <f t="shared" si="79"/>
        <v/>
      </c>
      <c r="K470" s="6"/>
      <c r="L470" s="18"/>
      <c r="M470" s="64">
        <f t="shared" si="75"/>
        <v>468</v>
      </c>
      <c r="N470" s="69" t="str">
        <f t="shared" si="80"/>
        <v/>
      </c>
      <c r="S470" s="32" t="str">
        <f t="shared" si="76"/>
        <v/>
      </c>
      <c r="T470" s="9">
        <f t="shared" si="77"/>
        <v>1</v>
      </c>
      <c r="U470" s="9">
        <f t="shared" si="73"/>
        <v>1</v>
      </c>
      <c r="V470" s="27">
        <f t="shared" si="74"/>
        <v>2</v>
      </c>
    </row>
    <row r="471" spans="1:22" x14ac:dyDescent="0.2">
      <c r="A471" s="1">
        <v>45809</v>
      </c>
      <c r="B471" s="52">
        <f t="shared" si="81"/>
        <v>2025</v>
      </c>
      <c r="C471" s="52">
        <f t="shared" si="82"/>
        <v>6</v>
      </c>
      <c r="D471" s="51">
        <f>VLOOKUP($A471,[1]Selic_base!$A$3:$H$1000,4,0)</f>
        <v>0</v>
      </c>
      <c r="E471" s="54">
        <f>VLOOKUP($A471,[1]Selic_base!$A$3:$H$1000,5,0)</f>
        <v>0</v>
      </c>
      <c r="F471" s="54" t="str">
        <f>VLOOKUP($A471,[1]Selic_base!$A$3:$H$1000,6,0)</f>
        <v/>
      </c>
      <c r="G471" s="54" t="str">
        <f>VLOOKUP($A471,[1]Selic_base!$A$3:$H$1000,7,0)</f>
        <v>b</v>
      </c>
      <c r="H471" s="68">
        <f t="shared" si="78"/>
        <v>5</v>
      </c>
      <c r="I471" s="18"/>
      <c r="J471" s="69" t="str">
        <f t="shared" si="79"/>
        <v/>
      </c>
      <c r="K471" s="6"/>
      <c r="L471" s="18"/>
      <c r="M471" s="64">
        <f t="shared" si="75"/>
        <v>469</v>
      </c>
      <c r="N471" s="69" t="str">
        <f t="shared" si="80"/>
        <v/>
      </c>
      <c r="S471" s="32" t="str">
        <f t="shared" si="76"/>
        <v/>
      </c>
      <c r="T471" s="9">
        <f t="shared" si="77"/>
        <v>1</v>
      </c>
      <c r="U471" s="9">
        <f t="shared" si="73"/>
        <v>1</v>
      </c>
      <c r="V471" s="27">
        <f t="shared" si="74"/>
        <v>2</v>
      </c>
    </row>
    <row r="472" spans="1:22" x14ac:dyDescent="0.2">
      <c r="A472" s="1">
        <v>45839</v>
      </c>
      <c r="B472" s="52">
        <f t="shared" si="81"/>
        <v>2025</v>
      </c>
      <c r="C472" s="52">
        <f t="shared" si="82"/>
        <v>7</v>
      </c>
      <c r="D472" s="51">
        <f>VLOOKUP($A472,[1]Selic_base!$A$3:$H$1000,4,0)</f>
        <v>0</v>
      </c>
      <c r="E472" s="54">
        <f>VLOOKUP($A472,[1]Selic_base!$A$3:$H$1000,5,0)</f>
        <v>0</v>
      </c>
      <c r="F472" s="54" t="str">
        <f>VLOOKUP($A472,[1]Selic_base!$A$3:$H$1000,6,0)</f>
        <v/>
      </c>
      <c r="G472" s="54" t="str">
        <f>VLOOKUP($A472,[1]Selic_base!$A$3:$H$1000,7,0)</f>
        <v>b</v>
      </c>
      <c r="H472" s="68">
        <f t="shared" si="78"/>
        <v>6</v>
      </c>
      <c r="I472" s="18"/>
      <c r="J472" s="69" t="str">
        <f t="shared" si="79"/>
        <v/>
      </c>
      <c r="K472" s="6"/>
      <c r="L472" s="18"/>
      <c r="M472" s="64">
        <f t="shared" si="75"/>
        <v>470</v>
      </c>
      <c r="N472" s="69" t="str">
        <f t="shared" si="80"/>
        <v/>
      </c>
      <c r="S472" s="32" t="str">
        <f t="shared" si="76"/>
        <v/>
      </c>
      <c r="T472" s="9">
        <f t="shared" si="77"/>
        <v>1</v>
      </c>
      <c r="U472" s="9">
        <f t="shared" si="73"/>
        <v>1</v>
      </c>
      <c r="V472" s="27">
        <f t="shared" si="74"/>
        <v>2</v>
      </c>
    </row>
    <row r="473" spans="1:22" x14ac:dyDescent="0.2">
      <c r="A473" s="1">
        <v>45870</v>
      </c>
      <c r="B473" s="52">
        <f t="shared" si="81"/>
        <v>2025</v>
      </c>
      <c r="C473" s="52">
        <f t="shared" si="82"/>
        <v>8</v>
      </c>
      <c r="D473" s="51">
        <f>VLOOKUP($A473,[1]Selic_base!$A$3:$H$1000,4,0)</f>
        <v>0</v>
      </c>
      <c r="E473" s="54">
        <f>VLOOKUP($A473,[1]Selic_base!$A$3:$H$1000,5,0)</f>
        <v>0</v>
      </c>
      <c r="F473" s="54" t="str">
        <f>VLOOKUP($A473,[1]Selic_base!$A$3:$H$1000,6,0)</f>
        <v/>
      </c>
      <c r="G473" s="54" t="str">
        <f>VLOOKUP($A473,[1]Selic_base!$A$3:$H$1000,7,0)</f>
        <v>b</v>
      </c>
      <c r="H473" s="68">
        <f t="shared" si="78"/>
        <v>7</v>
      </c>
      <c r="I473" s="18"/>
      <c r="J473" s="69" t="str">
        <f t="shared" si="79"/>
        <v/>
      </c>
      <c r="K473" s="6"/>
      <c r="L473" s="18"/>
      <c r="M473" s="64">
        <f t="shared" si="75"/>
        <v>471</v>
      </c>
      <c r="N473" s="69" t="str">
        <f t="shared" si="80"/>
        <v/>
      </c>
      <c r="S473" s="32" t="str">
        <f t="shared" si="76"/>
        <v/>
      </c>
      <c r="T473" s="9">
        <f t="shared" si="77"/>
        <v>1</v>
      </c>
      <c r="U473" s="9">
        <f t="shared" si="73"/>
        <v>1</v>
      </c>
      <c r="V473" s="27">
        <f t="shared" si="74"/>
        <v>2</v>
      </c>
    </row>
    <row r="474" spans="1:22" x14ac:dyDescent="0.2">
      <c r="A474" s="1">
        <v>45901</v>
      </c>
      <c r="B474" s="52">
        <f t="shared" si="81"/>
        <v>2025</v>
      </c>
      <c r="C474" s="52">
        <f t="shared" si="82"/>
        <v>9</v>
      </c>
      <c r="D474" s="51">
        <f>VLOOKUP($A474,[1]Selic_base!$A$3:$H$1000,4,0)</f>
        <v>0</v>
      </c>
      <c r="E474" s="54">
        <f>VLOOKUP($A474,[1]Selic_base!$A$3:$H$1000,5,0)</f>
        <v>0</v>
      </c>
      <c r="F474" s="54" t="str">
        <f>VLOOKUP($A474,[1]Selic_base!$A$3:$H$1000,6,0)</f>
        <v/>
      </c>
      <c r="G474" s="54" t="str">
        <f>VLOOKUP($A474,[1]Selic_base!$A$3:$H$1000,7,0)</f>
        <v>b</v>
      </c>
      <c r="H474" s="68">
        <f t="shared" si="78"/>
        <v>8</v>
      </c>
      <c r="I474" s="18"/>
      <c r="J474" s="69" t="str">
        <f t="shared" si="79"/>
        <v/>
      </c>
      <c r="K474" s="6"/>
      <c r="L474" s="18"/>
      <c r="M474" s="64">
        <f t="shared" si="75"/>
        <v>472</v>
      </c>
      <c r="N474" s="69" t="str">
        <f t="shared" si="80"/>
        <v/>
      </c>
      <c r="S474" s="32" t="str">
        <f t="shared" si="76"/>
        <v/>
      </c>
      <c r="T474" s="9">
        <f t="shared" si="77"/>
        <v>1</v>
      </c>
      <c r="U474" s="9">
        <f t="shared" si="73"/>
        <v>1</v>
      </c>
      <c r="V474" s="27">
        <f t="shared" si="74"/>
        <v>2</v>
      </c>
    </row>
    <row r="475" spans="1:22" x14ac:dyDescent="0.2">
      <c r="A475" s="1">
        <v>45931</v>
      </c>
      <c r="B475" s="52">
        <f t="shared" si="81"/>
        <v>2025</v>
      </c>
      <c r="C475" s="52">
        <f t="shared" si="82"/>
        <v>10</v>
      </c>
      <c r="D475" s="51">
        <f>VLOOKUP($A475,[1]Selic_base!$A$3:$H$1000,4,0)</f>
        <v>0</v>
      </c>
      <c r="E475" s="54">
        <f>VLOOKUP($A475,[1]Selic_base!$A$3:$H$1000,5,0)</f>
        <v>0</v>
      </c>
      <c r="F475" s="54" t="str">
        <f>VLOOKUP($A475,[1]Selic_base!$A$3:$H$1000,6,0)</f>
        <v/>
      </c>
      <c r="G475" s="54" t="str">
        <f>VLOOKUP($A475,[1]Selic_base!$A$3:$H$1000,7,0)</f>
        <v>b</v>
      </c>
      <c r="H475" s="68">
        <f t="shared" si="78"/>
        <v>9</v>
      </c>
      <c r="I475" s="18"/>
      <c r="J475" s="69" t="str">
        <f t="shared" si="79"/>
        <v/>
      </c>
      <c r="K475" s="6"/>
      <c r="L475" s="18"/>
      <c r="M475" s="64">
        <f t="shared" si="75"/>
        <v>473</v>
      </c>
      <c r="N475" s="69" t="str">
        <f t="shared" si="80"/>
        <v/>
      </c>
      <c r="S475" s="32" t="str">
        <f t="shared" si="76"/>
        <v/>
      </c>
      <c r="T475" s="9">
        <f t="shared" si="77"/>
        <v>1</v>
      </c>
      <c r="U475" s="9">
        <f t="shared" ref="U475:U538" si="83">IF(E475&gt;=0,(E475/100)+1,1-(E475/100))</f>
        <v>1</v>
      </c>
      <c r="V475" s="27">
        <f t="shared" si="74"/>
        <v>2</v>
      </c>
    </row>
    <row r="476" spans="1:22" x14ac:dyDescent="0.2">
      <c r="A476" s="1">
        <v>45962</v>
      </c>
      <c r="B476" s="52">
        <f t="shared" si="81"/>
        <v>2025</v>
      </c>
      <c r="C476" s="52">
        <f t="shared" si="82"/>
        <v>11</v>
      </c>
      <c r="D476" s="51">
        <f>VLOOKUP($A476,[1]Selic_base!$A$3:$H$1000,4,0)</f>
        <v>0</v>
      </c>
      <c r="E476" s="54">
        <f>VLOOKUP($A476,[1]Selic_base!$A$3:$H$1000,5,0)</f>
        <v>0</v>
      </c>
      <c r="F476" s="54" t="str">
        <f>VLOOKUP($A476,[1]Selic_base!$A$3:$H$1000,6,0)</f>
        <v/>
      </c>
      <c r="G476" s="54" t="str">
        <f>VLOOKUP($A476,[1]Selic_base!$A$3:$H$1000,7,0)</f>
        <v>b</v>
      </c>
      <c r="H476" s="68">
        <f t="shared" si="78"/>
        <v>10</v>
      </c>
      <c r="I476" s="18"/>
      <c r="J476" s="69" t="str">
        <f t="shared" si="79"/>
        <v/>
      </c>
      <c r="K476" s="6"/>
      <c r="L476" s="18"/>
      <c r="M476" s="64">
        <f t="shared" si="75"/>
        <v>474</v>
      </c>
      <c r="N476" s="69" t="str">
        <f t="shared" si="80"/>
        <v/>
      </c>
      <c r="S476" s="32" t="str">
        <f t="shared" si="76"/>
        <v/>
      </c>
      <c r="T476" s="9">
        <f t="shared" si="77"/>
        <v>1</v>
      </c>
      <c r="U476" s="9">
        <f t="shared" si="83"/>
        <v>1</v>
      </c>
      <c r="V476" s="27">
        <f t="shared" si="74"/>
        <v>2</v>
      </c>
    </row>
    <row r="477" spans="1:22" x14ac:dyDescent="0.2">
      <c r="A477" s="1">
        <v>45992</v>
      </c>
      <c r="B477" s="52">
        <f t="shared" si="81"/>
        <v>2025</v>
      </c>
      <c r="C477" s="52">
        <f t="shared" si="82"/>
        <v>12</v>
      </c>
      <c r="D477" s="51">
        <f>VLOOKUP($A477,[1]Selic_base!$A$3:$H$1000,4,0)</f>
        <v>0</v>
      </c>
      <c r="E477" s="54">
        <f>VLOOKUP($A477,[1]Selic_base!$A$3:$H$1000,5,0)</f>
        <v>0</v>
      </c>
      <c r="F477" s="54" t="str">
        <f>VLOOKUP($A477,[1]Selic_base!$A$3:$H$1000,6,0)</f>
        <v/>
      </c>
      <c r="G477" s="54" t="str">
        <f>VLOOKUP($A477,[1]Selic_base!$A$3:$H$1000,7,0)</f>
        <v>b</v>
      </c>
      <c r="H477" s="68">
        <f t="shared" si="78"/>
        <v>11</v>
      </c>
      <c r="I477" s="18"/>
      <c r="J477" s="69" t="str">
        <f t="shared" si="79"/>
        <v/>
      </c>
      <c r="K477" s="6"/>
      <c r="L477" s="18"/>
      <c r="M477" s="64">
        <f t="shared" si="75"/>
        <v>475</v>
      </c>
      <c r="N477" s="69" t="str">
        <f t="shared" si="80"/>
        <v/>
      </c>
      <c r="S477" s="32" t="str">
        <f t="shared" si="76"/>
        <v/>
      </c>
      <c r="T477" s="9">
        <f t="shared" si="77"/>
        <v>1</v>
      </c>
      <c r="U477" s="9">
        <f t="shared" si="83"/>
        <v>1</v>
      </c>
      <c r="V477" s="27">
        <f t="shared" si="74"/>
        <v>2</v>
      </c>
    </row>
    <row r="478" spans="1:22" x14ac:dyDescent="0.2">
      <c r="A478" s="1">
        <v>46023</v>
      </c>
      <c r="B478" s="52">
        <f t="shared" si="81"/>
        <v>2026</v>
      </c>
      <c r="C478" s="52">
        <f t="shared" si="82"/>
        <v>1</v>
      </c>
      <c r="D478" s="51">
        <f>VLOOKUP($A478,[1]Selic_base!$A$3:$H$1000,4,0)</f>
        <v>0</v>
      </c>
      <c r="E478" s="54">
        <f>VLOOKUP($A478,[1]Selic_base!$A$3:$H$1000,5,0)</f>
        <v>0</v>
      </c>
      <c r="F478" s="54" t="str">
        <f>VLOOKUP($A478,[1]Selic_base!$A$3:$H$1000,6,0)</f>
        <v/>
      </c>
      <c r="G478" s="54" t="str">
        <f>VLOOKUP($A478,[1]Selic_base!$A$3:$H$1000,7,0)</f>
        <v>b</v>
      </c>
      <c r="H478" s="68">
        <f t="shared" si="78"/>
        <v>12</v>
      </c>
      <c r="I478" s="18"/>
      <c r="J478" s="69" t="str">
        <f t="shared" si="79"/>
        <v/>
      </c>
      <c r="K478" s="6"/>
      <c r="L478" s="18"/>
      <c r="M478" s="64">
        <f t="shared" si="75"/>
        <v>476</v>
      </c>
      <c r="N478" s="69" t="str">
        <f t="shared" si="80"/>
        <v/>
      </c>
      <c r="S478" s="32" t="str">
        <f t="shared" si="76"/>
        <v/>
      </c>
      <c r="T478" s="9">
        <f t="shared" si="77"/>
        <v>1</v>
      </c>
      <c r="U478" s="9">
        <f t="shared" si="83"/>
        <v>1</v>
      </c>
      <c r="V478" s="27">
        <f t="shared" si="74"/>
        <v>0</v>
      </c>
    </row>
    <row r="479" spans="1:22" x14ac:dyDescent="0.2">
      <c r="A479" s="1">
        <v>46054</v>
      </c>
      <c r="B479" s="52">
        <f t="shared" si="81"/>
        <v>2026</v>
      </c>
      <c r="C479" s="52">
        <f t="shared" si="82"/>
        <v>2</v>
      </c>
      <c r="D479" s="51">
        <f>VLOOKUP($A479,[1]Selic_base!$A$3:$H$1000,4,0)</f>
        <v>0</v>
      </c>
      <c r="E479" s="54">
        <f>VLOOKUP($A479,[1]Selic_base!$A$3:$H$1000,5,0)</f>
        <v>0</v>
      </c>
      <c r="F479" s="54" t="str">
        <f>VLOOKUP($A479,[1]Selic_base!$A$3:$H$1000,6,0)</f>
        <v/>
      </c>
      <c r="G479" s="54" t="str">
        <f>VLOOKUP($A479,[1]Selic_base!$A$3:$H$1000,7,0)</f>
        <v>b</v>
      </c>
      <c r="H479" s="68">
        <f t="shared" si="78"/>
        <v>13</v>
      </c>
      <c r="I479" s="18"/>
      <c r="J479" s="69" t="str">
        <f t="shared" si="79"/>
        <v/>
      </c>
      <c r="K479" s="6"/>
      <c r="L479" s="18"/>
      <c r="M479" s="64">
        <f t="shared" si="75"/>
        <v>477</v>
      </c>
      <c r="N479" s="69" t="str">
        <f t="shared" si="80"/>
        <v/>
      </c>
      <c r="S479" s="32" t="str">
        <f t="shared" si="76"/>
        <v/>
      </c>
      <c r="T479" s="9">
        <f t="shared" si="77"/>
        <v>1</v>
      </c>
      <c r="U479" s="9">
        <f t="shared" si="83"/>
        <v>1</v>
      </c>
      <c r="V479" s="27">
        <f t="shared" si="74"/>
        <v>0</v>
      </c>
    </row>
    <row r="480" spans="1:22" x14ac:dyDescent="0.2">
      <c r="A480" s="1">
        <v>46082</v>
      </c>
      <c r="B480" s="52">
        <f t="shared" si="81"/>
        <v>2026</v>
      </c>
      <c r="C480" s="52">
        <f t="shared" si="82"/>
        <v>3</v>
      </c>
      <c r="D480" s="51">
        <f>VLOOKUP($A480,[1]Selic_base!$A$3:$H$1000,4,0)</f>
        <v>0</v>
      </c>
      <c r="E480" s="54">
        <f>VLOOKUP($A480,[1]Selic_base!$A$3:$H$1000,5,0)</f>
        <v>0</v>
      </c>
      <c r="F480" s="54" t="str">
        <f>VLOOKUP($A480,[1]Selic_base!$A$3:$H$1000,6,0)</f>
        <v/>
      </c>
      <c r="G480" s="54" t="str">
        <f>VLOOKUP($A480,[1]Selic_base!$A$3:$H$1000,7,0)</f>
        <v>b</v>
      </c>
      <c r="H480" s="68">
        <f t="shared" si="78"/>
        <v>14</v>
      </c>
      <c r="I480" s="18"/>
      <c r="J480" s="69" t="str">
        <f t="shared" si="79"/>
        <v/>
      </c>
      <c r="K480" s="6"/>
      <c r="L480" s="18"/>
      <c r="M480" s="64">
        <f t="shared" si="75"/>
        <v>478</v>
      </c>
      <c r="N480" s="69" t="str">
        <f t="shared" si="80"/>
        <v/>
      </c>
      <c r="S480" s="32" t="str">
        <f t="shared" si="76"/>
        <v/>
      </c>
      <c r="T480" s="9">
        <f t="shared" si="77"/>
        <v>1</v>
      </c>
      <c r="U480" s="9">
        <f t="shared" si="83"/>
        <v>1</v>
      </c>
      <c r="V480" s="27">
        <f t="shared" si="74"/>
        <v>0</v>
      </c>
    </row>
    <row r="481" spans="1:22" x14ac:dyDescent="0.2">
      <c r="A481" s="1">
        <v>46113</v>
      </c>
      <c r="B481" s="52">
        <f t="shared" si="81"/>
        <v>2026</v>
      </c>
      <c r="C481" s="52">
        <f t="shared" si="82"/>
        <v>4</v>
      </c>
      <c r="D481" s="51">
        <f>VLOOKUP($A481,[1]Selic_base!$A$3:$H$1000,4,0)</f>
        <v>0</v>
      </c>
      <c r="E481" s="54">
        <f>VLOOKUP($A481,[1]Selic_base!$A$3:$H$1000,5,0)</f>
        <v>0</v>
      </c>
      <c r="F481" s="54" t="str">
        <f>VLOOKUP($A481,[1]Selic_base!$A$3:$H$1000,6,0)</f>
        <v/>
      </c>
      <c r="G481" s="54" t="str">
        <f>VLOOKUP($A481,[1]Selic_base!$A$3:$H$1000,7,0)</f>
        <v>b</v>
      </c>
      <c r="H481" s="68">
        <f t="shared" si="78"/>
        <v>15</v>
      </c>
      <c r="I481" s="18"/>
      <c r="J481" s="69" t="str">
        <f t="shared" si="79"/>
        <v/>
      </c>
      <c r="K481" s="6"/>
      <c r="L481" s="18"/>
      <c r="M481" s="64">
        <f t="shared" si="75"/>
        <v>479</v>
      </c>
      <c r="N481" s="69" t="str">
        <f t="shared" si="80"/>
        <v/>
      </c>
      <c r="S481" s="32" t="str">
        <f t="shared" si="76"/>
        <v/>
      </c>
      <c r="T481" s="9">
        <f t="shared" si="77"/>
        <v>1</v>
      </c>
      <c r="U481" s="9">
        <f t="shared" si="83"/>
        <v>1</v>
      </c>
      <c r="V481" s="27">
        <f t="shared" si="74"/>
        <v>0</v>
      </c>
    </row>
    <row r="482" spans="1:22" x14ac:dyDescent="0.2">
      <c r="A482" s="1">
        <v>46143</v>
      </c>
      <c r="B482" s="52">
        <f t="shared" si="81"/>
        <v>2026</v>
      </c>
      <c r="C482" s="52">
        <f t="shared" si="82"/>
        <v>5</v>
      </c>
      <c r="D482" s="51">
        <f>VLOOKUP($A482,[1]Selic_base!$A$3:$H$1000,4,0)</f>
        <v>0</v>
      </c>
      <c r="E482" s="54">
        <f>VLOOKUP($A482,[1]Selic_base!$A$3:$H$1000,5,0)</f>
        <v>0</v>
      </c>
      <c r="F482" s="54" t="str">
        <f>VLOOKUP($A482,[1]Selic_base!$A$3:$H$1000,6,0)</f>
        <v/>
      </c>
      <c r="G482" s="54" t="str">
        <f>VLOOKUP($A482,[1]Selic_base!$A$3:$H$1000,7,0)</f>
        <v>b</v>
      </c>
      <c r="H482" s="68">
        <f t="shared" si="78"/>
        <v>16</v>
      </c>
      <c r="I482" s="18"/>
      <c r="J482" s="69" t="str">
        <f t="shared" si="79"/>
        <v/>
      </c>
      <c r="K482" s="6"/>
      <c r="L482" s="18"/>
      <c r="M482" s="64">
        <f t="shared" si="75"/>
        <v>480</v>
      </c>
      <c r="N482" s="69" t="str">
        <f t="shared" si="80"/>
        <v/>
      </c>
      <c r="S482" s="32" t="str">
        <f t="shared" si="76"/>
        <v/>
      </c>
      <c r="T482" s="9">
        <f t="shared" si="77"/>
        <v>1</v>
      </c>
      <c r="U482" s="9">
        <f t="shared" si="83"/>
        <v>1</v>
      </c>
      <c r="V482" s="27">
        <f t="shared" si="74"/>
        <v>0</v>
      </c>
    </row>
    <row r="483" spans="1:22" x14ac:dyDescent="0.2">
      <c r="A483" s="1">
        <v>46174</v>
      </c>
      <c r="B483" s="52">
        <f t="shared" si="81"/>
        <v>2026</v>
      </c>
      <c r="C483" s="52">
        <f t="shared" si="82"/>
        <v>6</v>
      </c>
      <c r="D483" s="51">
        <f>VLOOKUP($A483,[1]Selic_base!$A$3:$H$1000,4,0)</f>
        <v>0</v>
      </c>
      <c r="E483" s="54">
        <f>VLOOKUP($A483,[1]Selic_base!$A$3:$H$1000,5,0)</f>
        <v>0</v>
      </c>
      <c r="F483" s="54" t="str">
        <f>VLOOKUP($A483,[1]Selic_base!$A$3:$H$1000,6,0)</f>
        <v/>
      </c>
      <c r="G483" s="54" t="str">
        <f>VLOOKUP($A483,[1]Selic_base!$A$3:$H$1000,7,0)</f>
        <v>b</v>
      </c>
      <c r="H483" s="68">
        <f t="shared" si="78"/>
        <v>17</v>
      </c>
      <c r="I483" s="18"/>
      <c r="J483" s="69" t="str">
        <f t="shared" si="79"/>
        <v/>
      </c>
      <c r="K483" s="6"/>
      <c r="L483" s="18"/>
      <c r="M483" s="64">
        <f t="shared" si="75"/>
        <v>481</v>
      </c>
      <c r="N483" s="69" t="str">
        <f t="shared" si="80"/>
        <v/>
      </c>
      <c r="S483" s="32" t="str">
        <f t="shared" si="76"/>
        <v/>
      </c>
      <c r="T483" s="9">
        <f t="shared" si="77"/>
        <v>1</v>
      </c>
      <c r="U483" s="9">
        <f t="shared" si="83"/>
        <v>1</v>
      </c>
      <c r="V483" s="27">
        <f t="shared" si="74"/>
        <v>0</v>
      </c>
    </row>
    <row r="484" spans="1:22" x14ac:dyDescent="0.2">
      <c r="A484" s="1">
        <v>46204</v>
      </c>
      <c r="B484" s="52">
        <f t="shared" si="81"/>
        <v>2026</v>
      </c>
      <c r="C484" s="52">
        <f t="shared" si="82"/>
        <v>7</v>
      </c>
      <c r="D484" s="51">
        <f>VLOOKUP($A484,[1]Selic_base!$A$3:$H$1000,4,0)</f>
        <v>0</v>
      </c>
      <c r="E484" s="54">
        <f>VLOOKUP($A484,[1]Selic_base!$A$3:$H$1000,5,0)</f>
        <v>0</v>
      </c>
      <c r="F484" s="54" t="str">
        <f>VLOOKUP($A484,[1]Selic_base!$A$3:$H$1000,6,0)</f>
        <v/>
      </c>
      <c r="G484" s="54" t="str">
        <f>VLOOKUP($A484,[1]Selic_base!$A$3:$H$1000,7,0)</f>
        <v>b</v>
      </c>
      <c r="H484" s="68">
        <f t="shared" si="78"/>
        <v>18</v>
      </c>
      <c r="I484" s="18"/>
      <c r="J484" s="69" t="str">
        <f t="shared" si="79"/>
        <v/>
      </c>
      <c r="K484" s="6"/>
      <c r="L484" s="18"/>
      <c r="M484" s="64">
        <f t="shared" si="75"/>
        <v>482</v>
      </c>
      <c r="N484" s="69" t="str">
        <f t="shared" si="80"/>
        <v/>
      </c>
      <c r="S484" s="32" t="str">
        <f t="shared" si="76"/>
        <v/>
      </c>
      <c r="T484" s="9">
        <f t="shared" si="77"/>
        <v>1</v>
      </c>
      <c r="U484" s="9">
        <f t="shared" si="83"/>
        <v>1</v>
      </c>
      <c r="V484" s="27">
        <f t="shared" si="74"/>
        <v>0</v>
      </c>
    </row>
    <row r="485" spans="1:22" x14ac:dyDescent="0.2">
      <c r="A485" s="1">
        <v>46235</v>
      </c>
      <c r="B485" s="52">
        <f t="shared" si="81"/>
        <v>2026</v>
      </c>
      <c r="C485" s="52">
        <f t="shared" si="82"/>
        <v>8</v>
      </c>
      <c r="D485" s="51">
        <f>VLOOKUP($A485,[1]Selic_base!$A$3:$H$1000,4,0)</f>
        <v>0</v>
      </c>
      <c r="E485" s="54">
        <f>VLOOKUP($A485,[1]Selic_base!$A$3:$H$1000,5,0)</f>
        <v>0</v>
      </c>
      <c r="F485" s="54" t="str">
        <f>VLOOKUP($A485,[1]Selic_base!$A$3:$H$1000,6,0)</f>
        <v/>
      </c>
      <c r="G485" s="54" t="str">
        <f>VLOOKUP($A485,[1]Selic_base!$A$3:$H$1000,7,0)</f>
        <v>b</v>
      </c>
      <c r="H485" s="68">
        <f t="shared" si="78"/>
        <v>19</v>
      </c>
      <c r="I485" s="18"/>
      <c r="J485" s="69" t="str">
        <f t="shared" si="79"/>
        <v/>
      </c>
      <c r="K485" s="6"/>
      <c r="L485" s="18"/>
      <c r="M485" s="64">
        <f t="shared" si="75"/>
        <v>483</v>
      </c>
      <c r="N485" s="69" t="str">
        <f t="shared" si="80"/>
        <v/>
      </c>
      <c r="S485" s="32" t="str">
        <f t="shared" si="76"/>
        <v/>
      </c>
      <c r="T485" s="9">
        <f t="shared" si="77"/>
        <v>1</v>
      </c>
      <c r="U485" s="9">
        <f t="shared" si="83"/>
        <v>1</v>
      </c>
      <c r="V485" s="27">
        <f t="shared" si="74"/>
        <v>0</v>
      </c>
    </row>
    <row r="486" spans="1:22" x14ac:dyDescent="0.2">
      <c r="A486" s="1">
        <v>46266</v>
      </c>
      <c r="B486" s="52">
        <f t="shared" si="81"/>
        <v>2026</v>
      </c>
      <c r="C486" s="52">
        <f t="shared" si="82"/>
        <v>9</v>
      </c>
      <c r="D486" s="51">
        <f>VLOOKUP($A486,[1]Selic_base!$A$3:$H$1000,4,0)</f>
        <v>0</v>
      </c>
      <c r="E486" s="54">
        <f>VLOOKUP($A486,[1]Selic_base!$A$3:$H$1000,5,0)</f>
        <v>0</v>
      </c>
      <c r="F486" s="54" t="str">
        <f>VLOOKUP($A486,[1]Selic_base!$A$3:$H$1000,6,0)</f>
        <v/>
      </c>
      <c r="G486" s="54" t="str">
        <f>VLOOKUP($A486,[1]Selic_base!$A$3:$H$1000,7,0)</f>
        <v>b</v>
      </c>
      <c r="H486" s="68">
        <f t="shared" si="78"/>
        <v>20</v>
      </c>
      <c r="I486" s="18"/>
      <c r="J486" s="69" t="str">
        <f t="shared" si="79"/>
        <v/>
      </c>
      <c r="K486" s="6"/>
      <c r="L486" s="18"/>
      <c r="M486" s="64">
        <f t="shared" si="75"/>
        <v>484</v>
      </c>
      <c r="N486" s="69" t="str">
        <f t="shared" si="80"/>
        <v/>
      </c>
      <c r="S486" s="32" t="str">
        <f t="shared" si="76"/>
        <v/>
      </c>
      <c r="T486" s="9">
        <f t="shared" si="77"/>
        <v>1</v>
      </c>
      <c r="U486" s="9">
        <f t="shared" si="83"/>
        <v>1</v>
      </c>
      <c r="V486" s="27">
        <f t="shared" si="74"/>
        <v>0</v>
      </c>
    </row>
    <row r="487" spans="1:22" x14ac:dyDescent="0.2">
      <c r="A487" s="1">
        <v>46296</v>
      </c>
      <c r="B487" s="52">
        <f t="shared" si="81"/>
        <v>2026</v>
      </c>
      <c r="C487" s="52">
        <f t="shared" si="82"/>
        <v>10</v>
      </c>
      <c r="D487" s="51">
        <f>VLOOKUP($A487,[1]Selic_base!$A$3:$H$1000,4,0)</f>
        <v>0</v>
      </c>
      <c r="E487" s="54">
        <f>VLOOKUP($A487,[1]Selic_base!$A$3:$H$1000,5,0)</f>
        <v>0</v>
      </c>
      <c r="F487" s="54" t="str">
        <f>VLOOKUP($A487,[1]Selic_base!$A$3:$H$1000,6,0)</f>
        <v/>
      </c>
      <c r="G487" s="54" t="str">
        <f>VLOOKUP($A487,[1]Selic_base!$A$3:$H$1000,7,0)</f>
        <v>b</v>
      </c>
      <c r="H487" s="68">
        <f t="shared" si="78"/>
        <v>21</v>
      </c>
      <c r="I487" s="18"/>
      <c r="J487" s="69" t="str">
        <f t="shared" si="79"/>
        <v/>
      </c>
      <c r="K487" s="6"/>
      <c r="L487" s="18"/>
      <c r="M487" s="64">
        <f t="shared" si="75"/>
        <v>485</v>
      </c>
      <c r="N487" s="69" t="str">
        <f t="shared" si="80"/>
        <v/>
      </c>
      <c r="S487" s="32" t="str">
        <f t="shared" si="76"/>
        <v/>
      </c>
      <c r="T487" s="9">
        <f t="shared" si="77"/>
        <v>1</v>
      </c>
      <c r="U487" s="9">
        <f t="shared" si="83"/>
        <v>1</v>
      </c>
      <c r="V487" s="27">
        <f t="shared" ref="V487:V550" si="84">IF(C487=1,D487,D487+V486)</f>
        <v>0</v>
      </c>
    </row>
    <row r="488" spans="1:22" x14ac:dyDescent="0.2">
      <c r="A488" s="1">
        <v>46327</v>
      </c>
      <c r="B488" s="52">
        <f t="shared" si="81"/>
        <v>2026</v>
      </c>
      <c r="C488" s="52">
        <f t="shared" si="82"/>
        <v>11</v>
      </c>
      <c r="D488" s="51">
        <f>VLOOKUP($A488,[1]Selic_base!$A$3:$H$1000,4,0)</f>
        <v>0</v>
      </c>
      <c r="E488" s="54">
        <f>VLOOKUP($A488,[1]Selic_base!$A$3:$H$1000,5,0)</f>
        <v>0</v>
      </c>
      <c r="F488" s="54" t="str">
        <f>VLOOKUP($A488,[1]Selic_base!$A$3:$H$1000,6,0)</f>
        <v/>
      </c>
      <c r="G488" s="54" t="str">
        <f>VLOOKUP($A488,[1]Selic_base!$A$3:$H$1000,7,0)</f>
        <v>b</v>
      </c>
      <c r="H488" s="68">
        <f t="shared" si="78"/>
        <v>22</v>
      </c>
      <c r="I488" s="18"/>
      <c r="J488" s="69" t="str">
        <f t="shared" si="79"/>
        <v/>
      </c>
      <c r="K488" s="6"/>
      <c r="L488" s="18"/>
      <c r="M488" s="64">
        <f t="shared" si="75"/>
        <v>486</v>
      </c>
      <c r="N488" s="69" t="str">
        <f t="shared" si="80"/>
        <v/>
      </c>
      <c r="S488" s="32" t="str">
        <f t="shared" si="76"/>
        <v/>
      </c>
      <c r="T488" s="9">
        <f t="shared" si="77"/>
        <v>1</v>
      </c>
      <c r="U488" s="9">
        <f t="shared" si="83"/>
        <v>1</v>
      </c>
      <c r="V488" s="27">
        <f t="shared" si="84"/>
        <v>0</v>
      </c>
    </row>
    <row r="489" spans="1:22" x14ac:dyDescent="0.2">
      <c r="A489" s="1">
        <v>46357</v>
      </c>
      <c r="B489" s="52">
        <f t="shared" si="81"/>
        <v>2026</v>
      </c>
      <c r="C489" s="52">
        <f t="shared" si="82"/>
        <v>12</v>
      </c>
      <c r="D489" s="51">
        <f>VLOOKUP($A489,[1]Selic_base!$A$3:$H$1000,4,0)</f>
        <v>0</v>
      </c>
      <c r="E489" s="54">
        <f>VLOOKUP($A489,[1]Selic_base!$A$3:$H$1000,5,0)</f>
        <v>0</v>
      </c>
      <c r="F489" s="54" t="str">
        <f>VLOOKUP($A489,[1]Selic_base!$A$3:$H$1000,6,0)</f>
        <v/>
      </c>
      <c r="G489" s="54" t="str">
        <f>VLOOKUP($A489,[1]Selic_base!$A$3:$H$1000,7,0)</f>
        <v>b</v>
      </c>
      <c r="H489" s="68">
        <f t="shared" si="78"/>
        <v>23</v>
      </c>
      <c r="I489" s="18"/>
      <c r="J489" s="69" t="str">
        <f t="shared" si="79"/>
        <v/>
      </c>
      <c r="K489" s="6"/>
      <c r="L489" s="18"/>
      <c r="M489" s="64">
        <f t="shared" si="75"/>
        <v>487</v>
      </c>
      <c r="N489" s="69" t="str">
        <f t="shared" si="80"/>
        <v/>
      </c>
      <c r="S489" s="32" t="str">
        <f t="shared" si="76"/>
        <v/>
      </c>
      <c r="T489" s="9">
        <f t="shared" si="77"/>
        <v>1</v>
      </c>
      <c r="U489" s="9">
        <f t="shared" si="83"/>
        <v>1</v>
      </c>
      <c r="V489" s="27">
        <f t="shared" si="84"/>
        <v>0</v>
      </c>
    </row>
    <row r="490" spans="1:22" x14ac:dyDescent="0.2">
      <c r="A490" s="1">
        <v>46388</v>
      </c>
      <c r="B490" s="52">
        <f t="shared" si="81"/>
        <v>2027</v>
      </c>
      <c r="C490" s="52">
        <f t="shared" si="82"/>
        <v>1</v>
      </c>
      <c r="D490" s="51">
        <f>VLOOKUP($A490,[1]Selic_base!$A$3:$H$1000,4,0)</f>
        <v>0</v>
      </c>
      <c r="E490" s="54">
        <f>VLOOKUP($A490,[1]Selic_base!$A$3:$H$1000,5,0)</f>
        <v>0</v>
      </c>
      <c r="F490" s="54" t="str">
        <f>VLOOKUP($A490,[1]Selic_base!$A$3:$H$1000,6,0)</f>
        <v/>
      </c>
      <c r="G490" s="54" t="str">
        <f>VLOOKUP($A490,[1]Selic_base!$A$3:$H$1000,7,0)</f>
        <v>b</v>
      </c>
      <c r="H490" s="68">
        <f t="shared" si="78"/>
        <v>24</v>
      </c>
      <c r="I490" s="18"/>
      <c r="J490" s="69" t="str">
        <f t="shared" si="79"/>
        <v/>
      </c>
      <c r="K490" s="6"/>
      <c r="L490" s="18"/>
      <c r="M490" s="64">
        <f t="shared" si="75"/>
        <v>488</v>
      </c>
      <c r="N490" s="69" t="str">
        <f t="shared" si="80"/>
        <v/>
      </c>
      <c r="S490" s="32" t="str">
        <f t="shared" si="76"/>
        <v/>
      </c>
      <c r="T490" s="9">
        <f t="shared" si="77"/>
        <v>1</v>
      </c>
      <c r="U490" s="9">
        <f t="shared" si="83"/>
        <v>1</v>
      </c>
      <c r="V490" s="27">
        <f t="shared" si="84"/>
        <v>0</v>
      </c>
    </row>
    <row r="491" spans="1:22" x14ac:dyDescent="0.2">
      <c r="A491" s="1">
        <v>46419</v>
      </c>
      <c r="B491" s="52">
        <f t="shared" si="81"/>
        <v>2027</v>
      </c>
      <c r="C491" s="52">
        <f t="shared" si="82"/>
        <v>2</v>
      </c>
      <c r="D491" s="51">
        <f>VLOOKUP($A491,[1]Selic_base!$A$3:$H$1000,4,0)</f>
        <v>0</v>
      </c>
      <c r="E491" s="54">
        <f>VLOOKUP($A491,[1]Selic_base!$A$3:$H$1000,5,0)</f>
        <v>0</v>
      </c>
      <c r="F491" s="54" t="str">
        <f>VLOOKUP($A491,[1]Selic_base!$A$3:$H$1000,6,0)</f>
        <v/>
      </c>
      <c r="G491" s="54" t="str">
        <f>VLOOKUP($A491,[1]Selic_base!$A$3:$H$1000,7,0)</f>
        <v>b</v>
      </c>
      <c r="H491" s="68">
        <f t="shared" si="78"/>
        <v>25</v>
      </c>
      <c r="I491" s="18"/>
      <c r="J491" s="69" t="str">
        <f t="shared" si="79"/>
        <v/>
      </c>
      <c r="K491" s="6"/>
      <c r="L491" s="18"/>
      <c r="M491" s="64">
        <f t="shared" si="75"/>
        <v>489</v>
      </c>
      <c r="N491" s="69" t="str">
        <f t="shared" si="80"/>
        <v/>
      </c>
      <c r="S491" s="32" t="str">
        <f t="shared" si="76"/>
        <v/>
      </c>
      <c r="T491" s="9">
        <f t="shared" si="77"/>
        <v>1</v>
      </c>
      <c r="U491" s="9">
        <f t="shared" si="83"/>
        <v>1</v>
      </c>
      <c r="V491" s="27">
        <f t="shared" si="84"/>
        <v>0</v>
      </c>
    </row>
    <row r="492" spans="1:22" x14ac:dyDescent="0.2">
      <c r="A492" s="1">
        <v>46447</v>
      </c>
      <c r="B492" s="52">
        <f t="shared" si="81"/>
        <v>2027</v>
      </c>
      <c r="C492" s="52">
        <f t="shared" si="82"/>
        <v>3</v>
      </c>
      <c r="D492" s="51">
        <f>VLOOKUP($A492,[1]Selic_base!$A$3:$H$1000,4,0)</f>
        <v>0</v>
      </c>
      <c r="E492" s="54">
        <f>VLOOKUP($A492,[1]Selic_base!$A$3:$H$1000,5,0)</f>
        <v>0</v>
      </c>
      <c r="F492" s="54" t="str">
        <f>VLOOKUP($A492,[1]Selic_base!$A$3:$H$1000,6,0)</f>
        <v/>
      </c>
      <c r="G492" s="54" t="str">
        <f>VLOOKUP($A492,[1]Selic_base!$A$3:$H$1000,7,0)</f>
        <v>b</v>
      </c>
      <c r="H492" s="68">
        <f t="shared" si="78"/>
        <v>26</v>
      </c>
      <c r="I492" s="18"/>
      <c r="J492" s="69" t="str">
        <f t="shared" si="79"/>
        <v/>
      </c>
      <c r="K492" s="6"/>
      <c r="L492" s="18"/>
      <c r="M492" s="64">
        <f t="shared" si="75"/>
        <v>490</v>
      </c>
      <c r="N492" s="69" t="str">
        <f t="shared" si="80"/>
        <v/>
      </c>
      <c r="S492" s="32" t="str">
        <f t="shared" si="76"/>
        <v/>
      </c>
      <c r="T492" s="9">
        <f t="shared" si="77"/>
        <v>1</v>
      </c>
      <c r="U492" s="9">
        <f t="shared" si="83"/>
        <v>1</v>
      </c>
      <c r="V492" s="27">
        <f t="shared" si="84"/>
        <v>0</v>
      </c>
    </row>
    <row r="493" spans="1:22" x14ac:dyDescent="0.2">
      <c r="A493" s="1">
        <v>46478</v>
      </c>
      <c r="B493" s="52">
        <f t="shared" si="81"/>
        <v>2027</v>
      </c>
      <c r="C493" s="52">
        <f t="shared" si="82"/>
        <v>4</v>
      </c>
      <c r="D493" s="51">
        <f>VLOOKUP($A493,[1]Selic_base!$A$3:$H$1000,4,0)</f>
        <v>0</v>
      </c>
      <c r="E493" s="54">
        <f>VLOOKUP($A493,[1]Selic_base!$A$3:$H$1000,5,0)</f>
        <v>0</v>
      </c>
      <c r="F493" s="54" t="str">
        <f>VLOOKUP($A493,[1]Selic_base!$A$3:$H$1000,6,0)</f>
        <v/>
      </c>
      <c r="G493" s="54" t="str">
        <f>VLOOKUP($A493,[1]Selic_base!$A$3:$H$1000,7,0)</f>
        <v>b</v>
      </c>
      <c r="H493" s="68">
        <f t="shared" si="78"/>
        <v>27</v>
      </c>
      <c r="I493" s="18"/>
      <c r="J493" s="69" t="str">
        <f t="shared" si="79"/>
        <v/>
      </c>
      <c r="K493" s="6"/>
      <c r="L493" s="18"/>
      <c r="M493" s="64">
        <f t="shared" si="75"/>
        <v>491</v>
      </c>
      <c r="N493" s="69" t="str">
        <f t="shared" si="80"/>
        <v/>
      </c>
      <c r="S493" s="32" t="str">
        <f t="shared" si="76"/>
        <v/>
      </c>
      <c r="T493" s="9">
        <f t="shared" si="77"/>
        <v>1</v>
      </c>
      <c r="U493" s="9">
        <f t="shared" si="83"/>
        <v>1</v>
      </c>
      <c r="V493" s="27">
        <f t="shared" si="84"/>
        <v>0</v>
      </c>
    </row>
    <row r="494" spans="1:22" x14ac:dyDescent="0.2">
      <c r="A494" s="1">
        <v>46508</v>
      </c>
      <c r="B494" s="52">
        <f t="shared" si="81"/>
        <v>2027</v>
      </c>
      <c r="C494" s="52">
        <f t="shared" si="82"/>
        <v>5</v>
      </c>
      <c r="D494" s="51">
        <f>VLOOKUP($A494,[1]Selic_base!$A$3:$H$1000,4,0)</f>
        <v>0</v>
      </c>
      <c r="E494" s="54">
        <f>VLOOKUP($A494,[1]Selic_base!$A$3:$H$1000,5,0)</f>
        <v>0</v>
      </c>
      <c r="F494" s="54" t="str">
        <f>VLOOKUP($A494,[1]Selic_base!$A$3:$H$1000,6,0)</f>
        <v/>
      </c>
      <c r="G494" s="54" t="str">
        <f>VLOOKUP($A494,[1]Selic_base!$A$3:$H$1000,7,0)</f>
        <v>b</v>
      </c>
      <c r="H494" s="68">
        <f t="shared" si="78"/>
        <v>28</v>
      </c>
      <c r="I494" s="18"/>
      <c r="J494" s="69" t="str">
        <f t="shared" si="79"/>
        <v/>
      </c>
      <c r="K494" s="6"/>
      <c r="L494" s="18"/>
      <c r="M494" s="64">
        <f t="shared" si="75"/>
        <v>492</v>
      </c>
      <c r="N494" s="69" t="str">
        <f t="shared" si="80"/>
        <v/>
      </c>
      <c r="S494" s="32" t="str">
        <f t="shared" si="76"/>
        <v/>
      </c>
      <c r="T494" s="9">
        <f t="shared" si="77"/>
        <v>1</v>
      </c>
      <c r="U494" s="9">
        <f t="shared" si="83"/>
        <v>1</v>
      </c>
      <c r="V494" s="27">
        <f t="shared" si="84"/>
        <v>0</v>
      </c>
    </row>
    <row r="495" spans="1:22" x14ac:dyDescent="0.2">
      <c r="A495" s="1">
        <v>46539</v>
      </c>
      <c r="B495" s="52">
        <f t="shared" si="81"/>
        <v>2027</v>
      </c>
      <c r="C495" s="52">
        <f t="shared" si="82"/>
        <v>6</v>
      </c>
      <c r="D495" s="51">
        <f>VLOOKUP($A495,[1]Selic_base!$A$3:$H$1000,4,0)</f>
        <v>0</v>
      </c>
      <c r="E495" s="54">
        <f>VLOOKUP($A495,[1]Selic_base!$A$3:$H$1000,5,0)</f>
        <v>0</v>
      </c>
      <c r="F495" s="54" t="str">
        <f>VLOOKUP($A495,[1]Selic_base!$A$3:$H$1000,6,0)</f>
        <v/>
      </c>
      <c r="G495" s="54" t="str">
        <f>VLOOKUP($A495,[1]Selic_base!$A$3:$H$1000,7,0)</f>
        <v>b</v>
      </c>
      <c r="H495" s="68">
        <f t="shared" si="78"/>
        <v>29</v>
      </c>
      <c r="I495" s="18"/>
      <c r="J495" s="69" t="str">
        <f t="shared" si="79"/>
        <v/>
      </c>
      <c r="K495" s="6"/>
      <c r="L495" s="18"/>
      <c r="M495" s="64">
        <f t="shared" si="75"/>
        <v>493</v>
      </c>
      <c r="N495" s="69" t="str">
        <f t="shared" si="80"/>
        <v/>
      </c>
      <c r="S495" s="32" t="str">
        <f t="shared" si="76"/>
        <v/>
      </c>
      <c r="T495" s="9">
        <f t="shared" si="77"/>
        <v>1</v>
      </c>
      <c r="U495" s="9">
        <f t="shared" si="83"/>
        <v>1</v>
      </c>
      <c r="V495" s="27">
        <f t="shared" si="84"/>
        <v>0</v>
      </c>
    </row>
    <row r="496" spans="1:22" x14ac:dyDescent="0.2">
      <c r="A496" s="1">
        <v>46569</v>
      </c>
      <c r="B496" s="52">
        <f t="shared" si="81"/>
        <v>2027</v>
      </c>
      <c r="C496" s="52">
        <f t="shared" si="82"/>
        <v>7</v>
      </c>
      <c r="D496" s="51">
        <f>VLOOKUP($A496,[1]Selic_base!$A$3:$H$1000,4,0)</f>
        <v>0</v>
      </c>
      <c r="E496" s="54">
        <f>VLOOKUP($A496,[1]Selic_base!$A$3:$H$1000,5,0)</f>
        <v>0</v>
      </c>
      <c r="F496" s="54" t="str">
        <f>VLOOKUP($A496,[1]Selic_base!$A$3:$H$1000,6,0)</f>
        <v/>
      </c>
      <c r="G496" s="54" t="str">
        <f>VLOOKUP($A496,[1]Selic_base!$A$3:$H$1000,7,0)</f>
        <v>b</v>
      </c>
      <c r="H496" s="68">
        <f t="shared" si="78"/>
        <v>30</v>
      </c>
      <c r="I496" s="18"/>
      <c r="J496" s="69" t="str">
        <f t="shared" si="79"/>
        <v/>
      </c>
      <c r="K496" s="6"/>
      <c r="L496" s="18"/>
      <c r="M496" s="64">
        <f t="shared" si="75"/>
        <v>494</v>
      </c>
      <c r="N496" s="69" t="str">
        <f t="shared" si="80"/>
        <v/>
      </c>
      <c r="S496" s="32" t="str">
        <f t="shared" si="76"/>
        <v/>
      </c>
      <c r="T496" s="9">
        <f t="shared" si="77"/>
        <v>1</v>
      </c>
      <c r="U496" s="9">
        <f t="shared" si="83"/>
        <v>1</v>
      </c>
      <c r="V496" s="27">
        <f t="shared" si="84"/>
        <v>0</v>
      </c>
    </row>
    <row r="497" spans="1:22" x14ac:dyDescent="0.2">
      <c r="A497" s="1">
        <v>46600</v>
      </c>
      <c r="B497" s="52">
        <f t="shared" si="81"/>
        <v>2027</v>
      </c>
      <c r="C497" s="52">
        <f t="shared" si="82"/>
        <v>8</v>
      </c>
      <c r="D497" s="51">
        <f>VLOOKUP($A497,[1]Selic_base!$A$3:$H$1000,4,0)</f>
        <v>0</v>
      </c>
      <c r="E497" s="54">
        <f>VLOOKUP($A497,[1]Selic_base!$A$3:$H$1000,5,0)</f>
        <v>0</v>
      </c>
      <c r="F497" s="54" t="str">
        <f>VLOOKUP($A497,[1]Selic_base!$A$3:$H$1000,6,0)</f>
        <v/>
      </c>
      <c r="G497" s="54" t="str">
        <f>VLOOKUP($A497,[1]Selic_base!$A$3:$H$1000,7,0)</f>
        <v>b</v>
      </c>
      <c r="H497" s="68">
        <f t="shared" si="78"/>
        <v>31</v>
      </c>
      <c r="I497" s="18"/>
      <c r="J497" s="69" t="str">
        <f t="shared" si="79"/>
        <v/>
      </c>
      <c r="K497" s="6"/>
      <c r="L497" s="18"/>
      <c r="M497" s="64">
        <f t="shared" si="75"/>
        <v>495</v>
      </c>
      <c r="N497" s="69" t="str">
        <f t="shared" si="80"/>
        <v/>
      </c>
      <c r="S497" s="32" t="str">
        <f t="shared" si="76"/>
        <v/>
      </c>
      <c r="T497" s="9">
        <f t="shared" si="77"/>
        <v>1</v>
      </c>
      <c r="U497" s="9">
        <f t="shared" si="83"/>
        <v>1</v>
      </c>
      <c r="V497" s="27">
        <f t="shared" si="84"/>
        <v>0</v>
      </c>
    </row>
    <row r="498" spans="1:22" x14ac:dyDescent="0.2">
      <c r="A498" s="1">
        <v>46631</v>
      </c>
      <c r="B498" s="52">
        <f t="shared" si="81"/>
        <v>2027</v>
      </c>
      <c r="C498" s="52">
        <f t="shared" si="82"/>
        <v>9</v>
      </c>
      <c r="D498" s="51">
        <f>VLOOKUP($A498,[1]Selic_base!$A$3:$H$1000,4,0)</f>
        <v>0</v>
      </c>
      <c r="E498" s="54">
        <f>VLOOKUP($A498,[1]Selic_base!$A$3:$H$1000,5,0)</f>
        <v>0</v>
      </c>
      <c r="F498" s="54" t="str">
        <f>VLOOKUP($A498,[1]Selic_base!$A$3:$H$1000,6,0)</f>
        <v/>
      </c>
      <c r="G498" s="54" t="str">
        <f>VLOOKUP($A498,[1]Selic_base!$A$3:$H$1000,7,0)</f>
        <v>b</v>
      </c>
      <c r="H498" s="68">
        <f t="shared" si="78"/>
        <v>32</v>
      </c>
      <c r="I498" s="18"/>
      <c r="J498" s="69" t="str">
        <f t="shared" si="79"/>
        <v/>
      </c>
      <c r="K498" s="6"/>
      <c r="L498" s="18"/>
      <c r="M498" s="64">
        <f t="shared" si="75"/>
        <v>496</v>
      </c>
      <c r="N498" s="69" t="str">
        <f t="shared" si="80"/>
        <v/>
      </c>
      <c r="S498" s="32" t="str">
        <f t="shared" si="76"/>
        <v/>
      </c>
      <c r="T498" s="9">
        <f t="shared" si="77"/>
        <v>1</v>
      </c>
      <c r="U498" s="9">
        <f t="shared" si="83"/>
        <v>1</v>
      </c>
      <c r="V498" s="27">
        <f t="shared" si="84"/>
        <v>0</v>
      </c>
    </row>
    <row r="499" spans="1:22" x14ac:dyDescent="0.2">
      <c r="A499" s="1">
        <v>46661</v>
      </c>
      <c r="B499" s="52">
        <f t="shared" si="81"/>
        <v>2027</v>
      </c>
      <c r="C499" s="52">
        <f t="shared" si="82"/>
        <v>10</v>
      </c>
      <c r="D499" s="51">
        <f>VLOOKUP($A499,[1]Selic_base!$A$3:$H$1000,4,0)</f>
        <v>0</v>
      </c>
      <c r="E499" s="54">
        <f>VLOOKUP($A499,[1]Selic_base!$A$3:$H$1000,5,0)</f>
        <v>0</v>
      </c>
      <c r="F499" s="54" t="str">
        <f>VLOOKUP($A499,[1]Selic_base!$A$3:$H$1000,6,0)</f>
        <v/>
      </c>
      <c r="G499" s="54" t="str">
        <f>VLOOKUP($A499,[1]Selic_base!$A$3:$H$1000,7,0)</f>
        <v>b</v>
      </c>
      <c r="H499" s="68">
        <f t="shared" si="78"/>
        <v>33</v>
      </c>
      <c r="I499" s="18"/>
      <c r="J499" s="69" t="str">
        <f t="shared" si="79"/>
        <v/>
      </c>
      <c r="K499" s="6"/>
      <c r="L499" s="18"/>
      <c r="M499" s="64">
        <f t="shared" si="75"/>
        <v>497</v>
      </c>
      <c r="N499" s="69" t="str">
        <f t="shared" si="80"/>
        <v/>
      </c>
      <c r="S499" s="32" t="str">
        <f t="shared" si="76"/>
        <v/>
      </c>
      <c r="T499" s="9">
        <f t="shared" si="77"/>
        <v>1</v>
      </c>
      <c r="U499" s="9">
        <f t="shared" si="83"/>
        <v>1</v>
      </c>
      <c r="V499" s="27">
        <f t="shared" si="84"/>
        <v>0</v>
      </c>
    </row>
    <row r="500" spans="1:22" x14ac:dyDescent="0.2">
      <c r="A500" s="1">
        <v>46692</v>
      </c>
      <c r="B500" s="52">
        <f t="shared" si="81"/>
        <v>2027</v>
      </c>
      <c r="C500" s="52">
        <f t="shared" si="82"/>
        <v>11</v>
      </c>
      <c r="D500" s="51">
        <f>VLOOKUP($A500,[1]Selic_base!$A$3:$H$1000,4,0)</f>
        <v>0</v>
      </c>
      <c r="E500" s="54">
        <f>VLOOKUP($A500,[1]Selic_base!$A$3:$H$1000,5,0)</f>
        <v>0</v>
      </c>
      <c r="F500" s="54" t="str">
        <f>VLOOKUP($A500,[1]Selic_base!$A$3:$H$1000,6,0)</f>
        <v/>
      </c>
      <c r="G500" s="54" t="str">
        <f>VLOOKUP($A500,[1]Selic_base!$A$3:$H$1000,7,0)</f>
        <v>b</v>
      </c>
      <c r="H500" s="68">
        <f t="shared" si="78"/>
        <v>34</v>
      </c>
      <c r="I500" s="18"/>
      <c r="J500" s="69" t="str">
        <f t="shared" si="79"/>
        <v/>
      </c>
      <c r="K500" s="6"/>
      <c r="L500" s="18"/>
      <c r="M500" s="64">
        <f t="shared" si="75"/>
        <v>498</v>
      </c>
      <c r="N500" s="69" t="str">
        <f t="shared" si="80"/>
        <v/>
      </c>
      <c r="S500" s="32" t="str">
        <f t="shared" si="76"/>
        <v/>
      </c>
      <c r="T500" s="9">
        <f t="shared" si="77"/>
        <v>1</v>
      </c>
      <c r="U500" s="9">
        <f t="shared" si="83"/>
        <v>1</v>
      </c>
      <c r="V500" s="27">
        <f t="shared" si="84"/>
        <v>0</v>
      </c>
    </row>
    <row r="501" spans="1:22" x14ac:dyDescent="0.2">
      <c r="A501" s="1">
        <v>46722</v>
      </c>
      <c r="B501" s="52">
        <f t="shared" si="81"/>
        <v>2027</v>
      </c>
      <c r="C501" s="52">
        <f t="shared" si="82"/>
        <v>12</v>
      </c>
      <c r="D501" s="51">
        <f>VLOOKUP($A501,[1]Selic_base!$A$3:$H$1000,4,0)</f>
        <v>0</v>
      </c>
      <c r="E501" s="54">
        <f>VLOOKUP($A501,[1]Selic_base!$A$3:$H$1000,5,0)</f>
        <v>0</v>
      </c>
      <c r="F501" s="54" t="str">
        <f>VLOOKUP($A501,[1]Selic_base!$A$3:$H$1000,6,0)</f>
        <v/>
      </c>
      <c r="G501" s="54" t="str">
        <f>VLOOKUP($A501,[1]Selic_base!$A$3:$H$1000,7,0)</f>
        <v>b</v>
      </c>
      <c r="H501" s="68">
        <f t="shared" si="78"/>
        <v>35</v>
      </c>
      <c r="I501" s="18"/>
      <c r="J501" s="69" t="str">
        <f t="shared" si="79"/>
        <v/>
      </c>
      <c r="K501" s="6"/>
      <c r="L501" s="18"/>
      <c r="M501" s="64">
        <f t="shared" si="75"/>
        <v>499</v>
      </c>
      <c r="N501" s="69" t="str">
        <f t="shared" si="80"/>
        <v/>
      </c>
      <c r="S501" s="32" t="str">
        <f t="shared" si="76"/>
        <v/>
      </c>
      <c r="T501" s="9">
        <f t="shared" si="77"/>
        <v>1</v>
      </c>
      <c r="U501" s="9">
        <f t="shared" si="83"/>
        <v>1</v>
      </c>
      <c r="V501" s="27">
        <f t="shared" si="84"/>
        <v>0</v>
      </c>
    </row>
    <row r="502" spans="1:22" x14ac:dyDescent="0.2">
      <c r="A502" s="1">
        <v>46753</v>
      </c>
      <c r="B502" s="52">
        <f t="shared" si="81"/>
        <v>2028</v>
      </c>
      <c r="C502" s="52">
        <f t="shared" si="82"/>
        <v>1</v>
      </c>
      <c r="D502" s="51">
        <f>VLOOKUP($A502,[1]Selic_base!$A$3:$H$1000,4,0)</f>
        <v>0</v>
      </c>
      <c r="E502" s="54">
        <f>VLOOKUP($A502,[1]Selic_base!$A$3:$H$1000,5,0)</f>
        <v>0</v>
      </c>
      <c r="F502" s="54" t="str">
        <f>VLOOKUP($A502,[1]Selic_base!$A$3:$H$1000,6,0)</f>
        <v/>
      </c>
      <c r="G502" s="54" t="str">
        <f>VLOOKUP($A502,[1]Selic_base!$A$3:$H$1000,7,0)</f>
        <v>b</v>
      </c>
      <c r="H502" s="68">
        <f t="shared" si="78"/>
        <v>36</v>
      </c>
      <c r="I502" s="18"/>
      <c r="J502" s="69" t="str">
        <f t="shared" si="79"/>
        <v/>
      </c>
      <c r="K502" s="6"/>
      <c r="L502" s="18"/>
      <c r="M502" s="64">
        <f t="shared" si="75"/>
        <v>500</v>
      </c>
      <c r="N502" s="69" t="str">
        <f t="shared" si="80"/>
        <v/>
      </c>
      <c r="S502" s="32" t="str">
        <f t="shared" si="76"/>
        <v/>
      </c>
      <c r="T502" s="9">
        <f t="shared" si="77"/>
        <v>1</v>
      </c>
      <c r="U502" s="9">
        <f t="shared" si="83"/>
        <v>1</v>
      </c>
      <c r="V502" s="27">
        <f t="shared" si="84"/>
        <v>0</v>
      </c>
    </row>
    <row r="503" spans="1:22" x14ac:dyDescent="0.2">
      <c r="A503" s="1">
        <v>46784</v>
      </c>
      <c r="B503" s="52">
        <f t="shared" si="81"/>
        <v>2028</v>
      </c>
      <c r="C503" s="52">
        <f t="shared" si="82"/>
        <v>2</v>
      </c>
      <c r="D503" s="51">
        <f>VLOOKUP($A503,[1]Selic_base!$A$3:$H$1000,4,0)</f>
        <v>0</v>
      </c>
      <c r="E503" s="54">
        <f>VLOOKUP($A503,[1]Selic_base!$A$3:$H$1000,5,0)</f>
        <v>0</v>
      </c>
      <c r="F503" s="54" t="str">
        <f>VLOOKUP($A503,[1]Selic_base!$A$3:$H$1000,6,0)</f>
        <v/>
      </c>
      <c r="G503" s="54" t="str">
        <f>VLOOKUP($A503,[1]Selic_base!$A$3:$H$1000,7,0)</f>
        <v>b</v>
      </c>
      <c r="H503" s="68">
        <f t="shared" si="78"/>
        <v>37</v>
      </c>
      <c r="I503" s="18"/>
      <c r="J503" s="69" t="str">
        <f t="shared" si="79"/>
        <v/>
      </c>
      <c r="K503" s="6"/>
      <c r="L503" s="18"/>
      <c r="M503" s="64">
        <f t="shared" si="75"/>
        <v>501</v>
      </c>
      <c r="N503" s="69" t="str">
        <f t="shared" si="80"/>
        <v/>
      </c>
      <c r="S503" s="32" t="str">
        <f t="shared" si="76"/>
        <v/>
      </c>
      <c r="T503" s="9">
        <f t="shared" si="77"/>
        <v>1</v>
      </c>
      <c r="U503" s="9">
        <f t="shared" si="83"/>
        <v>1</v>
      </c>
      <c r="V503" s="27">
        <f t="shared" si="84"/>
        <v>0</v>
      </c>
    </row>
    <row r="504" spans="1:22" x14ac:dyDescent="0.2">
      <c r="A504" s="1">
        <v>46813</v>
      </c>
      <c r="B504" s="52">
        <f t="shared" si="81"/>
        <v>2028</v>
      </c>
      <c r="C504" s="52">
        <f t="shared" si="82"/>
        <v>3</v>
      </c>
      <c r="D504" s="51">
        <f>VLOOKUP($A504,[1]Selic_base!$A$3:$H$1000,4,0)</f>
        <v>0</v>
      </c>
      <c r="E504" s="54">
        <f>VLOOKUP($A504,[1]Selic_base!$A$3:$H$1000,5,0)</f>
        <v>0</v>
      </c>
      <c r="F504" s="54" t="str">
        <f>VLOOKUP($A504,[1]Selic_base!$A$3:$H$1000,6,0)</f>
        <v/>
      </c>
      <c r="G504" s="54" t="str">
        <f>VLOOKUP($A504,[1]Selic_base!$A$3:$H$1000,7,0)</f>
        <v>b</v>
      </c>
      <c r="H504" s="68">
        <f t="shared" si="78"/>
        <v>38</v>
      </c>
      <c r="I504" s="18"/>
      <c r="J504" s="69" t="str">
        <f t="shared" si="79"/>
        <v/>
      </c>
      <c r="K504" s="6"/>
      <c r="L504" s="18"/>
      <c r="M504" s="64">
        <f t="shared" si="75"/>
        <v>502</v>
      </c>
      <c r="N504" s="69" t="str">
        <f t="shared" si="80"/>
        <v/>
      </c>
      <c r="S504" s="32" t="str">
        <f t="shared" si="76"/>
        <v/>
      </c>
      <c r="T504" s="9">
        <f t="shared" si="77"/>
        <v>1</v>
      </c>
      <c r="U504" s="9">
        <f t="shared" si="83"/>
        <v>1</v>
      </c>
      <c r="V504" s="27">
        <f t="shared" si="84"/>
        <v>0</v>
      </c>
    </row>
    <row r="505" spans="1:22" x14ac:dyDescent="0.2">
      <c r="A505" s="1">
        <v>46844</v>
      </c>
      <c r="B505" s="52">
        <f t="shared" si="81"/>
        <v>2028</v>
      </c>
      <c r="C505" s="52">
        <f t="shared" si="82"/>
        <v>4</v>
      </c>
      <c r="D505" s="51">
        <f>VLOOKUP($A505,[1]Selic_base!$A$3:$H$1000,4,0)</f>
        <v>0</v>
      </c>
      <c r="E505" s="54">
        <f>VLOOKUP($A505,[1]Selic_base!$A$3:$H$1000,5,0)</f>
        <v>0</v>
      </c>
      <c r="F505" s="54" t="str">
        <f>VLOOKUP($A505,[1]Selic_base!$A$3:$H$1000,6,0)</f>
        <v/>
      </c>
      <c r="G505" s="54" t="str">
        <f>VLOOKUP($A505,[1]Selic_base!$A$3:$H$1000,7,0)</f>
        <v>b</v>
      </c>
      <c r="H505" s="68">
        <f t="shared" si="78"/>
        <v>39</v>
      </c>
      <c r="I505" s="18"/>
      <c r="J505" s="69" t="str">
        <f t="shared" si="79"/>
        <v/>
      </c>
      <c r="K505" s="6"/>
      <c r="L505" s="18"/>
      <c r="M505" s="64">
        <f t="shared" si="75"/>
        <v>503</v>
      </c>
      <c r="N505" s="69" t="str">
        <f t="shared" si="80"/>
        <v/>
      </c>
      <c r="S505" s="32" t="str">
        <f t="shared" si="76"/>
        <v/>
      </c>
      <c r="T505" s="9">
        <f t="shared" si="77"/>
        <v>1</v>
      </c>
      <c r="U505" s="9">
        <f t="shared" si="83"/>
        <v>1</v>
      </c>
      <c r="V505" s="27">
        <f t="shared" si="84"/>
        <v>0</v>
      </c>
    </row>
    <row r="506" spans="1:22" x14ac:dyDescent="0.2">
      <c r="A506" s="1">
        <v>46874</v>
      </c>
      <c r="B506" s="52">
        <f t="shared" si="81"/>
        <v>2028</v>
      </c>
      <c r="C506" s="52">
        <f t="shared" si="82"/>
        <v>5</v>
      </c>
      <c r="D506" s="51">
        <f>VLOOKUP($A506,[1]Selic_base!$A$3:$H$1000,4,0)</f>
        <v>0</v>
      </c>
      <c r="E506" s="54">
        <f>VLOOKUP($A506,[1]Selic_base!$A$3:$H$1000,5,0)</f>
        <v>0</v>
      </c>
      <c r="F506" s="54" t="str">
        <f>VLOOKUP($A506,[1]Selic_base!$A$3:$H$1000,6,0)</f>
        <v/>
      </c>
      <c r="G506" s="54" t="str">
        <f>VLOOKUP($A506,[1]Selic_base!$A$3:$H$1000,7,0)</f>
        <v>b</v>
      </c>
      <c r="H506" s="68">
        <f t="shared" si="78"/>
        <v>40</v>
      </c>
      <c r="I506" s="18"/>
      <c r="J506" s="69" t="str">
        <f t="shared" si="79"/>
        <v/>
      </c>
      <c r="K506" s="6"/>
      <c r="L506" s="18"/>
      <c r="M506" s="64">
        <f t="shared" si="75"/>
        <v>504</v>
      </c>
      <c r="N506" s="69" t="str">
        <f t="shared" si="80"/>
        <v/>
      </c>
      <c r="S506" s="32" t="str">
        <f t="shared" si="76"/>
        <v/>
      </c>
      <c r="T506" s="9">
        <f t="shared" si="77"/>
        <v>1</v>
      </c>
      <c r="U506" s="9">
        <f t="shared" si="83"/>
        <v>1</v>
      </c>
      <c r="V506" s="27">
        <f t="shared" si="84"/>
        <v>0</v>
      </c>
    </row>
    <row r="507" spans="1:22" x14ac:dyDescent="0.2">
      <c r="A507" s="1">
        <v>46905</v>
      </c>
      <c r="B507" s="52">
        <f t="shared" si="81"/>
        <v>2028</v>
      </c>
      <c r="C507" s="52">
        <f t="shared" si="82"/>
        <v>6</v>
      </c>
      <c r="D507" s="51">
        <f>VLOOKUP($A507,[1]Selic_base!$A$3:$H$1000,4,0)</f>
        <v>0</v>
      </c>
      <c r="E507" s="54">
        <f>VLOOKUP($A507,[1]Selic_base!$A$3:$H$1000,5,0)</f>
        <v>0</v>
      </c>
      <c r="F507" s="54" t="str">
        <f>VLOOKUP($A507,[1]Selic_base!$A$3:$H$1000,6,0)</f>
        <v/>
      </c>
      <c r="G507" s="54" t="str">
        <f>VLOOKUP($A507,[1]Selic_base!$A$3:$H$1000,7,0)</f>
        <v>b</v>
      </c>
      <c r="H507" s="68">
        <f t="shared" si="78"/>
        <v>41</v>
      </c>
      <c r="I507" s="18"/>
      <c r="J507" s="69" t="str">
        <f t="shared" si="79"/>
        <v/>
      </c>
      <c r="K507" s="6"/>
      <c r="L507" s="18"/>
      <c r="M507" s="64">
        <f t="shared" si="75"/>
        <v>505</v>
      </c>
      <c r="N507" s="69" t="str">
        <f t="shared" si="80"/>
        <v/>
      </c>
      <c r="S507" s="32" t="str">
        <f t="shared" si="76"/>
        <v/>
      </c>
      <c r="T507" s="9">
        <f t="shared" si="77"/>
        <v>1</v>
      </c>
      <c r="U507" s="9">
        <f t="shared" si="83"/>
        <v>1</v>
      </c>
      <c r="V507" s="27">
        <f t="shared" si="84"/>
        <v>0</v>
      </c>
    </row>
    <row r="508" spans="1:22" x14ac:dyDescent="0.2">
      <c r="A508" s="1">
        <v>46935</v>
      </c>
      <c r="B508" s="52">
        <f t="shared" si="81"/>
        <v>2028</v>
      </c>
      <c r="C508" s="52">
        <f t="shared" si="82"/>
        <v>7</v>
      </c>
      <c r="D508" s="51">
        <f>VLOOKUP($A508,[1]Selic_base!$A$3:$H$1000,4,0)</f>
        <v>0</v>
      </c>
      <c r="E508" s="54">
        <f>VLOOKUP($A508,[1]Selic_base!$A$3:$H$1000,5,0)</f>
        <v>0</v>
      </c>
      <c r="F508" s="54" t="str">
        <f>VLOOKUP($A508,[1]Selic_base!$A$3:$H$1000,6,0)</f>
        <v/>
      </c>
      <c r="G508" s="54" t="str">
        <f>VLOOKUP($A508,[1]Selic_base!$A$3:$H$1000,7,0)</f>
        <v>b</v>
      </c>
      <c r="H508" s="68">
        <f t="shared" si="78"/>
        <v>42</v>
      </c>
      <c r="I508" s="18"/>
      <c r="J508" s="69" t="str">
        <f t="shared" si="79"/>
        <v/>
      </c>
      <c r="K508" s="6"/>
      <c r="L508" s="18"/>
      <c r="M508" s="64">
        <f t="shared" si="75"/>
        <v>506</v>
      </c>
      <c r="N508" s="69" t="str">
        <f t="shared" si="80"/>
        <v/>
      </c>
      <c r="S508" s="32" t="str">
        <f t="shared" si="76"/>
        <v/>
      </c>
      <c r="T508" s="9">
        <f t="shared" si="77"/>
        <v>1</v>
      </c>
      <c r="U508" s="9">
        <f t="shared" si="83"/>
        <v>1</v>
      </c>
      <c r="V508" s="27">
        <f t="shared" si="84"/>
        <v>0</v>
      </c>
    </row>
    <row r="509" spans="1:22" x14ac:dyDescent="0.2">
      <c r="A509" s="1">
        <v>46966</v>
      </c>
      <c r="B509" s="52">
        <f t="shared" si="81"/>
        <v>2028</v>
      </c>
      <c r="C509" s="52">
        <f t="shared" si="82"/>
        <v>8</v>
      </c>
      <c r="D509" s="51">
        <f>VLOOKUP($A509,[1]Selic_base!$A$3:$H$1000,4,0)</f>
        <v>0</v>
      </c>
      <c r="E509" s="54">
        <f>VLOOKUP($A509,[1]Selic_base!$A$3:$H$1000,5,0)</f>
        <v>0</v>
      </c>
      <c r="F509" s="54" t="str">
        <f>VLOOKUP($A509,[1]Selic_base!$A$3:$H$1000,6,0)</f>
        <v/>
      </c>
      <c r="G509" s="54" t="str">
        <f>VLOOKUP($A509,[1]Selic_base!$A$3:$H$1000,7,0)</f>
        <v>b</v>
      </c>
      <c r="H509" s="68">
        <f t="shared" si="78"/>
        <v>43</v>
      </c>
      <c r="I509" s="18"/>
      <c r="J509" s="69" t="str">
        <f t="shared" si="79"/>
        <v/>
      </c>
      <c r="K509" s="6"/>
      <c r="L509" s="18"/>
      <c r="M509" s="64">
        <f t="shared" si="75"/>
        <v>507</v>
      </c>
      <c r="N509" s="69" t="str">
        <f t="shared" si="80"/>
        <v/>
      </c>
      <c r="S509" s="32" t="str">
        <f t="shared" si="76"/>
        <v/>
      </c>
      <c r="T509" s="9">
        <f t="shared" si="77"/>
        <v>1</v>
      </c>
      <c r="U509" s="9">
        <f t="shared" si="83"/>
        <v>1</v>
      </c>
      <c r="V509" s="27">
        <f t="shared" si="84"/>
        <v>0</v>
      </c>
    </row>
    <row r="510" spans="1:22" x14ac:dyDescent="0.2">
      <c r="A510" s="1">
        <v>46997</v>
      </c>
      <c r="B510" s="52">
        <f t="shared" si="81"/>
        <v>2028</v>
      </c>
      <c r="C510" s="52">
        <f t="shared" si="82"/>
        <v>9</v>
      </c>
      <c r="D510" s="51">
        <f>VLOOKUP($A510,[1]Selic_base!$A$3:$H$1000,4,0)</f>
        <v>0</v>
      </c>
      <c r="E510" s="54">
        <f>VLOOKUP($A510,[1]Selic_base!$A$3:$H$1000,5,0)</f>
        <v>0</v>
      </c>
      <c r="F510" s="54" t="str">
        <f>VLOOKUP($A510,[1]Selic_base!$A$3:$H$1000,6,0)</f>
        <v/>
      </c>
      <c r="G510" s="54" t="str">
        <f>VLOOKUP($A510,[1]Selic_base!$A$3:$H$1000,7,0)</f>
        <v>b</v>
      </c>
      <c r="H510" s="68">
        <f t="shared" si="78"/>
        <v>44</v>
      </c>
      <c r="I510" s="18"/>
      <c r="J510" s="69" t="str">
        <f t="shared" si="79"/>
        <v/>
      </c>
      <c r="K510" s="6"/>
      <c r="L510" s="18"/>
      <c r="M510" s="64">
        <f t="shared" si="75"/>
        <v>508</v>
      </c>
      <c r="N510" s="69" t="str">
        <f t="shared" si="80"/>
        <v/>
      </c>
      <c r="S510" s="32" t="str">
        <f t="shared" si="76"/>
        <v/>
      </c>
      <c r="T510" s="9">
        <f t="shared" si="77"/>
        <v>1</v>
      </c>
      <c r="U510" s="9">
        <f t="shared" si="83"/>
        <v>1</v>
      </c>
      <c r="V510" s="27">
        <f t="shared" si="84"/>
        <v>0</v>
      </c>
    </row>
    <row r="511" spans="1:22" x14ac:dyDescent="0.2">
      <c r="A511" s="1">
        <v>47027</v>
      </c>
      <c r="B511" s="52">
        <f t="shared" si="81"/>
        <v>2028</v>
      </c>
      <c r="C511" s="52">
        <f t="shared" si="82"/>
        <v>10</v>
      </c>
      <c r="D511" s="51">
        <f>VLOOKUP($A511,[1]Selic_base!$A$3:$H$1000,4,0)</f>
        <v>0</v>
      </c>
      <c r="E511" s="54">
        <f>VLOOKUP($A511,[1]Selic_base!$A$3:$H$1000,5,0)</f>
        <v>0</v>
      </c>
      <c r="F511" s="54" t="str">
        <f>VLOOKUP($A511,[1]Selic_base!$A$3:$H$1000,6,0)</f>
        <v/>
      </c>
      <c r="G511" s="54" t="str">
        <f>VLOOKUP($A511,[1]Selic_base!$A$3:$H$1000,7,0)</f>
        <v>b</v>
      </c>
      <c r="H511" s="68">
        <f t="shared" si="78"/>
        <v>45</v>
      </c>
      <c r="I511" s="18"/>
      <c r="J511" s="69" t="str">
        <f t="shared" si="79"/>
        <v/>
      </c>
      <c r="K511" s="6"/>
      <c r="L511" s="18"/>
      <c r="M511" s="64">
        <f t="shared" si="75"/>
        <v>509</v>
      </c>
      <c r="N511" s="69" t="str">
        <f t="shared" si="80"/>
        <v/>
      </c>
      <c r="S511" s="32" t="str">
        <f t="shared" si="76"/>
        <v/>
      </c>
      <c r="T511" s="9">
        <f t="shared" si="77"/>
        <v>1</v>
      </c>
      <c r="U511" s="9">
        <f t="shared" si="83"/>
        <v>1</v>
      </c>
      <c r="V511" s="27">
        <f t="shared" si="84"/>
        <v>0</v>
      </c>
    </row>
    <row r="512" spans="1:22" x14ac:dyDescent="0.2">
      <c r="A512" s="1">
        <v>47058</v>
      </c>
      <c r="B512" s="52">
        <f t="shared" si="81"/>
        <v>2028</v>
      </c>
      <c r="C512" s="52">
        <f t="shared" si="82"/>
        <v>11</v>
      </c>
      <c r="D512" s="51">
        <f>VLOOKUP($A512,[1]Selic_base!$A$3:$H$1000,4,0)</f>
        <v>0</v>
      </c>
      <c r="E512" s="54">
        <f>VLOOKUP($A512,[1]Selic_base!$A$3:$H$1000,5,0)</f>
        <v>0</v>
      </c>
      <c r="F512" s="54" t="str">
        <f>VLOOKUP($A512,[1]Selic_base!$A$3:$H$1000,6,0)</f>
        <v/>
      </c>
      <c r="G512" s="54" t="str">
        <f>VLOOKUP($A512,[1]Selic_base!$A$3:$H$1000,7,0)</f>
        <v>b</v>
      </c>
      <c r="H512" s="68">
        <f t="shared" si="78"/>
        <v>46</v>
      </c>
      <c r="I512" s="18"/>
      <c r="J512" s="69" t="str">
        <f t="shared" si="79"/>
        <v/>
      </c>
      <c r="K512" s="6"/>
      <c r="L512" s="18"/>
      <c r="M512" s="64">
        <f t="shared" si="75"/>
        <v>510</v>
      </c>
      <c r="N512" s="69" t="str">
        <f t="shared" si="80"/>
        <v/>
      </c>
      <c r="S512" s="32" t="str">
        <f t="shared" si="76"/>
        <v/>
      </c>
      <c r="T512" s="9">
        <f t="shared" si="77"/>
        <v>1</v>
      </c>
      <c r="U512" s="9">
        <f t="shared" si="83"/>
        <v>1</v>
      </c>
      <c r="V512" s="27">
        <f t="shared" si="84"/>
        <v>0</v>
      </c>
    </row>
    <row r="513" spans="1:22" x14ac:dyDescent="0.2">
      <c r="A513" s="1">
        <v>47088</v>
      </c>
      <c r="B513" s="52">
        <f t="shared" si="81"/>
        <v>2028</v>
      </c>
      <c r="C513" s="52">
        <f t="shared" si="82"/>
        <v>12</v>
      </c>
      <c r="D513" s="51">
        <f>VLOOKUP($A513,[1]Selic_base!$A$3:$H$1000,4,0)</f>
        <v>0</v>
      </c>
      <c r="E513" s="54">
        <f>VLOOKUP($A513,[1]Selic_base!$A$3:$H$1000,5,0)</f>
        <v>0</v>
      </c>
      <c r="F513" s="54" t="str">
        <f>VLOOKUP($A513,[1]Selic_base!$A$3:$H$1000,6,0)</f>
        <v/>
      </c>
      <c r="G513" s="54" t="str">
        <f>VLOOKUP($A513,[1]Selic_base!$A$3:$H$1000,7,0)</f>
        <v>b</v>
      </c>
      <c r="H513" s="68">
        <f t="shared" si="78"/>
        <v>47</v>
      </c>
      <c r="I513" s="18"/>
      <c r="J513" s="69" t="str">
        <f t="shared" si="79"/>
        <v/>
      </c>
      <c r="K513" s="6"/>
      <c r="L513" s="18"/>
      <c r="M513" s="64">
        <f t="shared" si="75"/>
        <v>511</v>
      </c>
      <c r="N513" s="69" t="str">
        <f t="shared" si="80"/>
        <v/>
      </c>
      <c r="S513" s="32" t="str">
        <f t="shared" si="76"/>
        <v/>
      </c>
      <c r="T513" s="9">
        <f t="shared" si="77"/>
        <v>1</v>
      </c>
      <c r="U513" s="9">
        <f t="shared" si="83"/>
        <v>1</v>
      </c>
      <c r="V513" s="27">
        <f t="shared" si="84"/>
        <v>0</v>
      </c>
    </row>
    <row r="514" spans="1:22" x14ac:dyDescent="0.2">
      <c r="A514" s="1">
        <v>47119</v>
      </c>
      <c r="B514" s="52">
        <f t="shared" si="81"/>
        <v>2029</v>
      </c>
      <c r="C514" s="52">
        <f t="shared" si="82"/>
        <v>1</v>
      </c>
      <c r="D514" s="51">
        <f>VLOOKUP($A514,[1]Selic_base!$A$3:$H$1000,4,0)</f>
        <v>0</v>
      </c>
      <c r="E514" s="54">
        <f>VLOOKUP($A514,[1]Selic_base!$A$3:$H$1000,5,0)</f>
        <v>0</v>
      </c>
      <c r="F514" s="54" t="str">
        <f>VLOOKUP($A514,[1]Selic_base!$A$3:$H$1000,6,0)</f>
        <v/>
      </c>
      <c r="G514" s="54" t="str">
        <f>VLOOKUP($A514,[1]Selic_base!$A$3:$H$1000,7,0)</f>
        <v>b</v>
      </c>
      <c r="H514" s="68">
        <f t="shared" si="78"/>
        <v>48</v>
      </c>
      <c r="I514" s="18"/>
      <c r="J514" s="69" t="str">
        <f t="shared" si="79"/>
        <v/>
      </c>
      <c r="K514" s="6"/>
      <c r="L514" s="18"/>
      <c r="M514" s="64">
        <f t="shared" si="75"/>
        <v>512</v>
      </c>
      <c r="N514" s="69" t="str">
        <f t="shared" si="80"/>
        <v/>
      </c>
      <c r="S514" s="32" t="str">
        <f t="shared" si="76"/>
        <v/>
      </c>
      <c r="T514" s="9">
        <f t="shared" si="77"/>
        <v>1</v>
      </c>
      <c r="U514" s="9">
        <f t="shared" si="83"/>
        <v>1</v>
      </c>
      <c r="V514" s="27">
        <f t="shared" si="84"/>
        <v>0</v>
      </c>
    </row>
    <row r="515" spans="1:22" x14ac:dyDescent="0.2">
      <c r="A515" s="1">
        <v>47150</v>
      </c>
      <c r="B515" s="52">
        <f t="shared" si="81"/>
        <v>2029</v>
      </c>
      <c r="C515" s="52">
        <f t="shared" si="82"/>
        <v>2</v>
      </c>
      <c r="D515" s="51">
        <f>VLOOKUP($A515,[1]Selic_base!$A$3:$H$1000,4,0)</f>
        <v>0</v>
      </c>
      <c r="E515" s="54">
        <f>VLOOKUP($A515,[1]Selic_base!$A$3:$H$1000,5,0)</f>
        <v>0</v>
      </c>
      <c r="F515" s="54" t="str">
        <f>VLOOKUP($A515,[1]Selic_base!$A$3:$H$1000,6,0)</f>
        <v/>
      </c>
      <c r="G515" s="54" t="str">
        <f>VLOOKUP($A515,[1]Selic_base!$A$3:$H$1000,7,0)</f>
        <v>b</v>
      </c>
      <c r="H515" s="68">
        <f t="shared" si="78"/>
        <v>49</v>
      </c>
      <c r="I515" s="18"/>
      <c r="J515" s="69" t="str">
        <f t="shared" si="79"/>
        <v/>
      </c>
      <c r="K515" s="6"/>
      <c r="L515" s="18"/>
      <c r="M515" s="64">
        <f t="shared" si="75"/>
        <v>513</v>
      </c>
      <c r="N515" s="69" t="str">
        <f t="shared" si="80"/>
        <v/>
      </c>
      <c r="S515" s="32" t="str">
        <f t="shared" si="76"/>
        <v/>
      </c>
      <c r="T515" s="9">
        <f t="shared" si="77"/>
        <v>1</v>
      </c>
      <c r="U515" s="9">
        <f t="shared" si="83"/>
        <v>1</v>
      </c>
      <c r="V515" s="27">
        <f t="shared" si="84"/>
        <v>0</v>
      </c>
    </row>
    <row r="516" spans="1:22" x14ac:dyDescent="0.2">
      <c r="A516" s="1">
        <v>47178</v>
      </c>
      <c r="B516" s="52">
        <f t="shared" si="81"/>
        <v>2029</v>
      </c>
      <c r="C516" s="52">
        <f t="shared" si="82"/>
        <v>3</v>
      </c>
      <c r="D516" s="51">
        <f>VLOOKUP($A516,[1]Selic_base!$A$3:$H$1000,4,0)</f>
        <v>0</v>
      </c>
      <c r="E516" s="54">
        <f>VLOOKUP($A516,[1]Selic_base!$A$3:$H$1000,5,0)</f>
        <v>0</v>
      </c>
      <c r="F516" s="54" t="str">
        <f>VLOOKUP($A516,[1]Selic_base!$A$3:$H$1000,6,0)</f>
        <v/>
      </c>
      <c r="G516" s="54" t="str">
        <f>VLOOKUP($A516,[1]Selic_base!$A$3:$H$1000,7,0)</f>
        <v>b</v>
      </c>
      <c r="H516" s="68">
        <f t="shared" si="78"/>
        <v>50</v>
      </c>
      <c r="I516" s="18"/>
      <c r="J516" s="69" t="str">
        <f t="shared" si="79"/>
        <v/>
      </c>
      <c r="K516" s="6"/>
      <c r="L516" s="18"/>
      <c r="M516" s="64">
        <f t="shared" si="75"/>
        <v>514</v>
      </c>
      <c r="N516" s="69" t="str">
        <f t="shared" si="80"/>
        <v/>
      </c>
      <c r="S516" s="32" t="str">
        <f t="shared" si="76"/>
        <v/>
      </c>
      <c r="T516" s="9">
        <f t="shared" si="77"/>
        <v>1</v>
      </c>
      <c r="U516" s="9">
        <f t="shared" si="83"/>
        <v>1</v>
      </c>
      <c r="V516" s="27">
        <f t="shared" si="84"/>
        <v>0</v>
      </c>
    </row>
    <row r="517" spans="1:22" x14ac:dyDescent="0.2">
      <c r="A517" s="1">
        <v>47209</v>
      </c>
      <c r="B517" s="52">
        <f t="shared" si="81"/>
        <v>2029</v>
      </c>
      <c r="C517" s="52">
        <f t="shared" si="82"/>
        <v>4</v>
      </c>
      <c r="D517" s="51">
        <f>VLOOKUP($A517,[1]Selic_base!$A$3:$H$1000,4,0)</f>
        <v>0</v>
      </c>
      <c r="E517" s="54">
        <f>VLOOKUP($A517,[1]Selic_base!$A$3:$H$1000,5,0)</f>
        <v>0</v>
      </c>
      <c r="F517" s="54" t="str">
        <f>VLOOKUP($A517,[1]Selic_base!$A$3:$H$1000,6,0)</f>
        <v/>
      </c>
      <c r="G517" s="54" t="str">
        <f>VLOOKUP($A517,[1]Selic_base!$A$3:$H$1000,7,0)</f>
        <v>b</v>
      </c>
      <c r="H517" s="68">
        <f t="shared" si="78"/>
        <v>51</v>
      </c>
      <c r="I517" s="18"/>
      <c r="J517" s="69" t="str">
        <f t="shared" si="79"/>
        <v/>
      </c>
      <c r="K517" s="6"/>
      <c r="L517" s="18"/>
      <c r="M517" s="64">
        <f t="shared" ref="M517:M580" si="85">M516+1</f>
        <v>515</v>
      </c>
      <c r="N517" s="69" t="str">
        <f t="shared" si="80"/>
        <v/>
      </c>
      <c r="S517" s="32" t="str">
        <f t="shared" ref="S517:S580" si="86">J517</f>
        <v/>
      </c>
      <c r="T517" s="9">
        <f t="shared" ref="T517:T580" si="87">IF(D517&gt;=0,(D517/100)+1,1-(D517/100))</f>
        <v>1</v>
      </c>
      <c r="U517" s="9">
        <f t="shared" si="83"/>
        <v>1</v>
      </c>
      <c r="V517" s="27">
        <f t="shared" si="84"/>
        <v>0</v>
      </c>
    </row>
    <row r="518" spans="1:22" x14ac:dyDescent="0.2">
      <c r="A518" s="1">
        <v>47239</v>
      </c>
      <c r="B518" s="52">
        <f t="shared" si="81"/>
        <v>2029</v>
      </c>
      <c r="C518" s="52">
        <f t="shared" si="82"/>
        <v>5</v>
      </c>
      <c r="D518" s="51">
        <f>VLOOKUP($A518,[1]Selic_base!$A$3:$H$1000,4,0)</f>
        <v>0</v>
      </c>
      <c r="E518" s="54">
        <f>VLOOKUP($A518,[1]Selic_base!$A$3:$H$1000,5,0)</f>
        <v>0</v>
      </c>
      <c r="F518" s="54" t="str">
        <f>VLOOKUP($A518,[1]Selic_base!$A$3:$H$1000,6,0)</f>
        <v/>
      </c>
      <c r="G518" s="54" t="str">
        <f>VLOOKUP($A518,[1]Selic_base!$A$3:$H$1000,7,0)</f>
        <v>b</v>
      </c>
      <c r="H518" s="68">
        <f t="shared" si="78"/>
        <v>52</v>
      </c>
      <c r="I518" s="18"/>
      <c r="J518" s="69" t="str">
        <f t="shared" si="79"/>
        <v/>
      </c>
      <c r="K518" s="6"/>
      <c r="L518" s="18"/>
      <c r="M518" s="64">
        <f t="shared" si="85"/>
        <v>516</v>
      </c>
      <c r="N518" s="69" t="str">
        <f t="shared" si="80"/>
        <v/>
      </c>
      <c r="S518" s="32" t="str">
        <f t="shared" si="86"/>
        <v/>
      </c>
      <c r="T518" s="9">
        <f t="shared" si="87"/>
        <v>1</v>
      </c>
      <c r="U518" s="9">
        <f t="shared" si="83"/>
        <v>1</v>
      </c>
      <c r="V518" s="27">
        <f t="shared" si="84"/>
        <v>0</v>
      </c>
    </row>
    <row r="519" spans="1:22" x14ac:dyDescent="0.2">
      <c r="A519" s="1">
        <v>47270</v>
      </c>
      <c r="B519" s="52">
        <f t="shared" si="81"/>
        <v>2029</v>
      </c>
      <c r="C519" s="52">
        <f t="shared" si="82"/>
        <v>6</v>
      </c>
      <c r="D519" s="51">
        <f>VLOOKUP($A519,[1]Selic_base!$A$3:$H$1000,4,0)</f>
        <v>0</v>
      </c>
      <c r="E519" s="54">
        <f>VLOOKUP($A519,[1]Selic_base!$A$3:$H$1000,5,0)</f>
        <v>0</v>
      </c>
      <c r="F519" s="54" t="str">
        <f>VLOOKUP($A519,[1]Selic_base!$A$3:$H$1000,6,0)</f>
        <v/>
      </c>
      <c r="G519" s="54" t="str">
        <f>VLOOKUP($A519,[1]Selic_base!$A$3:$H$1000,7,0)</f>
        <v>b</v>
      </c>
      <c r="H519" s="68">
        <f t="shared" si="78"/>
        <v>53</v>
      </c>
      <c r="I519" s="18"/>
      <c r="J519" s="69" t="str">
        <f t="shared" si="79"/>
        <v/>
      </c>
      <c r="K519" s="6"/>
      <c r="L519" s="18"/>
      <c r="M519" s="64">
        <f t="shared" si="85"/>
        <v>517</v>
      </c>
      <c r="N519" s="69" t="str">
        <f t="shared" si="80"/>
        <v/>
      </c>
      <c r="S519" s="32" t="str">
        <f t="shared" si="86"/>
        <v/>
      </c>
      <c r="T519" s="9">
        <f t="shared" si="87"/>
        <v>1</v>
      </c>
      <c r="U519" s="9">
        <f t="shared" si="83"/>
        <v>1</v>
      </c>
      <c r="V519" s="27">
        <f t="shared" si="84"/>
        <v>0</v>
      </c>
    </row>
    <row r="520" spans="1:22" x14ac:dyDescent="0.2">
      <c r="A520" s="1">
        <v>47300</v>
      </c>
      <c r="B520" s="52">
        <f t="shared" si="81"/>
        <v>2029</v>
      </c>
      <c r="C520" s="52">
        <f t="shared" si="82"/>
        <v>7</v>
      </c>
      <c r="D520" s="51">
        <f>VLOOKUP($A520,[1]Selic_base!$A$3:$H$1000,4,0)</f>
        <v>0</v>
      </c>
      <c r="E520" s="54">
        <f>VLOOKUP($A520,[1]Selic_base!$A$3:$H$1000,5,0)</f>
        <v>0</v>
      </c>
      <c r="F520" s="54" t="str">
        <f>VLOOKUP($A520,[1]Selic_base!$A$3:$H$1000,6,0)</f>
        <v/>
      </c>
      <c r="G520" s="54" t="str">
        <f>VLOOKUP($A520,[1]Selic_base!$A$3:$H$1000,7,0)</f>
        <v>b</v>
      </c>
      <c r="H520" s="68">
        <f t="shared" si="78"/>
        <v>54</v>
      </c>
      <c r="I520" s="18"/>
      <c r="J520" s="69" t="str">
        <f t="shared" si="79"/>
        <v/>
      </c>
      <c r="K520" s="6"/>
      <c r="L520" s="18"/>
      <c r="M520" s="64">
        <f t="shared" si="85"/>
        <v>518</v>
      </c>
      <c r="N520" s="69" t="str">
        <f t="shared" si="80"/>
        <v/>
      </c>
      <c r="S520" s="32" t="str">
        <f t="shared" si="86"/>
        <v/>
      </c>
      <c r="T520" s="9">
        <f t="shared" si="87"/>
        <v>1</v>
      </c>
      <c r="U520" s="9">
        <f t="shared" si="83"/>
        <v>1</v>
      </c>
      <c r="V520" s="27">
        <f t="shared" si="84"/>
        <v>0</v>
      </c>
    </row>
    <row r="521" spans="1:22" x14ac:dyDescent="0.2">
      <c r="A521" s="1">
        <v>47331</v>
      </c>
      <c r="B521" s="52">
        <f t="shared" si="81"/>
        <v>2029</v>
      </c>
      <c r="C521" s="52">
        <f t="shared" si="82"/>
        <v>8</v>
      </c>
      <c r="D521" s="51">
        <f>VLOOKUP($A521,[1]Selic_base!$A$3:$H$1000,4,0)</f>
        <v>0</v>
      </c>
      <c r="E521" s="54">
        <f>VLOOKUP($A521,[1]Selic_base!$A$3:$H$1000,5,0)</f>
        <v>0</v>
      </c>
      <c r="F521" s="54" t="str">
        <f>VLOOKUP($A521,[1]Selic_base!$A$3:$H$1000,6,0)</f>
        <v/>
      </c>
      <c r="G521" s="54" t="str">
        <f>VLOOKUP($A521,[1]Selic_base!$A$3:$H$1000,7,0)</f>
        <v>b</v>
      </c>
      <c r="H521" s="68">
        <f t="shared" si="78"/>
        <v>55</v>
      </c>
      <c r="I521" s="18"/>
      <c r="J521" s="69" t="str">
        <f t="shared" si="79"/>
        <v/>
      </c>
      <c r="K521" s="6"/>
      <c r="L521" s="18"/>
      <c r="M521" s="64">
        <f t="shared" si="85"/>
        <v>519</v>
      </c>
      <c r="N521" s="69" t="str">
        <f t="shared" si="80"/>
        <v/>
      </c>
      <c r="S521" s="32" t="str">
        <f t="shared" si="86"/>
        <v/>
      </c>
      <c r="T521" s="9">
        <f t="shared" si="87"/>
        <v>1</v>
      </c>
      <c r="U521" s="9">
        <f t="shared" si="83"/>
        <v>1</v>
      </c>
      <c r="V521" s="27">
        <f t="shared" si="84"/>
        <v>0</v>
      </c>
    </row>
    <row r="522" spans="1:22" x14ac:dyDescent="0.2">
      <c r="A522" s="1">
        <v>47362</v>
      </c>
      <c r="B522" s="52">
        <f t="shared" si="81"/>
        <v>2029</v>
      </c>
      <c r="C522" s="52">
        <f t="shared" si="82"/>
        <v>9</v>
      </c>
      <c r="D522" s="51">
        <f>VLOOKUP($A522,[1]Selic_base!$A$3:$H$1000,4,0)</f>
        <v>0</v>
      </c>
      <c r="E522" s="54">
        <f>VLOOKUP($A522,[1]Selic_base!$A$3:$H$1000,5,0)</f>
        <v>0</v>
      </c>
      <c r="F522" s="54" t="str">
        <f>VLOOKUP($A522,[1]Selic_base!$A$3:$H$1000,6,0)</f>
        <v/>
      </c>
      <c r="G522" s="54" t="str">
        <f>VLOOKUP($A522,[1]Selic_base!$A$3:$H$1000,7,0)</f>
        <v>b</v>
      </c>
      <c r="H522" s="68">
        <f t="shared" si="78"/>
        <v>56</v>
      </c>
      <c r="I522" s="18"/>
      <c r="J522" s="69" t="str">
        <f t="shared" si="79"/>
        <v/>
      </c>
      <c r="K522" s="6"/>
      <c r="L522" s="18"/>
      <c r="M522" s="64">
        <f t="shared" si="85"/>
        <v>520</v>
      </c>
      <c r="N522" s="69" t="str">
        <f t="shared" si="80"/>
        <v/>
      </c>
      <c r="S522" s="32" t="str">
        <f t="shared" si="86"/>
        <v/>
      </c>
      <c r="T522" s="9">
        <f t="shared" si="87"/>
        <v>1</v>
      </c>
      <c r="U522" s="9">
        <f t="shared" si="83"/>
        <v>1</v>
      </c>
      <c r="V522" s="27">
        <f t="shared" si="84"/>
        <v>0</v>
      </c>
    </row>
    <row r="523" spans="1:22" x14ac:dyDescent="0.2">
      <c r="A523" s="1">
        <v>47392</v>
      </c>
      <c r="B523" s="52">
        <f t="shared" si="81"/>
        <v>2029</v>
      </c>
      <c r="C523" s="52">
        <f t="shared" si="82"/>
        <v>10</v>
      </c>
      <c r="D523" s="51">
        <f>VLOOKUP($A523,[1]Selic_base!$A$3:$H$1000,4,0)</f>
        <v>0</v>
      </c>
      <c r="E523" s="54">
        <f>VLOOKUP($A523,[1]Selic_base!$A$3:$H$1000,5,0)</f>
        <v>0</v>
      </c>
      <c r="F523" s="54" t="str">
        <f>VLOOKUP($A523,[1]Selic_base!$A$3:$H$1000,6,0)</f>
        <v/>
      </c>
      <c r="G523" s="54" t="str">
        <f>VLOOKUP($A523,[1]Selic_base!$A$3:$H$1000,7,0)</f>
        <v>b</v>
      </c>
      <c r="H523" s="68">
        <f t="shared" ref="H523:H586" si="88">IF(AND(G523="v",G524="b"),1,IF(H522&gt;0,H522+1,0))</f>
        <v>57</v>
      </c>
      <c r="I523" s="18"/>
      <c r="J523" s="69" t="str">
        <f t="shared" ref="J523:J586" si="89">IF(G523="b","",A523)</f>
        <v/>
      </c>
      <c r="K523" s="6"/>
      <c r="L523" s="18"/>
      <c r="M523" s="64">
        <f t="shared" si="85"/>
        <v>521</v>
      </c>
      <c r="N523" s="69" t="str">
        <f t="shared" ref="N523:N586" si="90">J523</f>
        <v/>
      </c>
      <c r="S523" s="32" t="str">
        <f t="shared" si="86"/>
        <v/>
      </c>
      <c r="T523" s="9">
        <f t="shared" si="87"/>
        <v>1</v>
      </c>
      <c r="U523" s="9">
        <f t="shared" si="83"/>
        <v>1</v>
      </c>
      <c r="V523" s="27">
        <f t="shared" si="84"/>
        <v>0</v>
      </c>
    </row>
    <row r="524" spans="1:22" x14ac:dyDescent="0.2">
      <c r="A524" s="1">
        <v>47423</v>
      </c>
      <c r="B524" s="52">
        <f t="shared" si="81"/>
        <v>2029</v>
      </c>
      <c r="C524" s="52">
        <f t="shared" si="82"/>
        <v>11</v>
      </c>
      <c r="D524" s="51">
        <f>VLOOKUP($A524,[1]Selic_base!$A$3:$H$1000,4,0)</f>
        <v>0</v>
      </c>
      <c r="E524" s="54">
        <f>VLOOKUP($A524,[1]Selic_base!$A$3:$H$1000,5,0)</f>
        <v>0</v>
      </c>
      <c r="F524" s="54" t="str">
        <f>VLOOKUP($A524,[1]Selic_base!$A$3:$H$1000,6,0)</f>
        <v/>
      </c>
      <c r="G524" s="54" t="str">
        <f>VLOOKUP($A524,[1]Selic_base!$A$3:$H$1000,7,0)</f>
        <v>b</v>
      </c>
      <c r="H524" s="68">
        <f t="shared" si="88"/>
        <v>58</v>
      </c>
      <c r="I524" s="18"/>
      <c r="J524" s="69" t="str">
        <f t="shared" si="89"/>
        <v/>
      </c>
      <c r="K524" s="6"/>
      <c r="L524" s="18"/>
      <c r="M524" s="64">
        <f t="shared" si="85"/>
        <v>522</v>
      </c>
      <c r="N524" s="69" t="str">
        <f t="shared" si="90"/>
        <v/>
      </c>
      <c r="S524" s="32" t="str">
        <f t="shared" si="86"/>
        <v/>
      </c>
      <c r="T524" s="9">
        <f t="shared" si="87"/>
        <v>1</v>
      </c>
      <c r="U524" s="9">
        <f t="shared" si="83"/>
        <v>1</v>
      </c>
      <c r="V524" s="27">
        <f t="shared" si="84"/>
        <v>0</v>
      </c>
    </row>
    <row r="525" spans="1:22" x14ac:dyDescent="0.2">
      <c r="A525" s="1">
        <v>47453</v>
      </c>
      <c r="B525" s="52">
        <f t="shared" si="81"/>
        <v>2029</v>
      </c>
      <c r="C525" s="52">
        <f t="shared" si="82"/>
        <v>12</v>
      </c>
      <c r="D525" s="51">
        <f>VLOOKUP($A525,[1]Selic_base!$A$3:$H$1000,4,0)</f>
        <v>0</v>
      </c>
      <c r="E525" s="54">
        <f>VLOOKUP($A525,[1]Selic_base!$A$3:$H$1000,5,0)</f>
        <v>0</v>
      </c>
      <c r="F525" s="54" t="str">
        <f>VLOOKUP($A525,[1]Selic_base!$A$3:$H$1000,6,0)</f>
        <v/>
      </c>
      <c r="G525" s="54" t="str">
        <f>VLOOKUP($A525,[1]Selic_base!$A$3:$H$1000,7,0)</f>
        <v>b</v>
      </c>
      <c r="H525" s="68">
        <f t="shared" si="88"/>
        <v>59</v>
      </c>
      <c r="I525" s="18"/>
      <c r="J525" s="69" t="str">
        <f t="shared" si="89"/>
        <v/>
      </c>
      <c r="K525" s="6"/>
      <c r="L525" s="18"/>
      <c r="M525" s="64">
        <f t="shared" si="85"/>
        <v>523</v>
      </c>
      <c r="N525" s="69" t="str">
        <f t="shared" si="90"/>
        <v/>
      </c>
      <c r="S525" s="32" t="str">
        <f t="shared" si="86"/>
        <v/>
      </c>
      <c r="T525" s="9">
        <f t="shared" si="87"/>
        <v>1</v>
      </c>
      <c r="U525" s="9">
        <f t="shared" si="83"/>
        <v>1</v>
      </c>
      <c r="V525" s="27">
        <f t="shared" si="84"/>
        <v>0</v>
      </c>
    </row>
    <row r="526" spans="1:22" x14ac:dyDescent="0.2">
      <c r="A526" s="1">
        <v>47484</v>
      </c>
      <c r="B526" s="52">
        <f t="shared" si="81"/>
        <v>2030</v>
      </c>
      <c r="C526" s="52">
        <f t="shared" si="82"/>
        <v>1</v>
      </c>
      <c r="D526" s="51">
        <f>VLOOKUP($A526,[1]Selic_base!$A$3:$H$1000,4,0)</f>
        <v>0</v>
      </c>
      <c r="E526" s="54">
        <f>VLOOKUP($A526,[1]Selic_base!$A$3:$H$1000,5,0)</f>
        <v>0</v>
      </c>
      <c r="F526" s="54" t="str">
        <f>VLOOKUP($A526,[1]Selic_base!$A$3:$H$1000,6,0)</f>
        <v/>
      </c>
      <c r="G526" s="54" t="str">
        <f>VLOOKUP($A526,[1]Selic_base!$A$3:$H$1000,7,0)</f>
        <v>b</v>
      </c>
      <c r="H526" s="68">
        <f t="shared" si="88"/>
        <v>60</v>
      </c>
      <c r="I526" s="18"/>
      <c r="J526" s="69" t="str">
        <f t="shared" si="89"/>
        <v/>
      </c>
      <c r="K526" s="6"/>
      <c r="L526" s="18"/>
      <c r="M526" s="64">
        <f t="shared" si="85"/>
        <v>524</v>
      </c>
      <c r="N526" s="69" t="str">
        <f t="shared" si="90"/>
        <v/>
      </c>
      <c r="S526" s="32" t="str">
        <f t="shared" si="86"/>
        <v/>
      </c>
      <c r="T526" s="9">
        <f t="shared" si="87"/>
        <v>1</v>
      </c>
      <c r="U526" s="9">
        <f t="shared" si="83"/>
        <v>1</v>
      </c>
      <c r="V526" s="27">
        <f t="shared" si="84"/>
        <v>0</v>
      </c>
    </row>
    <row r="527" spans="1:22" x14ac:dyDescent="0.2">
      <c r="A527" s="1">
        <v>47515</v>
      </c>
      <c r="B527" s="52">
        <f t="shared" ref="B527:B590" si="91">YEAR(A527)</f>
        <v>2030</v>
      </c>
      <c r="C527" s="52">
        <f t="shared" ref="C527:C590" si="92">MONTH(A527)</f>
        <v>2</v>
      </c>
      <c r="D527" s="51">
        <f>VLOOKUP($A527,[1]Selic_base!$A$3:$H$1000,4,0)</f>
        <v>0</v>
      </c>
      <c r="E527" s="54">
        <f>VLOOKUP($A527,[1]Selic_base!$A$3:$H$1000,5,0)</f>
        <v>0</v>
      </c>
      <c r="F527" s="54" t="str">
        <f>VLOOKUP($A527,[1]Selic_base!$A$3:$H$1000,6,0)</f>
        <v/>
      </c>
      <c r="G527" s="54" t="str">
        <f>VLOOKUP($A527,[1]Selic_base!$A$3:$H$1000,7,0)</f>
        <v>b</v>
      </c>
      <c r="H527" s="68">
        <f t="shared" si="88"/>
        <v>61</v>
      </c>
      <c r="I527" s="18"/>
      <c r="J527" s="69" t="str">
        <f t="shared" si="89"/>
        <v/>
      </c>
      <c r="K527" s="6"/>
      <c r="L527" s="18"/>
      <c r="M527" s="64">
        <f t="shared" si="85"/>
        <v>525</v>
      </c>
      <c r="N527" s="69" t="str">
        <f t="shared" si="90"/>
        <v/>
      </c>
      <c r="S527" s="32" t="str">
        <f t="shared" si="86"/>
        <v/>
      </c>
      <c r="T527" s="9">
        <f t="shared" si="87"/>
        <v>1</v>
      </c>
      <c r="U527" s="9">
        <f t="shared" si="83"/>
        <v>1</v>
      </c>
      <c r="V527" s="27">
        <f t="shared" si="84"/>
        <v>0</v>
      </c>
    </row>
    <row r="528" spans="1:22" x14ac:dyDescent="0.2">
      <c r="A528" s="1">
        <v>47543</v>
      </c>
      <c r="B528" s="52">
        <f t="shared" si="91"/>
        <v>2030</v>
      </c>
      <c r="C528" s="52">
        <f t="shared" si="92"/>
        <v>3</v>
      </c>
      <c r="D528" s="51">
        <f>VLOOKUP($A528,[1]Selic_base!$A$3:$H$1000,4,0)</f>
        <v>0</v>
      </c>
      <c r="E528" s="54">
        <f>VLOOKUP($A528,[1]Selic_base!$A$3:$H$1000,5,0)</f>
        <v>0</v>
      </c>
      <c r="F528" s="54" t="str">
        <f>VLOOKUP($A528,[1]Selic_base!$A$3:$H$1000,6,0)</f>
        <v/>
      </c>
      <c r="G528" s="54" t="str">
        <f>VLOOKUP($A528,[1]Selic_base!$A$3:$H$1000,7,0)</f>
        <v>b</v>
      </c>
      <c r="H528" s="68">
        <f t="shared" si="88"/>
        <v>62</v>
      </c>
      <c r="I528" s="18"/>
      <c r="J528" s="69" t="str">
        <f t="shared" si="89"/>
        <v/>
      </c>
      <c r="K528" s="6"/>
      <c r="L528" s="18"/>
      <c r="M528" s="64">
        <f t="shared" si="85"/>
        <v>526</v>
      </c>
      <c r="N528" s="69" t="str">
        <f t="shared" si="90"/>
        <v/>
      </c>
      <c r="S528" s="32" t="str">
        <f t="shared" si="86"/>
        <v/>
      </c>
      <c r="T528" s="9">
        <f t="shared" si="87"/>
        <v>1</v>
      </c>
      <c r="U528" s="9">
        <f t="shared" si="83"/>
        <v>1</v>
      </c>
      <c r="V528" s="27">
        <f t="shared" si="84"/>
        <v>0</v>
      </c>
    </row>
    <row r="529" spans="1:22" x14ac:dyDescent="0.2">
      <c r="A529" s="1">
        <v>47574</v>
      </c>
      <c r="B529" s="52">
        <f t="shared" si="91"/>
        <v>2030</v>
      </c>
      <c r="C529" s="52">
        <f t="shared" si="92"/>
        <v>4</v>
      </c>
      <c r="D529" s="51">
        <f>VLOOKUP($A529,[1]Selic_base!$A$3:$H$1000,4,0)</f>
        <v>0</v>
      </c>
      <c r="E529" s="54">
        <f>VLOOKUP($A529,[1]Selic_base!$A$3:$H$1000,5,0)</f>
        <v>0</v>
      </c>
      <c r="F529" s="54" t="str">
        <f>VLOOKUP($A529,[1]Selic_base!$A$3:$H$1000,6,0)</f>
        <v/>
      </c>
      <c r="G529" s="54" t="str">
        <f>VLOOKUP($A529,[1]Selic_base!$A$3:$H$1000,7,0)</f>
        <v>b</v>
      </c>
      <c r="H529" s="68">
        <f t="shared" si="88"/>
        <v>63</v>
      </c>
      <c r="I529" s="18"/>
      <c r="J529" s="69" t="str">
        <f t="shared" si="89"/>
        <v/>
      </c>
      <c r="K529" s="6"/>
      <c r="L529" s="18"/>
      <c r="M529" s="64">
        <f t="shared" si="85"/>
        <v>527</v>
      </c>
      <c r="N529" s="69" t="str">
        <f t="shared" si="90"/>
        <v/>
      </c>
      <c r="S529" s="32" t="str">
        <f t="shared" si="86"/>
        <v/>
      </c>
      <c r="T529" s="9">
        <f t="shared" si="87"/>
        <v>1</v>
      </c>
      <c r="U529" s="9">
        <f t="shared" si="83"/>
        <v>1</v>
      </c>
      <c r="V529" s="27">
        <f t="shared" si="84"/>
        <v>0</v>
      </c>
    </row>
    <row r="530" spans="1:22" x14ac:dyDescent="0.2">
      <c r="A530" s="1">
        <v>47604</v>
      </c>
      <c r="B530" s="52">
        <f t="shared" si="91"/>
        <v>2030</v>
      </c>
      <c r="C530" s="52">
        <f t="shared" si="92"/>
        <v>5</v>
      </c>
      <c r="D530" s="51">
        <f>VLOOKUP($A530,[1]Selic_base!$A$3:$H$1000,4,0)</f>
        <v>0</v>
      </c>
      <c r="E530" s="54">
        <f>VLOOKUP($A530,[1]Selic_base!$A$3:$H$1000,5,0)</f>
        <v>0</v>
      </c>
      <c r="F530" s="54" t="str">
        <f>VLOOKUP($A530,[1]Selic_base!$A$3:$H$1000,6,0)</f>
        <v/>
      </c>
      <c r="G530" s="54" t="str">
        <f>VLOOKUP($A530,[1]Selic_base!$A$3:$H$1000,7,0)</f>
        <v>b</v>
      </c>
      <c r="H530" s="68">
        <f t="shared" si="88"/>
        <v>64</v>
      </c>
      <c r="I530" s="18"/>
      <c r="J530" s="69" t="str">
        <f t="shared" si="89"/>
        <v/>
      </c>
      <c r="K530" s="6"/>
      <c r="L530" s="18"/>
      <c r="M530" s="64">
        <f t="shared" si="85"/>
        <v>528</v>
      </c>
      <c r="N530" s="69" t="str">
        <f t="shared" si="90"/>
        <v/>
      </c>
      <c r="S530" s="32" t="str">
        <f t="shared" si="86"/>
        <v/>
      </c>
      <c r="T530" s="9">
        <f t="shared" si="87"/>
        <v>1</v>
      </c>
      <c r="U530" s="9">
        <f t="shared" si="83"/>
        <v>1</v>
      </c>
      <c r="V530" s="27">
        <f t="shared" si="84"/>
        <v>0</v>
      </c>
    </row>
    <row r="531" spans="1:22" x14ac:dyDescent="0.2">
      <c r="A531" s="1">
        <v>47635</v>
      </c>
      <c r="B531" s="52">
        <f t="shared" si="91"/>
        <v>2030</v>
      </c>
      <c r="C531" s="52">
        <f t="shared" si="92"/>
        <v>6</v>
      </c>
      <c r="D531" s="51">
        <f>VLOOKUP($A531,[1]Selic_base!$A$3:$H$1000,4,0)</f>
        <v>0</v>
      </c>
      <c r="E531" s="54">
        <f>VLOOKUP($A531,[1]Selic_base!$A$3:$H$1000,5,0)</f>
        <v>0</v>
      </c>
      <c r="F531" s="54" t="str">
        <f>VLOOKUP($A531,[1]Selic_base!$A$3:$H$1000,6,0)</f>
        <v/>
      </c>
      <c r="G531" s="54" t="str">
        <f>VLOOKUP($A531,[1]Selic_base!$A$3:$H$1000,7,0)</f>
        <v>b</v>
      </c>
      <c r="H531" s="68">
        <f t="shared" si="88"/>
        <v>65</v>
      </c>
      <c r="I531" s="18"/>
      <c r="J531" s="69" t="str">
        <f t="shared" si="89"/>
        <v/>
      </c>
      <c r="K531" s="6"/>
      <c r="L531" s="18"/>
      <c r="M531" s="64">
        <f t="shared" si="85"/>
        <v>529</v>
      </c>
      <c r="N531" s="69" t="str">
        <f t="shared" si="90"/>
        <v/>
      </c>
      <c r="S531" s="32" t="str">
        <f t="shared" si="86"/>
        <v/>
      </c>
      <c r="T531" s="9">
        <f t="shared" si="87"/>
        <v>1</v>
      </c>
      <c r="U531" s="9">
        <f t="shared" si="83"/>
        <v>1</v>
      </c>
      <c r="V531" s="27">
        <f t="shared" si="84"/>
        <v>0</v>
      </c>
    </row>
    <row r="532" spans="1:22" x14ac:dyDescent="0.2">
      <c r="A532" s="1">
        <v>47665</v>
      </c>
      <c r="B532" s="52">
        <f t="shared" si="91"/>
        <v>2030</v>
      </c>
      <c r="C532" s="52">
        <f t="shared" si="92"/>
        <v>7</v>
      </c>
      <c r="D532" s="51">
        <f>VLOOKUP($A532,[1]Selic_base!$A$3:$H$1000,4,0)</f>
        <v>0</v>
      </c>
      <c r="E532" s="54">
        <f>VLOOKUP($A532,[1]Selic_base!$A$3:$H$1000,5,0)</f>
        <v>0</v>
      </c>
      <c r="F532" s="54" t="str">
        <f>VLOOKUP($A532,[1]Selic_base!$A$3:$H$1000,6,0)</f>
        <v/>
      </c>
      <c r="G532" s="54" t="str">
        <f>VLOOKUP($A532,[1]Selic_base!$A$3:$H$1000,7,0)</f>
        <v>b</v>
      </c>
      <c r="H532" s="68">
        <f t="shared" si="88"/>
        <v>66</v>
      </c>
      <c r="I532" s="18"/>
      <c r="J532" s="69" t="str">
        <f t="shared" si="89"/>
        <v/>
      </c>
      <c r="K532" s="6"/>
      <c r="L532" s="18"/>
      <c r="M532" s="64">
        <f t="shared" si="85"/>
        <v>530</v>
      </c>
      <c r="N532" s="69" t="str">
        <f t="shared" si="90"/>
        <v/>
      </c>
      <c r="S532" s="32" t="str">
        <f t="shared" si="86"/>
        <v/>
      </c>
      <c r="T532" s="9">
        <f t="shared" si="87"/>
        <v>1</v>
      </c>
      <c r="U532" s="9">
        <f t="shared" si="83"/>
        <v>1</v>
      </c>
      <c r="V532" s="27">
        <f t="shared" si="84"/>
        <v>0</v>
      </c>
    </row>
    <row r="533" spans="1:22" x14ac:dyDescent="0.2">
      <c r="A533" s="1">
        <v>47696</v>
      </c>
      <c r="B533" s="52">
        <f t="shared" si="91"/>
        <v>2030</v>
      </c>
      <c r="C533" s="52">
        <f t="shared" si="92"/>
        <v>8</v>
      </c>
      <c r="D533" s="51">
        <f>VLOOKUP($A533,[1]Selic_base!$A$3:$H$1000,4,0)</f>
        <v>0</v>
      </c>
      <c r="E533" s="54">
        <f>VLOOKUP($A533,[1]Selic_base!$A$3:$H$1000,5,0)</f>
        <v>0</v>
      </c>
      <c r="F533" s="54" t="str">
        <f>VLOOKUP($A533,[1]Selic_base!$A$3:$H$1000,6,0)</f>
        <v/>
      </c>
      <c r="G533" s="54" t="str">
        <f>VLOOKUP($A533,[1]Selic_base!$A$3:$H$1000,7,0)</f>
        <v>b</v>
      </c>
      <c r="H533" s="68">
        <f t="shared" si="88"/>
        <v>67</v>
      </c>
      <c r="I533" s="18"/>
      <c r="J533" s="69" t="str">
        <f t="shared" si="89"/>
        <v/>
      </c>
      <c r="K533" s="6"/>
      <c r="L533" s="18"/>
      <c r="M533" s="64">
        <f t="shared" si="85"/>
        <v>531</v>
      </c>
      <c r="N533" s="69" t="str">
        <f t="shared" si="90"/>
        <v/>
      </c>
      <c r="S533" s="32" t="str">
        <f t="shared" si="86"/>
        <v/>
      </c>
      <c r="T533" s="9">
        <f t="shared" si="87"/>
        <v>1</v>
      </c>
      <c r="U533" s="9">
        <f t="shared" si="83"/>
        <v>1</v>
      </c>
      <c r="V533" s="27">
        <f t="shared" si="84"/>
        <v>0</v>
      </c>
    </row>
    <row r="534" spans="1:22" x14ac:dyDescent="0.2">
      <c r="A534" s="1">
        <v>47727</v>
      </c>
      <c r="B534" s="52">
        <f t="shared" si="91"/>
        <v>2030</v>
      </c>
      <c r="C534" s="52">
        <f t="shared" si="92"/>
        <v>9</v>
      </c>
      <c r="D534" s="51">
        <f>VLOOKUP($A534,[1]Selic_base!$A$3:$H$1000,4,0)</f>
        <v>0</v>
      </c>
      <c r="E534" s="54">
        <f>VLOOKUP($A534,[1]Selic_base!$A$3:$H$1000,5,0)</f>
        <v>0</v>
      </c>
      <c r="F534" s="54" t="str">
        <f>VLOOKUP($A534,[1]Selic_base!$A$3:$H$1000,6,0)</f>
        <v/>
      </c>
      <c r="G534" s="54" t="str">
        <f>VLOOKUP($A534,[1]Selic_base!$A$3:$H$1000,7,0)</f>
        <v>b</v>
      </c>
      <c r="H534" s="68">
        <f t="shared" si="88"/>
        <v>68</v>
      </c>
      <c r="I534" s="18"/>
      <c r="J534" s="69" t="str">
        <f t="shared" si="89"/>
        <v/>
      </c>
      <c r="K534" s="6"/>
      <c r="L534" s="18"/>
      <c r="M534" s="64">
        <f t="shared" si="85"/>
        <v>532</v>
      </c>
      <c r="N534" s="69" t="str">
        <f t="shared" si="90"/>
        <v/>
      </c>
      <c r="S534" s="32" t="str">
        <f t="shared" si="86"/>
        <v/>
      </c>
      <c r="T534" s="9">
        <f t="shared" si="87"/>
        <v>1</v>
      </c>
      <c r="U534" s="9">
        <f t="shared" si="83"/>
        <v>1</v>
      </c>
      <c r="V534" s="27">
        <f t="shared" si="84"/>
        <v>0</v>
      </c>
    </row>
    <row r="535" spans="1:22" x14ac:dyDescent="0.2">
      <c r="A535" s="1">
        <v>47757</v>
      </c>
      <c r="B535" s="52">
        <f t="shared" si="91"/>
        <v>2030</v>
      </c>
      <c r="C535" s="52">
        <f t="shared" si="92"/>
        <v>10</v>
      </c>
      <c r="D535" s="51">
        <f>VLOOKUP($A535,[1]Selic_base!$A$3:$H$1000,4,0)</f>
        <v>0</v>
      </c>
      <c r="E535" s="54">
        <f>VLOOKUP($A535,[1]Selic_base!$A$3:$H$1000,5,0)</f>
        <v>0</v>
      </c>
      <c r="F535" s="54" t="str">
        <f>VLOOKUP($A535,[1]Selic_base!$A$3:$H$1000,6,0)</f>
        <v/>
      </c>
      <c r="G535" s="54" t="str">
        <f>VLOOKUP($A535,[1]Selic_base!$A$3:$H$1000,7,0)</f>
        <v>b</v>
      </c>
      <c r="H535" s="68">
        <f t="shared" si="88"/>
        <v>69</v>
      </c>
      <c r="I535" s="18"/>
      <c r="J535" s="69" t="str">
        <f t="shared" si="89"/>
        <v/>
      </c>
      <c r="K535" s="6"/>
      <c r="L535" s="18"/>
      <c r="M535" s="64">
        <f t="shared" si="85"/>
        <v>533</v>
      </c>
      <c r="N535" s="69" t="str">
        <f t="shared" si="90"/>
        <v/>
      </c>
      <c r="S535" s="32" t="str">
        <f t="shared" si="86"/>
        <v/>
      </c>
      <c r="T535" s="9">
        <f t="shared" si="87"/>
        <v>1</v>
      </c>
      <c r="U535" s="9">
        <f t="shared" si="83"/>
        <v>1</v>
      </c>
      <c r="V535" s="27">
        <f t="shared" si="84"/>
        <v>0</v>
      </c>
    </row>
    <row r="536" spans="1:22" x14ac:dyDescent="0.2">
      <c r="A536" s="1">
        <v>47788</v>
      </c>
      <c r="B536" s="52">
        <f t="shared" si="91"/>
        <v>2030</v>
      </c>
      <c r="C536" s="52">
        <f t="shared" si="92"/>
        <v>11</v>
      </c>
      <c r="D536" s="51">
        <f>VLOOKUP($A536,[1]Selic_base!$A$3:$H$1000,4,0)</f>
        <v>0</v>
      </c>
      <c r="E536" s="54">
        <f>VLOOKUP($A536,[1]Selic_base!$A$3:$H$1000,5,0)</f>
        <v>0</v>
      </c>
      <c r="F536" s="54" t="str">
        <f>VLOOKUP($A536,[1]Selic_base!$A$3:$H$1000,6,0)</f>
        <v/>
      </c>
      <c r="G536" s="54" t="str">
        <f>VLOOKUP($A536,[1]Selic_base!$A$3:$H$1000,7,0)</f>
        <v>b</v>
      </c>
      <c r="H536" s="68">
        <f t="shared" si="88"/>
        <v>70</v>
      </c>
      <c r="I536" s="18"/>
      <c r="J536" s="69" t="str">
        <f t="shared" si="89"/>
        <v/>
      </c>
      <c r="K536" s="6"/>
      <c r="L536" s="18"/>
      <c r="M536" s="64">
        <f t="shared" si="85"/>
        <v>534</v>
      </c>
      <c r="N536" s="69" t="str">
        <f t="shared" si="90"/>
        <v/>
      </c>
      <c r="S536" s="32" t="str">
        <f t="shared" si="86"/>
        <v/>
      </c>
      <c r="T536" s="9">
        <f t="shared" si="87"/>
        <v>1</v>
      </c>
      <c r="U536" s="9">
        <f t="shared" si="83"/>
        <v>1</v>
      </c>
      <c r="V536" s="27">
        <f t="shared" si="84"/>
        <v>0</v>
      </c>
    </row>
    <row r="537" spans="1:22" x14ac:dyDescent="0.2">
      <c r="A537" s="1">
        <v>47818</v>
      </c>
      <c r="B537" s="52">
        <f t="shared" si="91"/>
        <v>2030</v>
      </c>
      <c r="C537" s="52">
        <f t="shared" si="92"/>
        <v>12</v>
      </c>
      <c r="D537" s="51">
        <f>VLOOKUP($A537,[1]Selic_base!$A$3:$H$1000,4,0)</f>
        <v>0</v>
      </c>
      <c r="E537" s="54">
        <f>VLOOKUP($A537,[1]Selic_base!$A$3:$H$1000,5,0)</f>
        <v>0</v>
      </c>
      <c r="F537" s="54" t="str">
        <f>VLOOKUP($A537,[1]Selic_base!$A$3:$H$1000,6,0)</f>
        <v/>
      </c>
      <c r="G537" s="54" t="str">
        <f>VLOOKUP($A537,[1]Selic_base!$A$3:$H$1000,7,0)</f>
        <v>b</v>
      </c>
      <c r="H537" s="68">
        <f t="shared" si="88"/>
        <v>71</v>
      </c>
      <c r="I537" s="18"/>
      <c r="J537" s="69" t="str">
        <f t="shared" si="89"/>
        <v/>
      </c>
      <c r="K537" s="6"/>
      <c r="L537" s="18"/>
      <c r="M537" s="64">
        <f t="shared" si="85"/>
        <v>535</v>
      </c>
      <c r="N537" s="69" t="str">
        <f t="shared" si="90"/>
        <v/>
      </c>
      <c r="S537" s="32" t="str">
        <f t="shared" si="86"/>
        <v/>
      </c>
      <c r="T537" s="9">
        <f t="shared" si="87"/>
        <v>1</v>
      </c>
      <c r="U537" s="9">
        <f t="shared" si="83"/>
        <v>1</v>
      </c>
      <c r="V537" s="27">
        <f t="shared" si="84"/>
        <v>0</v>
      </c>
    </row>
    <row r="538" spans="1:22" x14ac:dyDescent="0.2">
      <c r="A538" s="1">
        <v>47849</v>
      </c>
      <c r="B538" s="52">
        <f t="shared" si="91"/>
        <v>2031</v>
      </c>
      <c r="C538" s="52">
        <f t="shared" si="92"/>
        <v>1</v>
      </c>
      <c r="D538" s="51">
        <f>VLOOKUP($A538,[1]Selic_base!$A$3:$H$1000,4,0)</f>
        <v>0</v>
      </c>
      <c r="E538" s="54">
        <f>VLOOKUP($A538,[1]Selic_base!$A$3:$H$1000,5,0)</f>
        <v>0</v>
      </c>
      <c r="F538" s="54" t="str">
        <f>VLOOKUP($A538,[1]Selic_base!$A$3:$H$1000,6,0)</f>
        <v/>
      </c>
      <c r="G538" s="54" t="str">
        <f>VLOOKUP($A538,[1]Selic_base!$A$3:$H$1000,7,0)</f>
        <v>b</v>
      </c>
      <c r="H538" s="68">
        <f t="shared" si="88"/>
        <v>72</v>
      </c>
      <c r="I538" s="18"/>
      <c r="J538" s="69" t="str">
        <f t="shared" si="89"/>
        <v/>
      </c>
      <c r="K538" s="6"/>
      <c r="L538" s="18"/>
      <c r="M538" s="64">
        <f t="shared" si="85"/>
        <v>536</v>
      </c>
      <c r="N538" s="69" t="str">
        <f t="shared" si="90"/>
        <v/>
      </c>
      <c r="S538" s="32" t="str">
        <f t="shared" si="86"/>
        <v/>
      </c>
      <c r="T538" s="9">
        <f t="shared" si="87"/>
        <v>1</v>
      </c>
      <c r="U538" s="9">
        <f t="shared" si="83"/>
        <v>1</v>
      </c>
      <c r="V538" s="27">
        <f t="shared" si="84"/>
        <v>0</v>
      </c>
    </row>
    <row r="539" spans="1:22" x14ac:dyDescent="0.2">
      <c r="A539" s="1">
        <v>47880</v>
      </c>
      <c r="B539" s="52">
        <f t="shared" si="91"/>
        <v>2031</v>
      </c>
      <c r="C539" s="52">
        <f t="shared" si="92"/>
        <v>2</v>
      </c>
      <c r="D539" s="51">
        <f>VLOOKUP($A539,[1]Selic_base!$A$3:$H$1000,4,0)</f>
        <v>0</v>
      </c>
      <c r="E539" s="54">
        <f>VLOOKUP($A539,[1]Selic_base!$A$3:$H$1000,5,0)</f>
        <v>0</v>
      </c>
      <c r="F539" s="54" t="str">
        <f>VLOOKUP($A539,[1]Selic_base!$A$3:$H$1000,6,0)</f>
        <v/>
      </c>
      <c r="G539" s="54" t="str">
        <f>VLOOKUP($A539,[1]Selic_base!$A$3:$H$1000,7,0)</f>
        <v>b</v>
      </c>
      <c r="H539" s="68">
        <f t="shared" si="88"/>
        <v>73</v>
      </c>
      <c r="I539" s="18"/>
      <c r="J539" s="69" t="str">
        <f t="shared" si="89"/>
        <v/>
      </c>
      <c r="K539" s="6"/>
      <c r="L539" s="18"/>
      <c r="M539" s="64">
        <f t="shared" si="85"/>
        <v>537</v>
      </c>
      <c r="N539" s="69" t="str">
        <f t="shared" si="90"/>
        <v/>
      </c>
      <c r="S539" s="32" t="str">
        <f t="shared" si="86"/>
        <v/>
      </c>
      <c r="T539" s="9">
        <f t="shared" si="87"/>
        <v>1</v>
      </c>
      <c r="U539" s="9">
        <f t="shared" ref="U539:U602" si="93">IF(E539&gt;=0,(E539/100)+1,1-(E539/100))</f>
        <v>1</v>
      </c>
      <c r="V539" s="27">
        <f t="shared" si="84"/>
        <v>0</v>
      </c>
    </row>
    <row r="540" spans="1:22" x14ac:dyDescent="0.2">
      <c r="A540" s="1">
        <v>47908</v>
      </c>
      <c r="B540" s="52">
        <f t="shared" si="91"/>
        <v>2031</v>
      </c>
      <c r="C540" s="52">
        <f t="shared" si="92"/>
        <v>3</v>
      </c>
      <c r="D540" s="51">
        <f>VLOOKUP($A540,[1]Selic_base!$A$3:$H$1000,4,0)</f>
        <v>0</v>
      </c>
      <c r="E540" s="54">
        <f>VLOOKUP($A540,[1]Selic_base!$A$3:$H$1000,5,0)</f>
        <v>0</v>
      </c>
      <c r="F540" s="54" t="str">
        <f>VLOOKUP($A540,[1]Selic_base!$A$3:$H$1000,6,0)</f>
        <v/>
      </c>
      <c r="G540" s="54" t="str">
        <f>VLOOKUP($A540,[1]Selic_base!$A$3:$H$1000,7,0)</f>
        <v>b</v>
      </c>
      <c r="H540" s="68">
        <f t="shared" si="88"/>
        <v>74</v>
      </c>
      <c r="I540" s="18"/>
      <c r="J540" s="69" t="str">
        <f t="shared" si="89"/>
        <v/>
      </c>
      <c r="K540" s="6"/>
      <c r="L540" s="18"/>
      <c r="M540" s="64">
        <f t="shared" si="85"/>
        <v>538</v>
      </c>
      <c r="N540" s="69" t="str">
        <f t="shared" si="90"/>
        <v/>
      </c>
      <c r="S540" s="32" t="str">
        <f t="shared" si="86"/>
        <v/>
      </c>
      <c r="T540" s="9">
        <f t="shared" si="87"/>
        <v>1</v>
      </c>
      <c r="U540" s="9">
        <f t="shared" si="93"/>
        <v>1</v>
      </c>
      <c r="V540" s="27">
        <f t="shared" si="84"/>
        <v>0</v>
      </c>
    </row>
    <row r="541" spans="1:22" x14ac:dyDescent="0.2">
      <c r="A541" s="1">
        <v>47939</v>
      </c>
      <c r="B541" s="52">
        <f t="shared" si="91"/>
        <v>2031</v>
      </c>
      <c r="C541" s="52">
        <f t="shared" si="92"/>
        <v>4</v>
      </c>
      <c r="D541" s="51">
        <f>VLOOKUP($A541,[1]Selic_base!$A$3:$H$1000,4,0)</f>
        <v>0</v>
      </c>
      <c r="E541" s="54">
        <f>VLOOKUP($A541,[1]Selic_base!$A$3:$H$1000,5,0)</f>
        <v>0</v>
      </c>
      <c r="F541" s="54" t="str">
        <f>VLOOKUP($A541,[1]Selic_base!$A$3:$H$1000,6,0)</f>
        <v/>
      </c>
      <c r="G541" s="54" t="str">
        <f>VLOOKUP($A541,[1]Selic_base!$A$3:$H$1000,7,0)</f>
        <v>b</v>
      </c>
      <c r="H541" s="68">
        <f t="shared" si="88"/>
        <v>75</v>
      </c>
      <c r="I541" s="18"/>
      <c r="J541" s="69" t="str">
        <f t="shared" si="89"/>
        <v/>
      </c>
      <c r="K541" s="6"/>
      <c r="L541" s="18"/>
      <c r="M541" s="64">
        <f t="shared" si="85"/>
        <v>539</v>
      </c>
      <c r="N541" s="69" t="str">
        <f t="shared" si="90"/>
        <v/>
      </c>
      <c r="S541" s="32" t="str">
        <f t="shared" si="86"/>
        <v/>
      </c>
      <c r="T541" s="9">
        <f t="shared" si="87"/>
        <v>1</v>
      </c>
      <c r="U541" s="9">
        <f t="shared" si="93"/>
        <v>1</v>
      </c>
      <c r="V541" s="27">
        <f t="shared" si="84"/>
        <v>0</v>
      </c>
    </row>
    <row r="542" spans="1:22" x14ac:dyDescent="0.2">
      <c r="A542" s="1">
        <v>47969</v>
      </c>
      <c r="B542" s="52">
        <f t="shared" si="91"/>
        <v>2031</v>
      </c>
      <c r="C542" s="52">
        <f t="shared" si="92"/>
        <v>5</v>
      </c>
      <c r="D542" s="51">
        <f>VLOOKUP($A542,[1]Selic_base!$A$3:$H$1000,4,0)</f>
        <v>0</v>
      </c>
      <c r="E542" s="54">
        <f>VLOOKUP($A542,[1]Selic_base!$A$3:$H$1000,5,0)</f>
        <v>0</v>
      </c>
      <c r="F542" s="54" t="str">
        <f>VLOOKUP($A542,[1]Selic_base!$A$3:$H$1000,6,0)</f>
        <v/>
      </c>
      <c r="G542" s="54" t="str">
        <f>VLOOKUP($A542,[1]Selic_base!$A$3:$H$1000,7,0)</f>
        <v>b</v>
      </c>
      <c r="H542" s="68">
        <f t="shared" si="88"/>
        <v>76</v>
      </c>
      <c r="I542" s="18"/>
      <c r="J542" s="69" t="str">
        <f t="shared" si="89"/>
        <v/>
      </c>
      <c r="K542" s="6"/>
      <c r="L542" s="18"/>
      <c r="M542" s="64">
        <f t="shared" si="85"/>
        <v>540</v>
      </c>
      <c r="N542" s="69" t="str">
        <f t="shared" si="90"/>
        <v/>
      </c>
      <c r="S542" s="32" t="str">
        <f t="shared" si="86"/>
        <v/>
      </c>
      <c r="T542" s="9">
        <f t="shared" si="87"/>
        <v>1</v>
      </c>
      <c r="U542" s="9">
        <f t="shared" si="93"/>
        <v>1</v>
      </c>
      <c r="V542" s="27">
        <f t="shared" si="84"/>
        <v>0</v>
      </c>
    </row>
    <row r="543" spans="1:22" x14ac:dyDescent="0.2">
      <c r="A543" s="1">
        <v>48000</v>
      </c>
      <c r="B543" s="52">
        <f t="shared" si="91"/>
        <v>2031</v>
      </c>
      <c r="C543" s="52">
        <f t="shared" si="92"/>
        <v>6</v>
      </c>
      <c r="D543" s="51">
        <f>VLOOKUP($A543,[1]Selic_base!$A$3:$H$1000,4,0)</f>
        <v>0</v>
      </c>
      <c r="E543" s="54">
        <f>VLOOKUP($A543,[1]Selic_base!$A$3:$H$1000,5,0)</f>
        <v>0</v>
      </c>
      <c r="F543" s="54" t="str">
        <f>VLOOKUP($A543,[1]Selic_base!$A$3:$H$1000,6,0)</f>
        <v/>
      </c>
      <c r="G543" s="54" t="str">
        <f>VLOOKUP($A543,[1]Selic_base!$A$3:$H$1000,7,0)</f>
        <v>b</v>
      </c>
      <c r="H543" s="68">
        <f t="shared" si="88"/>
        <v>77</v>
      </c>
      <c r="I543" s="18"/>
      <c r="J543" s="69" t="str">
        <f t="shared" si="89"/>
        <v/>
      </c>
      <c r="K543" s="6"/>
      <c r="L543" s="18"/>
      <c r="M543" s="64">
        <f t="shared" si="85"/>
        <v>541</v>
      </c>
      <c r="N543" s="69" t="str">
        <f t="shared" si="90"/>
        <v/>
      </c>
      <c r="S543" s="32" t="str">
        <f t="shared" si="86"/>
        <v/>
      </c>
      <c r="T543" s="9">
        <f t="shared" si="87"/>
        <v>1</v>
      </c>
      <c r="U543" s="9">
        <f t="shared" si="93"/>
        <v>1</v>
      </c>
      <c r="V543" s="27">
        <f t="shared" si="84"/>
        <v>0</v>
      </c>
    </row>
    <row r="544" spans="1:22" x14ac:dyDescent="0.2">
      <c r="A544" s="1">
        <v>48030</v>
      </c>
      <c r="B544" s="52">
        <f t="shared" si="91"/>
        <v>2031</v>
      </c>
      <c r="C544" s="52">
        <f t="shared" si="92"/>
        <v>7</v>
      </c>
      <c r="D544" s="51">
        <f>VLOOKUP($A544,[1]Selic_base!$A$3:$H$1000,4,0)</f>
        <v>0</v>
      </c>
      <c r="E544" s="54">
        <f>VLOOKUP($A544,[1]Selic_base!$A$3:$H$1000,5,0)</f>
        <v>0</v>
      </c>
      <c r="F544" s="54" t="str">
        <f>VLOOKUP($A544,[1]Selic_base!$A$3:$H$1000,6,0)</f>
        <v/>
      </c>
      <c r="G544" s="54" t="str">
        <f>VLOOKUP($A544,[1]Selic_base!$A$3:$H$1000,7,0)</f>
        <v>b</v>
      </c>
      <c r="H544" s="68">
        <f t="shared" si="88"/>
        <v>78</v>
      </c>
      <c r="I544" s="18"/>
      <c r="J544" s="69" t="str">
        <f t="shared" si="89"/>
        <v/>
      </c>
      <c r="K544" s="6"/>
      <c r="L544" s="18"/>
      <c r="M544" s="64">
        <f t="shared" si="85"/>
        <v>542</v>
      </c>
      <c r="N544" s="69" t="str">
        <f t="shared" si="90"/>
        <v/>
      </c>
      <c r="S544" s="32" t="str">
        <f t="shared" si="86"/>
        <v/>
      </c>
      <c r="T544" s="9">
        <f t="shared" si="87"/>
        <v>1</v>
      </c>
      <c r="U544" s="9">
        <f t="shared" si="93"/>
        <v>1</v>
      </c>
      <c r="V544" s="27">
        <f t="shared" si="84"/>
        <v>0</v>
      </c>
    </row>
    <row r="545" spans="1:22" x14ac:dyDescent="0.2">
      <c r="A545" s="1">
        <v>48061</v>
      </c>
      <c r="B545" s="52">
        <f t="shared" si="91"/>
        <v>2031</v>
      </c>
      <c r="C545" s="52">
        <f t="shared" si="92"/>
        <v>8</v>
      </c>
      <c r="D545" s="51">
        <f>VLOOKUP($A545,[1]Selic_base!$A$3:$H$1000,4,0)</f>
        <v>0</v>
      </c>
      <c r="E545" s="54">
        <f>VLOOKUP($A545,[1]Selic_base!$A$3:$H$1000,5,0)</f>
        <v>0</v>
      </c>
      <c r="F545" s="54" t="str">
        <f>VLOOKUP($A545,[1]Selic_base!$A$3:$H$1000,6,0)</f>
        <v/>
      </c>
      <c r="G545" s="54" t="str">
        <f>VLOOKUP($A545,[1]Selic_base!$A$3:$H$1000,7,0)</f>
        <v>b</v>
      </c>
      <c r="H545" s="68">
        <f t="shared" si="88"/>
        <v>79</v>
      </c>
      <c r="I545" s="18"/>
      <c r="J545" s="69" t="str">
        <f t="shared" si="89"/>
        <v/>
      </c>
      <c r="K545" s="6"/>
      <c r="L545" s="18"/>
      <c r="M545" s="64">
        <f t="shared" si="85"/>
        <v>543</v>
      </c>
      <c r="N545" s="69" t="str">
        <f t="shared" si="90"/>
        <v/>
      </c>
      <c r="S545" s="32" t="str">
        <f t="shared" si="86"/>
        <v/>
      </c>
      <c r="T545" s="9">
        <f t="shared" si="87"/>
        <v>1</v>
      </c>
      <c r="U545" s="9">
        <f t="shared" si="93"/>
        <v>1</v>
      </c>
      <c r="V545" s="27">
        <f t="shared" si="84"/>
        <v>0</v>
      </c>
    </row>
    <row r="546" spans="1:22" x14ac:dyDescent="0.2">
      <c r="A546" s="1">
        <v>48092</v>
      </c>
      <c r="B546" s="52">
        <f t="shared" si="91"/>
        <v>2031</v>
      </c>
      <c r="C546" s="52">
        <f t="shared" si="92"/>
        <v>9</v>
      </c>
      <c r="D546" s="51">
        <f>VLOOKUP($A546,[1]Selic_base!$A$3:$H$1000,4,0)</f>
        <v>0</v>
      </c>
      <c r="E546" s="54">
        <f>VLOOKUP($A546,[1]Selic_base!$A$3:$H$1000,5,0)</f>
        <v>0</v>
      </c>
      <c r="F546" s="54" t="str">
        <f>VLOOKUP($A546,[1]Selic_base!$A$3:$H$1000,6,0)</f>
        <v/>
      </c>
      <c r="G546" s="54" t="str">
        <f>VLOOKUP($A546,[1]Selic_base!$A$3:$H$1000,7,0)</f>
        <v>b</v>
      </c>
      <c r="H546" s="68">
        <f t="shared" si="88"/>
        <v>80</v>
      </c>
      <c r="I546" s="18"/>
      <c r="J546" s="69" t="str">
        <f t="shared" si="89"/>
        <v/>
      </c>
      <c r="K546" s="6"/>
      <c r="L546" s="18"/>
      <c r="M546" s="64">
        <f t="shared" si="85"/>
        <v>544</v>
      </c>
      <c r="N546" s="69" t="str">
        <f t="shared" si="90"/>
        <v/>
      </c>
      <c r="S546" s="32" t="str">
        <f t="shared" si="86"/>
        <v/>
      </c>
      <c r="T546" s="9">
        <f t="shared" si="87"/>
        <v>1</v>
      </c>
      <c r="U546" s="9">
        <f t="shared" si="93"/>
        <v>1</v>
      </c>
      <c r="V546" s="27">
        <f t="shared" si="84"/>
        <v>0</v>
      </c>
    </row>
    <row r="547" spans="1:22" x14ac:dyDescent="0.2">
      <c r="A547" s="1">
        <v>48122</v>
      </c>
      <c r="B547" s="52">
        <f t="shared" si="91"/>
        <v>2031</v>
      </c>
      <c r="C547" s="52">
        <f t="shared" si="92"/>
        <v>10</v>
      </c>
      <c r="D547" s="51">
        <f>VLOOKUP($A547,[1]Selic_base!$A$3:$H$1000,4,0)</f>
        <v>0</v>
      </c>
      <c r="E547" s="54">
        <f>VLOOKUP($A547,[1]Selic_base!$A$3:$H$1000,5,0)</f>
        <v>0</v>
      </c>
      <c r="F547" s="54" t="str">
        <f>VLOOKUP($A547,[1]Selic_base!$A$3:$H$1000,6,0)</f>
        <v/>
      </c>
      <c r="G547" s="54" t="str">
        <f>VLOOKUP($A547,[1]Selic_base!$A$3:$H$1000,7,0)</f>
        <v>b</v>
      </c>
      <c r="H547" s="68">
        <f t="shared" si="88"/>
        <v>81</v>
      </c>
      <c r="I547" s="18"/>
      <c r="J547" s="69" t="str">
        <f t="shared" si="89"/>
        <v/>
      </c>
      <c r="K547" s="6"/>
      <c r="L547" s="18"/>
      <c r="M547" s="64">
        <f t="shared" si="85"/>
        <v>545</v>
      </c>
      <c r="N547" s="69" t="str">
        <f t="shared" si="90"/>
        <v/>
      </c>
      <c r="S547" s="32" t="str">
        <f t="shared" si="86"/>
        <v/>
      </c>
      <c r="T547" s="9">
        <f t="shared" si="87"/>
        <v>1</v>
      </c>
      <c r="U547" s="9">
        <f t="shared" si="93"/>
        <v>1</v>
      </c>
      <c r="V547" s="27">
        <f t="shared" si="84"/>
        <v>0</v>
      </c>
    </row>
    <row r="548" spans="1:22" x14ac:dyDescent="0.2">
      <c r="A548" s="1">
        <v>48153</v>
      </c>
      <c r="B548" s="52">
        <f t="shared" si="91"/>
        <v>2031</v>
      </c>
      <c r="C548" s="52">
        <f t="shared" si="92"/>
        <v>11</v>
      </c>
      <c r="D548" s="51">
        <f>VLOOKUP($A548,[1]Selic_base!$A$3:$H$1000,4,0)</f>
        <v>0</v>
      </c>
      <c r="E548" s="54">
        <f>VLOOKUP($A548,[1]Selic_base!$A$3:$H$1000,5,0)</f>
        <v>0</v>
      </c>
      <c r="F548" s="54" t="str">
        <f>VLOOKUP($A548,[1]Selic_base!$A$3:$H$1000,6,0)</f>
        <v/>
      </c>
      <c r="G548" s="54" t="str">
        <f>VLOOKUP($A548,[1]Selic_base!$A$3:$H$1000,7,0)</f>
        <v>b</v>
      </c>
      <c r="H548" s="68">
        <f t="shared" si="88"/>
        <v>82</v>
      </c>
      <c r="I548" s="18"/>
      <c r="J548" s="69" t="str">
        <f t="shared" si="89"/>
        <v/>
      </c>
      <c r="K548" s="6"/>
      <c r="L548" s="18"/>
      <c r="M548" s="64">
        <f t="shared" si="85"/>
        <v>546</v>
      </c>
      <c r="N548" s="69" t="str">
        <f t="shared" si="90"/>
        <v/>
      </c>
      <c r="S548" s="32" t="str">
        <f t="shared" si="86"/>
        <v/>
      </c>
      <c r="T548" s="9">
        <f t="shared" si="87"/>
        <v>1</v>
      </c>
      <c r="U548" s="9">
        <f t="shared" si="93"/>
        <v>1</v>
      </c>
      <c r="V548" s="27">
        <f t="shared" si="84"/>
        <v>0</v>
      </c>
    </row>
    <row r="549" spans="1:22" x14ac:dyDescent="0.2">
      <c r="A549" s="1">
        <v>48183</v>
      </c>
      <c r="B549" s="52">
        <f t="shared" si="91"/>
        <v>2031</v>
      </c>
      <c r="C549" s="52">
        <f t="shared" si="92"/>
        <v>12</v>
      </c>
      <c r="D549" s="51">
        <f>VLOOKUP($A549,[1]Selic_base!$A$3:$H$1000,4,0)</f>
        <v>0</v>
      </c>
      <c r="E549" s="54">
        <f>VLOOKUP($A549,[1]Selic_base!$A$3:$H$1000,5,0)</f>
        <v>0</v>
      </c>
      <c r="F549" s="54" t="str">
        <f>VLOOKUP($A549,[1]Selic_base!$A$3:$H$1000,6,0)</f>
        <v/>
      </c>
      <c r="G549" s="54" t="str">
        <f>VLOOKUP($A549,[1]Selic_base!$A$3:$H$1000,7,0)</f>
        <v>b</v>
      </c>
      <c r="H549" s="68">
        <f t="shared" si="88"/>
        <v>83</v>
      </c>
      <c r="I549" s="18"/>
      <c r="J549" s="69" t="str">
        <f t="shared" si="89"/>
        <v/>
      </c>
      <c r="K549" s="6"/>
      <c r="L549" s="18"/>
      <c r="M549" s="64">
        <f t="shared" si="85"/>
        <v>547</v>
      </c>
      <c r="N549" s="69" t="str">
        <f t="shared" si="90"/>
        <v/>
      </c>
      <c r="S549" s="32" t="str">
        <f t="shared" si="86"/>
        <v/>
      </c>
      <c r="T549" s="9">
        <f t="shared" si="87"/>
        <v>1</v>
      </c>
      <c r="U549" s="9">
        <f t="shared" si="93"/>
        <v>1</v>
      </c>
      <c r="V549" s="27">
        <f t="shared" si="84"/>
        <v>0</v>
      </c>
    </row>
    <row r="550" spans="1:22" x14ac:dyDescent="0.2">
      <c r="A550" s="1">
        <v>48214</v>
      </c>
      <c r="B550" s="52">
        <f t="shared" si="91"/>
        <v>2032</v>
      </c>
      <c r="C550" s="52">
        <f t="shared" si="92"/>
        <v>1</v>
      </c>
      <c r="D550" s="51">
        <f>VLOOKUP($A550,[1]Selic_base!$A$3:$H$1000,4,0)</f>
        <v>0</v>
      </c>
      <c r="E550" s="54">
        <f>VLOOKUP($A550,[1]Selic_base!$A$3:$H$1000,5,0)</f>
        <v>0</v>
      </c>
      <c r="F550" s="54" t="str">
        <f>VLOOKUP($A550,[1]Selic_base!$A$3:$H$1000,6,0)</f>
        <v/>
      </c>
      <c r="G550" s="54" t="str">
        <f>VLOOKUP($A550,[1]Selic_base!$A$3:$H$1000,7,0)</f>
        <v>b</v>
      </c>
      <c r="H550" s="68">
        <f t="shared" si="88"/>
        <v>84</v>
      </c>
      <c r="I550" s="18"/>
      <c r="J550" s="69" t="str">
        <f t="shared" si="89"/>
        <v/>
      </c>
      <c r="K550" s="6"/>
      <c r="L550" s="18"/>
      <c r="M550" s="64">
        <f t="shared" si="85"/>
        <v>548</v>
      </c>
      <c r="N550" s="69" t="str">
        <f t="shared" si="90"/>
        <v/>
      </c>
      <c r="S550" s="32" t="str">
        <f t="shared" si="86"/>
        <v/>
      </c>
      <c r="T550" s="9">
        <f t="shared" si="87"/>
        <v>1</v>
      </c>
      <c r="U550" s="9">
        <f t="shared" si="93"/>
        <v>1</v>
      </c>
      <c r="V550" s="27">
        <f t="shared" si="84"/>
        <v>0</v>
      </c>
    </row>
    <row r="551" spans="1:22" x14ac:dyDescent="0.2">
      <c r="A551" s="1">
        <v>48245</v>
      </c>
      <c r="B551" s="52">
        <f t="shared" si="91"/>
        <v>2032</v>
      </c>
      <c r="C551" s="52">
        <f t="shared" si="92"/>
        <v>2</v>
      </c>
      <c r="D551" s="51">
        <f>VLOOKUP($A551,[1]Selic_base!$A$3:$H$1000,4,0)</f>
        <v>0</v>
      </c>
      <c r="E551" s="54">
        <f>VLOOKUP($A551,[1]Selic_base!$A$3:$H$1000,5,0)</f>
        <v>0</v>
      </c>
      <c r="F551" s="54" t="str">
        <f>VLOOKUP($A551,[1]Selic_base!$A$3:$H$1000,6,0)</f>
        <v/>
      </c>
      <c r="G551" s="54" t="str">
        <f>VLOOKUP($A551,[1]Selic_base!$A$3:$H$1000,7,0)</f>
        <v>b</v>
      </c>
      <c r="H551" s="68">
        <f t="shared" si="88"/>
        <v>85</v>
      </c>
      <c r="I551" s="18"/>
      <c r="J551" s="69" t="str">
        <f t="shared" si="89"/>
        <v/>
      </c>
      <c r="K551" s="6"/>
      <c r="L551" s="18"/>
      <c r="M551" s="64">
        <f t="shared" si="85"/>
        <v>549</v>
      </c>
      <c r="N551" s="69" t="str">
        <f t="shared" si="90"/>
        <v/>
      </c>
      <c r="S551" s="32" t="str">
        <f t="shared" si="86"/>
        <v/>
      </c>
      <c r="T551" s="9">
        <f t="shared" si="87"/>
        <v>1</v>
      </c>
      <c r="U551" s="9">
        <f t="shared" si="93"/>
        <v>1</v>
      </c>
      <c r="V551" s="27">
        <f t="shared" ref="V551:V614" si="94">IF(C551=1,D551,D551+V550)</f>
        <v>0</v>
      </c>
    </row>
    <row r="552" spans="1:22" x14ac:dyDescent="0.2">
      <c r="A552" s="1">
        <v>48274</v>
      </c>
      <c r="B552" s="52">
        <f t="shared" si="91"/>
        <v>2032</v>
      </c>
      <c r="C552" s="52">
        <f t="shared" si="92"/>
        <v>3</v>
      </c>
      <c r="D552" s="51">
        <f>VLOOKUP($A552,[1]Selic_base!$A$3:$H$1000,4,0)</f>
        <v>0</v>
      </c>
      <c r="E552" s="54">
        <f>VLOOKUP($A552,[1]Selic_base!$A$3:$H$1000,5,0)</f>
        <v>0</v>
      </c>
      <c r="F552" s="54" t="str">
        <f>VLOOKUP($A552,[1]Selic_base!$A$3:$H$1000,6,0)</f>
        <v/>
      </c>
      <c r="G552" s="54" t="str">
        <f>VLOOKUP($A552,[1]Selic_base!$A$3:$H$1000,7,0)</f>
        <v>b</v>
      </c>
      <c r="H552" s="68">
        <f t="shared" si="88"/>
        <v>86</v>
      </c>
      <c r="I552" s="18"/>
      <c r="J552" s="69" t="str">
        <f t="shared" si="89"/>
        <v/>
      </c>
      <c r="K552" s="6"/>
      <c r="L552" s="18"/>
      <c r="M552" s="64">
        <f t="shared" si="85"/>
        <v>550</v>
      </c>
      <c r="N552" s="69" t="str">
        <f t="shared" si="90"/>
        <v/>
      </c>
      <c r="S552" s="32" t="str">
        <f t="shared" si="86"/>
        <v/>
      </c>
      <c r="T552" s="9">
        <f t="shared" si="87"/>
        <v>1</v>
      </c>
      <c r="U552" s="9">
        <f t="shared" si="93"/>
        <v>1</v>
      </c>
      <c r="V552" s="27">
        <f t="shared" si="94"/>
        <v>0</v>
      </c>
    </row>
    <row r="553" spans="1:22" x14ac:dyDescent="0.2">
      <c r="A553" s="1">
        <v>48305</v>
      </c>
      <c r="B553" s="52">
        <f t="shared" si="91"/>
        <v>2032</v>
      </c>
      <c r="C553" s="52">
        <f t="shared" si="92"/>
        <v>4</v>
      </c>
      <c r="D553" s="51">
        <f>VLOOKUP($A553,[1]Selic_base!$A$3:$H$1000,4,0)</f>
        <v>0</v>
      </c>
      <c r="E553" s="54">
        <f>VLOOKUP($A553,[1]Selic_base!$A$3:$H$1000,5,0)</f>
        <v>0</v>
      </c>
      <c r="F553" s="54" t="str">
        <f>VLOOKUP($A553,[1]Selic_base!$A$3:$H$1000,6,0)</f>
        <v/>
      </c>
      <c r="G553" s="54" t="str">
        <f>VLOOKUP($A553,[1]Selic_base!$A$3:$H$1000,7,0)</f>
        <v>b</v>
      </c>
      <c r="H553" s="68">
        <f t="shared" si="88"/>
        <v>87</v>
      </c>
      <c r="I553" s="18"/>
      <c r="J553" s="69" t="str">
        <f t="shared" si="89"/>
        <v/>
      </c>
      <c r="K553" s="6"/>
      <c r="L553" s="18"/>
      <c r="M553" s="64">
        <f t="shared" si="85"/>
        <v>551</v>
      </c>
      <c r="N553" s="69" t="str">
        <f t="shared" si="90"/>
        <v/>
      </c>
      <c r="S553" s="32" t="str">
        <f t="shared" si="86"/>
        <v/>
      </c>
      <c r="T553" s="9">
        <f t="shared" si="87"/>
        <v>1</v>
      </c>
      <c r="U553" s="9">
        <f t="shared" si="93"/>
        <v>1</v>
      </c>
      <c r="V553" s="27">
        <f t="shared" si="94"/>
        <v>0</v>
      </c>
    </row>
    <row r="554" spans="1:22" x14ac:dyDescent="0.2">
      <c r="A554" s="1">
        <v>48335</v>
      </c>
      <c r="B554" s="52">
        <f t="shared" si="91"/>
        <v>2032</v>
      </c>
      <c r="C554" s="52">
        <f t="shared" si="92"/>
        <v>5</v>
      </c>
      <c r="D554" s="51">
        <f>VLOOKUP($A554,[1]Selic_base!$A$3:$H$1000,4,0)</f>
        <v>0</v>
      </c>
      <c r="E554" s="54">
        <f>VLOOKUP($A554,[1]Selic_base!$A$3:$H$1000,5,0)</f>
        <v>0</v>
      </c>
      <c r="F554" s="54" t="str">
        <f>VLOOKUP($A554,[1]Selic_base!$A$3:$H$1000,6,0)</f>
        <v/>
      </c>
      <c r="G554" s="54" t="str">
        <f>VLOOKUP($A554,[1]Selic_base!$A$3:$H$1000,7,0)</f>
        <v>b</v>
      </c>
      <c r="H554" s="68">
        <f t="shared" si="88"/>
        <v>88</v>
      </c>
      <c r="I554" s="18"/>
      <c r="J554" s="69" t="str">
        <f t="shared" si="89"/>
        <v/>
      </c>
      <c r="K554" s="6"/>
      <c r="L554" s="18"/>
      <c r="M554" s="64">
        <f t="shared" si="85"/>
        <v>552</v>
      </c>
      <c r="N554" s="69" t="str">
        <f t="shared" si="90"/>
        <v/>
      </c>
      <c r="S554" s="32" t="str">
        <f t="shared" si="86"/>
        <v/>
      </c>
      <c r="T554" s="9">
        <f t="shared" si="87"/>
        <v>1</v>
      </c>
      <c r="U554" s="9">
        <f t="shared" si="93"/>
        <v>1</v>
      </c>
      <c r="V554" s="27">
        <f t="shared" si="94"/>
        <v>0</v>
      </c>
    </row>
    <row r="555" spans="1:22" x14ac:dyDescent="0.2">
      <c r="A555" s="1">
        <v>48366</v>
      </c>
      <c r="B555" s="52">
        <f t="shared" si="91"/>
        <v>2032</v>
      </c>
      <c r="C555" s="52">
        <f t="shared" si="92"/>
        <v>6</v>
      </c>
      <c r="D555" s="51">
        <f>VLOOKUP($A555,[1]Selic_base!$A$3:$H$1000,4,0)</f>
        <v>0</v>
      </c>
      <c r="E555" s="54">
        <f>VLOOKUP($A555,[1]Selic_base!$A$3:$H$1000,5,0)</f>
        <v>0</v>
      </c>
      <c r="F555" s="54" t="str">
        <f>VLOOKUP($A555,[1]Selic_base!$A$3:$H$1000,6,0)</f>
        <v/>
      </c>
      <c r="G555" s="54" t="str">
        <f>VLOOKUP($A555,[1]Selic_base!$A$3:$H$1000,7,0)</f>
        <v>b</v>
      </c>
      <c r="H555" s="68">
        <f t="shared" si="88"/>
        <v>89</v>
      </c>
      <c r="I555" s="18"/>
      <c r="J555" s="69" t="str">
        <f t="shared" si="89"/>
        <v/>
      </c>
      <c r="K555" s="6"/>
      <c r="L555" s="18"/>
      <c r="M555" s="64">
        <f t="shared" si="85"/>
        <v>553</v>
      </c>
      <c r="N555" s="69" t="str">
        <f t="shared" si="90"/>
        <v/>
      </c>
      <c r="S555" s="32" t="str">
        <f t="shared" si="86"/>
        <v/>
      </c>
      <c r="T555" s="9">
        <f t="shared" si="87"/>
        <v>1</v>
      </c>
      <c r="U555" s="9">
        <f t="shared" si="93"/>
        <v>1</v>
      </c>
      <c r="V555" s="27">
        <f t="shared" si="94"/>
        <v>0</v>
      </c>
    </row>
    <row r="556" spans="1:22" x14ac:dyDescent="0.2">
      <c r="A556" s="1">
        <v>48396</v>
      </c>
      <c r="B556" s="52">
        <f t="shared" si="91"/>
        <v>2032</v>
      </c>
      <c r="C556" s="52">
        <f t="shared" si="92"/>
        <v>7</v>
      </c>
      <c r="D556" s="51">
        <f>VLOOKUP($A556,[1]Selic_base!$A$3:$H$1000,4,0)</f>
        <v>0</v>
      </c>
      <c r="E556" s="54">
        <f>VLOOKUP($A556,[1]Selic_base!$A$3:$H$1000,5,0)</f>
        <v>0</v>
      </c>
      <c r="F556" s="54" t="str">
        <f>VLOOKUP($A556,[1]Selic_base!$A$3:$H$1000,6,0)</f>
        <v/>
      </c>
      <c r="G556" s="54" t="str">
        <f>VLOOKUP($A556,[1]Selic_base!$A$3:$H$1000,7,0)</f>
        <v>b</v>
      </c>
      <c r="H556" s="68">
        <f t="shared" si="88"/>
        <v>90</v>
      </c>
      <c r="I556" s="18"/>
      <c r="J556" s="69" t="str">
        <f t="shared" si="89"/>
        <v/>
      </c>
      <c r="K556" s="6"/>
      <c r="L556" s="18"/>
      <c r="M556" s="64">
        <f t="shared" si="85"/>
        <v>554</v>
      </c>
      <c r="N556" s="69" t="str">
        <f t="shared" si="90"/>
        <v/>
      </c>
      <c r="S556" s="32" t="str">
        <f t="shared" si="86"/>
        <v/>
      </c>
      <c r="T556" s="9">
        <f t="shared" si="87"/>
        <v>1</v>
      </c>
      <c r="U556" s="9">
        <f t="shared" si="93"/>
        <v>1</v>
      </c>
      <c r="V556" s="27">
        <f t="shared" si="94"/>
        <v>0</v>
      </c>
    </row>
    <row r="557" spans="1:22" x14ac:dyDescent="0.2">
      <c r="A557" s="1">
        <v>48427</v>
      </c>
      <c r="B557" s="52">
        <f t="shared" si="91"/>
        <v>2032</v>
      </c>
      <c r="C557" s="52">
        <f t="shared" si="92"/>
        <v>8</v>
      </c>
      <c r="D557" s="51">
        <f>VLOOKUP($A557,[1]Selic_base!$A$3:$H$1000,4,0)</f>
        <v>0</v>
      </c>
      <c r="E557" s="54">
        <f>VLOOKUP($A557,[1]Selic_base!$A$3:$H$1000,5,0)</f>
        <v>0</v>
      </c>
      <c r="F557" s="54" t="str">
        <f>VLOOKUP($A557,[1]Selic_base!$A$3:$H$1000,6,0)</f>
        <v/>
      </c>
      <c r="G557" s="54" t="str">
        <f>VLOOKUP($A557,[1]Selic_base!$A$3:$H$1000,7,0)</f>
        <v>b</v>
      </c>
      <c r="H557" s="68">
        <f t="shared" si="88"/>
        <v>91</v>
      </c>
      <c r="I557" s="18"/>
      <c r="J557" s="69" t="str">
        <f t="shared" si="89"/>
        <v/>
      </c>
      <c r="K557" s="6"/>
      <c r="L557" s="18"/>
      <c r="M557" s="64">
        <f t="shared" si="85"/>
        <v>555</v>
      </c>
      <c r="N557" s="69" t="str">
        <f t="shared" si="90"/>
        <v/>
      </c>
      <c r="S557" s="32" t="str">
        <f t="shared" si="86"/>
        <v/>
      </c>
      <c r="T557" s="9">
        <f t="shared" si="87"/>
        <v>1</v>
      </c>
      <c r="U557" s="9">
        <f t="shared" si="93"/>
        <v>1</v>
      </c>
      <c r="V557" s="27">
        <f t="shared" si="94"/>
        <v>0</v>
      </c>
    </row>
    <row r="558" spans="1:22" x14ac:dyDescent="0.2">
      <c r="A558" s="1">
        <v>48458</v>
      </c>
      <c r="B558" s="52">
        <f t="shared" si="91"/>
        <v>2032</v>
      </c>
      <c r="C558" s="52">
        <f t="shared" si="92"/>
        <v>9</v>
      </c>
      <c r="D558" s="51">
        <f>VLOOKUP($A558,[1]Selic_base!$A$3:$H$1000,4,0)</f>
        <v>0</v>
      </c>
      <c r="E558" s="54">
        <f>VLOOKUP($A558,[1]Selic_base!$A$3:$H$1000,5,0)</f>
        <v>0</v>
      </c>
      <c r="F558" s="54" t="str">
        <f>VLOOKUP($A558,[1]Selic_base!$A$3:$H$1000,6,0)</f>
        <v/>
      </c>
      <c r="G558" s="54" t="str">
        <f>VLOOKUP($A558,[1]Selic_base!$A$3:$H$1000,7,0)</f>
        <v>b</v>
      </c>
      <c r="H558" s="68">
        <f t="shared" si="88"/>
        <v>92</v>
      </c>
      <c r="I558" s="18"/>
      <c r="J558" s="69" t="str">
        <f t="shared" si="89"/>
        <v/>
      </c>
      <c r="K558" s="6"/>
      <c r="L558" s="18"/>
      <c r="M558" s="64">
        <f t="shared" si="85"/>
        <v>556</v>
      </c>
      <c r="N558" s="69" t="str">
        <f t="shared" si="90"/>
        <v/>
      </c>
      <c r="S558" s="32" t="str">
        <f t="shared" si="86"/>
        <v/>
      </c>
      <c r="T558" s="9">
        <f t="shared" si="87"/>
        <v>1</v>
      </c>
      <c r="U558" s="9">
        <f t="shared" si="93"/>
        <v>1</v>
      </c>
      <c r="V558" s="27">
        <f t="shared" si="94"/>
        <v>0</v>
      </c>
    </row>
    <row r="559" spans="1:22" x14ac:dyDescent="0.2">
      <c r="A559" s="1">
        <v>48488</v>
      </c>
      <c r="B559" s="52">
        <f t="shared" si="91"/>
        <v>2032</v>
      </c>
      <c r="C559" s="52">
        <f t="shared" si="92"/>
        <v>10</v>
      </c>
      <c r="D559" s="51">
        <f>VLOOKUP($A559,[1]Selic_base!$A$3:$H$1000,4,0)</f>
        <v>0</v>
      </c>
      <c r="E559" s="54">
        <f>VLOOKUP($A559,[1]Selic_base!$A$3:$H$1000,5,0)</f>
        <v>0</v>
      </c>
      <c r="F559" s="54" t="str">
        <f>VLOOKUP($A559,[1]Selic_base!$A$3:$H$1000,6,0)</f>
        <v/>
      </c>
      <c r="G559" s="54" t="str">
        <f>VLOOKUP($A559,[1]Selic_base!$A$3:$H$1000,7,0)</f>
        <v>b</v>
      </c>
      <c r="H559" s="68">
        <f t="shared" si="88"/>
        <v>93</v>
      </c>
      <c r="I559" s="18"/>
      <c r="J559" s="69" t="str">
        <f t="shared" si="89"/>
        <v/>
      </c>
      <c r="K559" s="6"/>
      <c r="L559" s="18"/>
      <c r="M559" s="64">
        <f t="shared" si="85"/>
        <v>557</v>
      </c>
      <c r="N559" s="69" t="str">
        <f t="shared" si="90"/>
        <v/>
      </c>
      <c r="S559" s="32" t="str">
        <f t="shared" si="86"/>
        <v/>
      </c>
      <c r="T559" s="9">
        <f t="shared" si="87"/>
        <v>1</v>
      </c>
      <c r="U559" s="9">
        <f t="shared" si="93"/>
        <v>1</v>
      </c>
      <c r="V559" s="27">
        <f t="shared" si="94"/>
        <v>0</v>
      </c>
    </row>
    <row r="560" spans="1:22" x14ac:dyDescent="0.2">
      <c r="A560" s="1">
        <v>48519</v>
      </c>
      <c r="B560" s="52">
        <f t="shared" si="91"/>
        <v>2032</v>
      </c>
      <c r="C560" s="52">
        <f t="shared" si="92"/>
        <v>11</v>
      </c>
      <c r="D560" s="51">
        <f>VLOOKUP($A560,[1]Selic_base!$A$3:$H$1000,4,0)</f>
        <v>0</v>
      </c>
      <c r="E560" s="54">
        <f>VLOOKUP($A560,[1]Selic_base!$A$3:$H$1000,5,0)</f>
        <v>0</v>
      </c>
      <c r="F560" s="54" t="str">
        <f>VLOOKUP($A560,[1]Selic_base!$A$3:$H$1000,6,0)</f>
        <v/>
      </c>
      <c r="G560" s="54" t="str">
        <f>VLOOKUP($A560,[1]Selic_base!$A$3:$H$1000,7,0)</f>
        <v>b</v>
      </c>
      <c r="H560" s="68">
        <f t="shared" si="88"/>
        <v>94</v>
      </c>
      <c r="I560" s="18"/>
      <c r="J560" s="69" t="str">
        <f t="shared" si="89"/>
        <v/>
      </c>
      <c r="K560" s="6"/>
      <c r="L560" s="18"/>
      <c r="M560" s="64">
        <f t="shared" si="85"/>
        <v>558</v>
      </c>
      <c r="N560" s="69" t="str">
        <f t="shared" si="90"/>
        <v/>
      </c>
      <c r="S560" s="32" t="str">
        <f t="shared" si="86"/>
        <v/>
      </c>
      <c r="T560" s="9">
        <f t="shared" si="87"/>
        <v>1</v>
      </c>
      <c r="U560" s="9">
        <f t="shared" si="93"/>
        <v>1</v>
      </c>
      <c r="V560" s="27">
        <f t="shared" si="94"/>
        <v>0</v>
      </c>
    </row>
    <row r="561" spans="1:22" x14ac:dyDescent="0.2">
      <c r="A561" s="1">
        <v>48549</v>
      </c>
      <c r="B561" s="52">
        <f t="shared" si="91"/>
        <v>2032</v>
      </c>
      <c r="C561" s="52">
        <f t="shared" si="92"/>
        <v>12</v>
      </c>
      <c r="D561" s="51">
        <f>VLOOKUP($A561,[1]Selic_base!$A$3:$H$1000,4,0)</f>
        <v>0</v>
      </c>
      <c r="E561" s="54">
        <f>VLOOKUP($A561,[1]Selic_base!$A$3:$H$1000,5,0)</f>
        <v>0</v>
      </c>
      <c r="F561" s="54" t="str">
        <f>VLOOKUP($A561,[1]Selic_base!$A$3:$H$1000,6,0)</f>
        <v/>
      </c>
      <c r="G561" s="54" t="str">
        <f>VLOOKUP($A561,[1]Selic_base!$A$3:$H$1000,7,0)</f>
        <v>b</v>
      </c>
      <c r="H561" s="68">
        <f t="shared" si="88"/>
        <v>95</v>
      </c>
      <c r="I561" s="18"/>
      <c r="J561" s="69" t="str">
        <f t="shared" si="89"/>
        <v/>
      </c>
      <c r="K561" s="6"/>
      <c r="L561" s="18"/>
      <c r="M561" s="64">
        <f t="shared" si="85"/>
        <v>559</v>
      </c>
      <c r="N561" s="69" t="str">
        <f t="shared" si="90"/>
        <v/>
      </c>
      <c r="S561" s="32" t="str">
        <f t="shared" si="86"/>
        <v/>
      </c>
      <c r="T561" s="9">
        <f t="shared" si="87"/>
        <v>1</v>
      </c>
      <c r="U561" s="9">
        <f t="shared" si="93"/>
        <v>1</v>
      </c>
      <c r="V561" s="27">
        <f t="shared" si="94"/>
        <v>0</v>
      </c>
    </row>
    <row r="562" spans="1:22" x14ac:dyDescent="0.2">
      <c r="A562" s="1">
        <v>48580</v>
      </c>
      <c r="B562" s="52">
        <f t="shared" si="91"/>
        <v>2033</v>
      </c>
      <c r="C562" s="52">
        <f t="shared" si="92"/>
        <v>1</v>
      </c>
      <c r="D562" s="51">
        <f>VLOOKUP($A562,[1]Selic_base!$A$3:$H$1000,4,0)</f>
        <v>0</v>
      </c>
      <c r="E562" s="54">
        <f>VLOOKUP($A562,[1]Selic_base!$A$3:$H$1000,5,0)</f>
        <v>0</v>
      </c>
      <c r="F562" s="54" t="str">
        <f>VLOOKUP($A562,[1]Selic_base!$A$3:$H$1000,6,0)</f>
        <v/>
      </c>
      <c r="G562" s="54" t="str">
        <f>VLOOKUP($A562,[1]Selic_base!$A$3:$H$1000,7,0)</f>
        <v>b</v>
      </c>
      <c r="H562" s="68">
        <f t="shared" si="88"/>
        <v>96</v>
      </c>
      <c r="I562" s="18"/>
      <c r="J562" s="69" t="str">
        <f t="shared" si="89"/>
        <v/>
      </c>
      <c r="K562" s="6"/>
      <c r="L562" s="18"/>
      <c r="M562" s="64">
        <f t="shared" si="85"/>
        <v>560</v>
      </c>
      <c r="N562" s="69" t="str">
        <f t="shared" si="90"/>
        <v/>
      </c>
      <c r="S562" s="32" t="str">
        <f t="shared" si="86"/>
        <v/>
      </c>
      <c r="T562" s="9">
        <f t="shared" si="87"/>
        <v>1</v>
      </c>
      <c r="U562" s="9">
        <f t="shared" si="93"/>
        <v>1</v>
      </c>
      <c r="V562" s="27">
        <f t="shared" si="94"/>
        <v>0</v>
      </c>
    </row>
    <row r="563" spans="1:22" x14ac:dyDescent="0.2">
      <c r="A563" s="1">
        <v>48611</v>
      </c>
      <c r="B563" s="52">
        <f t="shared" si="91"/>
        <v>2033</v>
      </c>
      <c r="C563" s="52">
        <f t="shared" si="92"/>
        <v>2</v>
      </c>
      <c r="D563" s="51">
        <f>VLOOKUP($A563,[1]Selic_base!$A$3:$H$1000,4,0)</f>
        <v>0</v>
      </c>
      <c r="E563" s="54">
        <f>VLOOKUP($A563,[1]Selic_base!$A$3:$H$1000,5,0)</f>
        <v>0</v>
      </c>
      <c r="F563" s="54" t="str">
        <f>VLOOKUP($A563,[1]Selic_base!$A$3:$H$1000,6,0)</f>
        <v/>
      </c>
      <c r="G563" s="54" t="str">
        <f>VLOOKUP($A563,[1]Selic_base!$A$3:$H$1000,7,0)</f>
        <v>b</v>
      </c>
      <c r="H563" s="68">
        <f t="shared" si="88"/>
        <v>97</v>
      </c>
      <c r="I563" s="18"/>
      <c r="J563" s="69" t="str">
        <f t="shared" si="89"/>
        <v/>
      </c>
      <c r="K563" s="6"/>
      <c r="L563" s="18"/>
      <c r="M563" s="64">
        <f t="shared" si="85"/>
        <v>561</v>
      </c>
      <c r="N563" s="69" t="str">
        <f t="shared" si="90"/>
        <v/>
      </c>
      <c r="S563" s="32" t="str">
        <f t="shared" si="86"/>
        <v/>
      </c>
      <c r="T563" s="9">
        <f t="shared" si="87"/>
        <v>1</v>
      </c>
      <c r="U563" s="9">
        <f t="shared" si="93"/>
        <v>1</v>
      </c>
      <c r="V563" s="27">
        <f t="shared" si="94"/>
        <v>0</v>
      </c>
    </row>
    <row r="564" spans="1:22" x14ac:dyDescent="0.2">
      <c r="A564" s="1">
        <v>48639</v>
      </c>
      <c r="B564" s="52">
        <f t="shared" si="91"/>
        <v>2033</v>
      </c>
      <c r="C564" s="52">
        <f t="shared" si="92"/>
        <v>3</v>
      </c>
      <c r="D564" s="51">
        <f>VLOOKUP($A564,[1]Selic_base!$A$3:$H$1000,4,0)</f>
        <v>0</v>
      </c>
      <c r="E564" s="54">
        <f>VLOOKUP($A564,[1]Selic_base!$A$3:$H$1000,5,0)</f>
        <v>0</v>
      </c>
      <c r="F564" s="54" t="str">
        <f>VLOOKUP($A564,[1]Selic_base!$A$3:$H$1000,6,0)</f>
        <v/>
      </c>
      <c r="G564" s="54" t="str">
        <f>VLOOKUP($A564,[1]Selic_base!$A$3:$H$1000,7,0)</f>
        <v>b</v>
      </c>
      <c r="H564" s="68">
        <f t="shared" si="88"/>
        <v>98</v>
      </c>
      <c r="I564" s="18"/>
      <c r="J564" s="69" t="str">
        <f t="shared" si="89"/>
        <v/>
      </c>
      <c r="K564" s="6"/>
      <c r="L564" s="18"/>
      <c r="M564" s="64">
        <f t="shared" si="85"/>
        <v>562</v>
      </c>
      <c r="N564" s="69" t="str">
        <f t="shared" si="90"/>
        <v/>
      </c>
      <c r="S564" s="32" t="str">
        <f t="shared" si="86"/>
        <v/>
      </c>
      <c r="T564" s="9">
        <f t="shared" si="87"/>
        <v>1</v>
      </c>
      <c r="U564" s="9">
        <f t="shared" si="93"/>
        <v>1</v>
      </c>
      <c r="V564" s="27">
        <f t="shared" si="94"/>
        <v>0</v>
      </c>
    </row>
    <row r="565" spans="1:22" x14ac:dyDescent="0.2">
      <c r="A565" s="1">
        <v>48670</v>
      </c>
      <c r="B565" s="52">
        <f t="shared" si="91"/>
        <v>2033</v>
      </c>
      <c r="C565" s="52">
        <f t="shared" si="92"/>
        <v>4</v>
      </c>
      <c r="D565" s="51">
        <f>VLOOKUP($A565,[1]Selic_base!$A$3:$H$1000,4,0)</f>
        <v>0</v>
      </c>
      <c r="E565" s="54">
        <f>VLOOKUP($A565,[1]Selic_base!$A$3:$H$1000,5,0)</f>
        <v>0</v>
      </c>
      <c r="F565" s="54" t="str">
        <f>VLOOKUP($A565,[1]Selic_base!$A$3:$H$1000,6,0)</f>
        <v/>
      </c>
      <c r="G565" s="54" t="str">
        <f>VLOOKUP($A565,[1]Selic_base!$A$3:$H$1000,7,0)</f>
        <v>b</v>
      </c>
      <c r="H565" s="68">
        <f t="shared" si="88"/>
        <v>99</v>
      </c>
      <c r="I565" s="18"/>
      <c r="J565" s="69" t="str">
        <f t="shared" si="89"/>
        <v/>
      </c>
      <c r="K565" s="6"/>
      <c r="L565" s="18"/>
      <c r="M565" s="64">
        <f t="shared" si="85"/>
        <v>563</v>
      </c>
      <c r="N565" s="69" t="str">
        <f t="shared" si="90"/>
        <v/>
      </c>
      <c r="S565" s="32" t="str">
        <f t="shared" si="86"/>
        <v/>
      </c>
      <c r="T565" s="9">
        <f t="shared" si="87"/>
        <v>1</v>
      </c>
      <c r="U565" s="9">
        <f t="shared" si="93"/>
        <v>1</v>
      </c>
      <c r="V565" s="27">
        <f t="shared" si="94"/>
        <v>0</v>
      </c>
    </row>
    <row r="566" spans="1:22" x14ac:dyDescent="0.2">
      <c r="A566" s="1">
        <v>48700</v>
      </c>
      <c r="B566" s="52">
        <f t="shared" si="91"/>
        <v>2033</v>
      </c>
      <c r="C566" s="52">
        <f t="shared" si="92"/>
        <v>5</v>
      </c>
      <c r="D566" s="51">
        <f>VLOOKUP($A566,[1]Selic_base!$A$3:$H$1000,4,0)</f>
        <v>0</v>
      </c>
      <c r="E566" s="54">
        <f>VLOOKUP($A566,[1]Selic_base!$A$3:$H$1000,5,0)</f>
        <v>0</v>
      </c>
      <c r="F566" s="54" t="str">
        <f>VLOOKUP($A566,[1]Selic_base!$A$3:$H$1000,6,0)</f>
        <v/>
      </c>
      <c r="G566" s="54" t="str">
        <f>VLOOKUP($A566,[1]Selic_base!$A$3:$H$1000,7,0)</f>
        <v>b</v>
      </c>
      <c r="H566" s="68">
        <f t="shared" si="88"/>
        <v>100</v>
      </c>
      <c r="I566" s="18"/>
      <c r="J566" s="69" t="str">
        <f t="shared" si="89"/>
        <v/>
      </c>
      <c r="K566" s="6"/>
      <c r="L566" s="18"/>
      <c r="M566" s="64">
        <f t="shared" si="85"/>
        <v>564</v>
      </c>
      <c r="N566" s="69" t="str">
        <f t="shared" si="90"/>
        <v/>
      </c>
      <c r="S566" s="32" t="str">
        <f t="shared" si="86"/>
        <v/>
      </c>
      <c r="T566" s="9">
        <f t="shared" si="87"/>
        <v>1</v>
      </c>
      <c r="U566" s="9">
        <f t="shared" si="93"/>
        <v>1</v>
      </c>
      <c r="V566" s="27">
        <f t="shared" si="94"/>
        <v>0</v>
      </c>
    </row>
    <row r="567" spans="1:22" x14ac:dyDescent="0.2">
      <c r="A567" s="1">
        <v>48731</v>
      </c>
      <c r="B567" s="52">
        <f t="shared" si="91"/>
        <v>2033</v>
      </c>
      <c r="C567" s="52">
        <f t="shared" si="92"/>
        <v>6</v>
      </c>
      <c r="D567" s="51">
        <f>VLOOKUP($A567,[1]Selic_base!$A$3:$H$1000,4,0)</f>
        <v>0</v>
      </c>
      <c r="E567" s="54">
        <f>VLOOKUP($A567,[1]Selic_base!$A$3:$H$1000,5,0)</f>
        <v>0</v>
      </c>
      <c r="F567" s="54" t="str">
        <f>VLOOKUP($A567,[1]Selic_base!$A$3:$H$1000,6,0)</f>
        <v/>
      </c>
      <c r="G567" s="54" t="str">
        <f>VLOOKUP($A567,[1]Selic_base!$A$3:$H$1000,7,0)</f>
        <v>b</v>
      </c>
      <c r="H567" s="68">
        <f t="shared" si="88"/>
        <v>101</v>
      </c>
      <c r="I567" s="18"/>
      <c r="J567" s="69" t="str">
        <f t="shared" si="89"/>
        <v/>
      </c>
      <c r="K567" s="6"/>
      <c r="L567" s="18"/>
      <c r="M567" s="64">
        <f t="shared" si="85"/>
        <v>565</v>
      </c>
      <c r="N567" s="69" t="str">
        <f t="shared" si="90"/>
        <v/>
      </c>
      <c r="S567" s="32" t="str">
        <f t="shared" si="86"/>
        <v/>
      </c>
      <c r="T567" s="9">
        <f t="shared" si="87"/>
        <v>1</v>
      </c>
      <c r="U567" s="9">
        <f t="shared" si="93"/>
        <v>1</v>
      </c>
      <c r="V567" s="27">
        <f t="shared" si="94"/>
        <v>0</v>
      </c>
    </row>
    <row r="568" spans="1:22" x14ac:dyDescent="0.2">
      <c r="A568" s="1">
        <v>48761</v>
      </c>
      <c r="B568" s="52">
        <f t="shared" si="91"/>
        <v>2033</v>
      </c>
      <c r="C568" s="52">
        <f t="shared" si="92"/>
        <v>7</v>
      </c>
      <c r="D568" s="51">
        <f>VLOOKUP($A568,[1]Selic_base!$A$3:$H$1000,4,0)</f>
        <v>0</v>
      </c>
      <c r="E568" s="54">
        <f>VLOOKUP($A568,[1]Selic_base!$A$3:$H$1000,5,0)</f>
        <v>0</v>
      </c>
      <c r="F568" s="54" t="str">
        <f>VLOOKUP($A568,[1]Selic_base!$A$3:$H$1000,6,0)</f>
        <v/>
      </c>
      <c r="G568" s="54" t="str">
        <f>VLOOKUP($A568,[1]Selic_base!$A$3:$H$1000,7,0)</f>
        <v>b</v>
      </c>
      <c r="H568" s="68">
        <f t="shared" si="88"/>
        <v>102</v>
      </c>
      <c r="I568" s="18"/>
      <c r="J568" s="69" t="str">
        <f t="shared" si="89"/>
        <v/>
      </c>
      <c r="K568" s="6"/>
      <c r="L568" s="18"/>
      <c r="M568" s="64">
        <f t="shared" si="85"/>
        <v>566</v>
      </c>
      <c r="N568" s="69" t="str">
        <f t="shared" si="90"/>
        <v/>
      </c>
      <c r="S568" s="32" t="str">
        <f t="shared" si="86"/>
        <v/>
      </c>
      <c r="T568" s="9">
        <f t="shared" si="87"/>
        <v>1</v>
      </c>
      <c r="U568" s="9">
        <f t="shared" si="93"/>
        <v>1</v>
      </c>
      <c r="V568" s="27">
        <f t="shared" si="94"/>
        <v>0</v>
      </c>
    </row>
    <row r="569" spans="1:22" x14ac:dyDescent="0.2">
      <c r="A569" s="1">
        <v>48792</v>
      </c>
      <c r="B569" s="52">
        <f t="shared" si="91"/>
        <v>2033</v>
      </c>
      <c r="C569" s="52">
        <f t="shared" si="92"/>
        <v>8</v>
      </c>
      <c r="D569" s="51">
        <f>VLOOKUP($A569,[1]Selic_base!$A$3:$H$1000,4,0)</f>
        <v>0</v>
      </c>
      <c r="E569" s="54">
        <f>VLOOKUP($A569,[1]Selic_base!$A$3:$H$1000,5,0)</f>
        <v>0</v>
      </c>
      <c r="F569" s="54" t="str">
        <f>VLOOKUP($A569,[1]Selic_base!$A$3:$H$1000,6,0)</f>
        <v/>
      </c>
      <c r="G569" s="54" t="str">
        <f>VLOOKUP($A569,[1]Selic_base!$A$3:$H$1000,7,0)</f>
        <v>b</v>
      </c>
      <c r="H569" s="68">
        <f t="shared" si="88"/>
        <v>103</v>
      </c>
      <c r="I569" s="18"/>
      <c r="J569" s="69" t="str">
        <f t="shared" si="89"/>
        <v/>
      </c>
      <c r="K569" s="6"/>
      <c r="L569" s="18"/>
      <c r="M569" s="64">
        <f t="shared" si="85"/>
        <v>567</v>
      </c>
      <c r="N569" s="69" t="str">
        <f t="shared" si="90"/>
        <v/>
      </c>
      <c r="S569" s="32" t="str">
        <f t="shared" si="86"/>
        <v/>
      </c>
      <c r="T569" s="9">
        <f t="shared" si="87"/>
        <v>1</v>
      </c>
      <c r="U569" s="9">
        <f t="shared" si="93"/>
        <v>1</v>
      </c>
      <c r="V569" s="27">
        <f t="shared" si="94"/>
        <v>0</v>
      </c>
    </row>
    <row r="570" spans="1:22" x14ac:dyDescent="0.2">
      <c r="A570" s="1">
        <v>48823</v>
      </c>
      <c r="B570" s="52">
        <f t="shared" si="91"/>
        <v>2033</v>
      </c>
      <c r="C570" s="52">
        <f t="shared" si="92"/>
        <v>9</v>
      </c>
      <c r="D570" s="51">
        <f>VLOOKUP($A570,[1]Selic_base!$A$3:$H$1000,4,0)</f>
        <v>0</v>
      </c>
      <c r="E570" s="54">
        <f>VLOOKUP($A570,[1]Selic_base!$A$3:$H$1000,5,0)</f>
        <v>0</v>
      </c>
      <c r="F570" s="54" t="str">
        <f>VLOOKUP($A570,[1]Selic_base!$A$3:$H$1000,6,0)</f>
        <v/>
      </c>
      <c r="G570" s="54" t="str">
        <f>VLOOKUP($A570,[1]Selic_base!$A$3:$H$1000,7,0)</f>
        <v>b</v>
      </c>
      <c r="H570" s="68">
        <f t="shared" si="88"/>
        <v>104</v>
      </c>
      <c r="I570" s="18"/>
      <c r="J570" s="69" t="str">
        <f t="shared" si="89"/>
        <v/>
      </c>
      <c r="K570" s="6"/>
      <c r="L570" s="18"/>
      <c r="M570" s="64">
        <f t="shared" si="85"/>
        <v>568</v>
      </c>
      <c r="N570" s="69" t="str">
        <f t="shared" si="90"/>
        <v/>
      </c>
      <c r="S570" s="32" t="str">
        <f t="shared" si="86"/>
        <v/>
      </c>
      <c r="T570" s="9">
        <f t="shared" si="87"/>
        <v>1</v>
      </c>
      <c r="U570" s="9">
        <f t="shared" si="93"/>
        <v>1</v>
      </c>
      <c r="V570" s="27">
        <f t="shared" si="94"/>
        <v>0</v>
      </c>
    </row>
    <row r="571" spans="1:22" x14ac:dyDescent="0.2">
      <c r="A571" s="1">
        <v>48853</v>
      </c>
      <c r="B571" s="52">
        <f t="shared" si="91"/>
        <v>2033</v>
      </c>
      <c r="C571" s="52">
        <f t="shared" si="92"/>
        <v>10</v>
      </c>
      <c r="D571" s="51">
        <f>VLOOKUP($A571,[1]Selic_base!$A$3:$H$1000,4,0)</f>
        <v>0</v>
      </c>
      <c r="E571" s="54">
        <f>VLOOKUP($A571,[1]Selic_base!$A$3:$H$1000,5,0)</f>
        <v>0</v>
      </c>
      <c r="F571" s="54" t="str">
        <f>VLOOKUP($A571,[1]Selic_base!$A$3:$H$1000,6,0)</f>
        <v/>
      </c>
      <c r="G571" s="54" t="str">
        <f>VLOOKUP($A571,[1]Selic_base!$A$3:$H$1000,7,0)</f>
        <v>b</v>
      </c>
      <c r="H571" s="68">
        <f t="shared" si="88"/>
        <v>105</v>
      </c>
      <c r="I571" s="18"/>
      <c r="J571" s="69" t="str">
        <f t="shared" si="89"/>
        <v/>
      </c>
      <c r="K571" s="6"/>
      <c r="L571" s="18"/>
      <c r="M571" s="64">
        <f t="shared" si="85"/>
        <v>569</v>
      </c>
      <c r="N571" s="69" t="str">
        <f t="shared" si="90"/>
        <v/>
      </c>
      <c r="S571" s="32" t="str">
        <f t="shared" si="86"/>
        <v/>
      </c>
      <c r="T571" s="9">
        <f t="shared" si="87"/>
        <v>1</v>
      </c>
      <c r="U571" s="9">
        <f t="shared" si="93"/>
        <v>1</v>
      </c>
      <c r="V571" s="27">
        <f t="shared" si="94"/>
        <v>0</v>
      </c>
    </row>
    <row r="572" spans="1:22" x14ac:dyDescent="0.2">
      <c r="A572" s="1">
        <v>48884</v>
      </c>
      <c r="B572" s="52">
        <f t="shared" si="91"/>
        <v>2033</v>
      </c>
      <c r="C572" s="52">
        <f t="shared" si="92"/>
        <v>11</v>
      </c>
      <c r="D572" s="51">
        <f>VLOOKUP($A572,[1]Selic_base!$A$3:$H$1000,4,0)</f>
        <v>0</v>
      </c>
      <c r="E572" s="54">
        <f>VLOOKUP($A572,[1]Selic_base!$A$3:$H$1000,5,0)</f>
        <v>0</v>
      </c>
      <c r="F572" s="54" t="str">
        <f>VLOOKUP($A572,[1]Selic_base!$A$3:$H$1000,6,0)</f>
        <v/>
      </c>
      <c r="G572" s="54" t="str">
        <f>VLOOKUP($A572,[1]Selic_base!$A$3:$H$1000,7,0)</f>
        <v>b</v>
      </c>
      <c r="H572" s="68">
        <f t="shared" si="88"/>
        <v>106</v>
      </c>
      <c r="I572" s="18"/>
      <c r="J572" s="69" t="str">
        <f t="shared" si="89"/>
        <v/>
      </c>
      <c r="K572" s="6"/>
      <c r="L572" s="18"/>
      <c r="M572" s="64">
        <f t="shared" si="85"/>
        <v>570</v>
      </c>
      <c r="N572" s="69" t="str">
        <f t="shared" si="90"/>
        <v/>
      </c>
      <c r="S572" s="32" t="str">
        <f t="shared" si="86"/>
        <v/>
      </c>
      <c r="T572" s="9">
        <f t="shared" si="87"/>
        <v>1</v>
      </c>
      <c r="U572" s="9">
        <f t="shared" si="93"/>
        <v>1</v>
      </c>
      <c r="V572" s="27">
        <f t="shared" si="94"/>
        <v>0</v>
      </c>
    </row>
    <row r="573" spans="1:22" x14ac:dyDescent="0.2">
      <c r="A573" s="1">
        <v>48914</v>
      </c>
      <c r="B573" s="52">
        <f t="shared" si="91"/>
        <v>2033</v>
      </c>
      <c r="C573" s="52">
        <f t="shared" si="92"/>
        <v>12</v>
      </c>
      <c r="D573" s="51">
        <f>VLOOKUP($A573,[1]Selic_base!$A$3:$H$1000,4,0)</f>
        <v>0</v>
      </c>
      <c r="E573" s="54">
        <f>VLOOKUP($A573,[1]Selic_base!$A$3:$H$1000,5,0)</f>
        <v>0</v>
      </c>
      <c r="F573" s="54" t="str">
        <f>VLOOKUP($A573,[1]Selic_base!$A$3:$H$1000,6,0)</f>
        <v/>
      </c>
      <c r="G573" s="54" t="str">
        <f>VLOOKUP($A573,[1]Selic_base!$A$3:$H$1000,7,0)</f>
        <v>b</v>
      </c>
      <c r="H573" s="68">
        <f t="shared" si="88"/>
        <v>107</v>
      </c>
      <c r="I573" s="18"/>
      <c r="J573" s="69" t="str">
        <f t="shared" si="89"/>
        <v/>
      </c>
      <c r="K573" s="6"/>
      <c r="L573" s="18"/>
      <c r="M573" s="64">
        <f t="shared" si="85"/>
        <v>571</v>
      </c>
      <c r="N573" s="69" t="str">
        <f t="shared" si="90"/>
        <v/>
      </c>
      <c r="S573" s="32" t="str">
        <f t="shared" si="86"/>
        <v/>
      </c>
      <c r="T573" s="9">
        <f t="shared" si="87"/>
        <v>1</v>
      </c>
      <c r="U573" s="9">
        <f t="shared" si="93"/>
        <v>1</v>
      </c>
      <c r="V573" s="27">
        <f t="shared" si="94"/>
        <v>0</v>
      </c>
    </row>
    <row r="574" spans="1:22" x14ac:dyDescent="0.2">
      <c r="A574" s="1">
        <v>48945</v>
      </c>
      <c r="B574" s="52">
        <f t="shared" si="91"/>
        <v>2034</v>
      </c>
      <c r="C574" s="52">
        <f t="shared" si="92"/>
        <v>1</v>
      </c>
      <c r="D574" s="51">
        <f>VLOOKUP($A574,[1]Selic_base!$A$3:$H$1000,4,0)</f>
        <v>0</v>
      </c>
      <c r="E574" s="54">
        <f>VLOOKUP($A574,[1]Selic_base!$A$3:$H$1000,5,0)</f>
        <v>0</v>
      </c>
      <c r="F574" s="54" t="str">
        <f>VLOOKUP($A574,[1]Selic_base!$A$3:$H$1000,6,0)</f>
        <v/>
      </c>
      <c r="G574" s="54" t="str">
        <f>VLOOKUP($A574,[1]Selic_base!$A$3:$H$1000,7,0)</f>
        <v>b</v>
      </c>
      <c r="H574" s="68">
        <f t="shared" si="88"/>
        <v>108</v>
      </c>
      <c r="I574" s="18"/>
      <c r="J574" s="69" t="str">
        <f t="shared" si="89"/>
        <v/>
      </c>
      <c r="K574" s="6"/>
      <c r="L574" s="18"/>
      <c r="M574" s="64">
        <f t="shared" si="85"/>
        <v>572</v>
      </c>
      <c r="N574" s="69" t="str">
        <f t="shared" si="90"/>
        <v/>
      </c>
      <c r="S574" s="32" t="str">
        <f t="shared" si="86"/>
        <v/>
      </c>
      <c r="T574" s="9">
        <f t="shared" si="87"/>
        <v>1</v>
      </c>
      <c r="U574" s="9">
        <f t="shared" si="93"/>
        <v>1</v>
      </c>
      <c r="V574" s="27">
        <f t="shared" si="94"/>
        <v>0</v>
      </c>
    </row>
    <row r="575" spans="1:22" x14ac:dyDescent="0.2">
      <c r="A575" s="1">
        <v>48976</v>
      </c>
      <c r="B575" s="52">
        <f t="shared" si="91"/>
        <v>2034</v>
      </c>
      <c r="C575" s="52">
        <f t="shared" si="92"/>
        <v>2</v>
      </c>
      <c r="D575" s="51">
        <f>VLOOKUP($A575,[1]Selic_base!$A$3:$H$1000,4,0)</f>
        <v>0</v>
      </c>
      <c r="E575" s="54">
        <f>VLOOKUP($A575,[1]Selic_base!$A$3:$H$1000,5,0)</f>
        <v>0</v>
      </c>
      <c r="F575" s="54" t="str">
        <f>VLOOKUP($A575,[1]Selic_base!$A$3:$H$1000,6,0)</f>
        <v/>
      </c>
      <c r="G575" s="54" t="str">
        <f>VLOOKUP($A575,[1]Selic_base!$A$3:$H$1000,7,0)</f>
        <v>b</v>
      </c>
      <c r="H575" s="68">
        <f t="shared" si="88"/>
        <v>109</v>
      </c>
      <c r="I575" s="18"/>
      <c r="J575" s="69" t="str">
        <f t="shared" si="89"/>
        <v/>
      </c>
      <c r="K575" s="6"/>
      <c r="L575" s="18"/>
      <c r="M575" s="64">
        <f t="shared" si="85"/>
        <v>573</v>
      </c>
      <c r="N575" s="69" t="str">
        <f t="shared" si="90"/>
        <v/>
      </c>
      <c r="S575" s="32" t="str">
        <f t="shared" si="86"/>
        <v/>
      </c>
      <c r="T575" s="9">
        <f t="shared" si="87"/>
        <v>1</v>
      </c>
      <c r="U575" s="9">
        <f t="shared" si="93"/>
        <v>1</v>
      </c>
      <c r="V575" s="27">
        <f t="shared" si="94"/>
        <v>0</v>
      </c>
    </row>
    <row r="576" spans="1:22" x14ac:dyDescent="0.2">
      <c r="A576" s="1">
        <v>49004</v>
      </c>
      <c r="B576" s="52">
        <f t="shared" si="91"/>
        <v>2034</v>
      </c>
      <c r="C576" s="52">
        <f t="shared" si="92"/>
        <v>3</v>
      </c>
      <c r="D576" s="51">
        <f>VLOOKUP($A576,[1]Selic_base!$A$3:$H$1000,4,0)</f>
        <v>0</v>
      </c>
      <c r="E576" s="54">
        <f>VLOOKUP($A576,[1]Selic_base!$A$3:$H$1000,5,0)</f>
        <v>0</v>
      </c>
      <c r="F576" s="54" t="str">
        <f>VLOOKUP($A576,[1]Selic_base!$A$3:$H$1000,6,0)</f>
        <v/>
      </c>
      <c r="G576" s="54" t="str">
        <f>VLOOKUP($A576,[1]Selic_base!$A$3:$H$1000,7,0)</f>
        <v>b</v>
      </c>
      <c r="H576" s="68">
        <f t="shared" si="88"/>
        <v>110</v>
      </c>
      <c r="I576" s="18"/>
      <c r="J576" s="69" t="str">
        <f t="shared" si="89"/>
        <v/>
      </c>
      <c r="K576" s="6"/>
      <c r="L576" s="18"/>
      <c r="M576" s="64">
        <f t="shared" si="85"/>
        <v>574</v>
      </c>
      <c r="N576" s="69" t="str">
        <f t="shared" si="90"/>
        <v/>
      </c>
      <c r="S576" s="32" t="str">
        <f t="shared" si="86"/>
        <v/>
      </c>
      <c r="T576" s="9">
        <f t="shared" si="87"/>
        <v>1</v>
      </c>
      <c r="U576" s="9">
        <f t="shared" si="93"/>
        <v>1</v>
      </c>
      <c r="V576" s="27">
        <f t="shared" si="94"/>
        <v>0</v>
      </c>
    </row>
    <row r="577" spans="1:22" x14ac:dyDescent="0.2">
      <c r="A577" s="1">
        <v>49035</v>
      </c>
      <c r="B577" s="52">
        <f t="shared" si="91"/>
        <v>2034</v>
      </c>
      <c r="C577" s="52">
        <f t="shared" si="92"/>
        <v>4</v>
      </c>
      <c r="D577" s="51">
        <f>VLOOKUP($A577,[1]Selic_base!$A$3:$H$1000,4,0)</f>
        <v>0</v>
      </c>
      <c r="E577" s="54">
        <f>VLOOKUP($A577,[1]Selic_base!$A$3:$H$1000,5,0)</f>
        <v>0</v>
      </c>
      <c r="F577" s="54" t="str">
        <f>VLOOKUP($A577,[1]Selic_base!$A$3:$H$1000,6,0)</f>
        <v/>
      </c>
      <c r="G577" s="54" t="str">
        <f>VLOOKUP($A577,[1]Selic_base!$A$3:$H$1000,7,0)</f>
        <v>b</v>
      </c>
      <c r="H577" s="68">
        <f t="shared" si="88"/>
        <v>111</v>
      </c>
      <c r="I577" s="18"/>
      <c r="J577" s="69" t="str">
        <f t="shared" si="89"/>
        <v/>
      </c>
      <c r="K577" s="6"/>
      <c r="L577" s="18"/>
      <c r="M577" s="64">
        <f t="shared" si="85"/>
        <v>575</v>
      </c>
      <c r="N577" s="69" t="str">
        <f t="shared" si="90"/>
        <v/>
      </c>
      <c r="S577" s="32" t="str">
        <f t="shared" si="86"/>
        <v/>
      </c>
      <c r="T577" s="9">
        <f t="shared" si="87"/>
        <v>1</v>
      </c>
      <c r="U577" s="9">
        <f t="shared" si="93"/>
        <v>1</v>
      </c>
      <c r="V577" s="27">
        <f t="shared" si="94"/>
        <v>0</v>
      </c>
    </row>
    <row r="578" spans="1:22" x14ac:dyDescent="0.2">
      <c r="A578" s="1">
        <v>49065</v>
      </c>
      <c r="B578" s="52">
        <f t="shared" si="91"/>
        <v>2034</v>
      </c>
      <c r="C578" s="52">
        <f t="shared" si="92"/>
        <v>5</v>
      </c>
      <c r="D578" s="51">
        <f>VLOOKUP($A578,[1]Selic_base!$A$3:$H$1000,4,0)</f>
        <v>0</v>
      </c>
      <c r="E578" s="54">
        <f>VLOOKUP($A578,[1]Selic_base!$A$3:$H$1000,5,0)</f>
        <v>0</v>
      </c>
      <c r="F578" s="54" t="str">
        <f>VLOOKUP($A578,[1]Selic_base!$A$3:$H$1000,6,0)</f>
        <v/>
      </c>
      <c r="G578" s="54" t="str">
        <f>VLOOKUP($A578,[1]Selic_base!$A$3:$H$1000,7,0)</f>
        <v>b</v>
      </c>
      <c r="H578" s="68">
        <f t="shared" si="88"/>
        <v>112</v>
      </c>
      <c r="I578" s="18"/>
      <c r="J578" s="69" t="str">
        <f t="shared" si="89"/>
        <v/>
      </c>
      <c r="K578" s="6"/>
      <c r="L578" s="18"/>
      <c r="M578" s="64">
        <f t="shared" si="85"/>
        <v>576</v>
      </c>
      <c r="N578" s="69" t="str">
        <f t="shared" si="90"/>
        <v/>
      </c>
      <c r="S578" s="32" t="str">
        <f t="shared" si="86"/>
        <v/>
      </c>
      <c r="T578" s="9">
        <f t="shared" si="87"/>
        <v>1</v>
      </c>
      <c r="U578" s="9">
        <f t="shared" si="93"/>
        <v>1</v>
      </c>
      <c r="V578" s="27">
        <f t="shared" si="94"/>
        <v>0</v>
      </c>
    </row>
    <row r="579" spans="1:22" x14ac:dyDescent="0.2">
      <c r="A579" s="1">
        <v>49096</v>
      </c>
      <c r="B579" s="52">
        <f t="shared" si="91"/>
        <v>2034</v>
      </c>
      <c r="C579" s="52">
        <f t="shared" si="92"/>
        <v>6</v>
      </c>
      <c r="D579" s="51">
        <f>VLOOKUP($A579,[1]Selic_base!$A$3:$H$1000,4,0)</f>
        <v>0</v>
      </c>
      <c r="E579" s="54">
        <f>VLOOKUP($A579,[1]Selic_base!$A$3:$H$1000,5,0)</f>
        <v>0</v>
      </c>
      <c r="F579" s="54" t="str">
        <f>VLOOKUP($A579,[1]Selic_base!$A$3:$H$1000,6,0)</f>
        <v/>
      </c>
      <c r="G579" s="54" t="str">
        <f>VLOOKUP($A579,[1]Selic_base!$A$3:$H$1000,7,0)</f>
        <v>b</v>
      </c>
      <c r="H579" s="68">
        <f t="shared" si="88"/>
        <v>113</v>
      </c>
      <c r="I579" s="18"/>
      <c r="J579" s="69" t="str">
        <f t="shared" si="89"/>
        <v/>
      </c>
      <c r="K579" s="6"/>
      <c r="L579" s="18"/>
      <c r="M579" s="64">
        <f t="shared" si="85"/>
        <v>577</v>
      </c>
      <c r="N579" s="69" t="str">
        <f t="shared" si="90"/>
        <v/>
      </c>
      <c r="S579" s="32" t="str">
        <f t="shared" si="86"/>
        <v/>
      </c>
      <c r="T579" s="9">
        <f t="shared" si="87"/>
        <v>1</v>
      </c>
      <c r="U579" s="9">
        <f t="shared" si="93"/>
        <v>1</v>
      </c>
      <c r="V579" s="27">
        <f t="shared" si="94"/>
        <v>0</v>
      </c>
    </row>
    <row r="580" spans="1:22" x14ac:dyDescent="0.2">
      <c r="A580" s="1">
        <v>49126</v>
      </c>
      <c r="B580" s="52">
        <f t="shared" si="91"/>
        <v>2034</v>
      </c>
      <c r="C580" s="52">
        <f t="shared" si="92"/>
        <v>7</v>
      </c>
      <c r="D580" s="51">
        <f>VLOOKUP($A580,[1]Selic_base!$A$3:$H$1000,4,0)</f>
        <v>0</v>
      </c>
      <c r="E580" s="54">
        <f>VLOOKUP($A580,[1]Selic_base!$A$3:$H$1000,5,0)</f>
        <v>0</v>
      </c>
      <c r="F580" s="54" t="str">
        <f>VLOOKUP($A580,[1]Selic_base!$A$3:$H$1000,6,0)</f>
        <v/>
      </c>
      <c r="G580" s="54" t="str">
        <f>VLOOKUP($A580,[1]Selic_base!$A$3:$H$1000,7,0)</f>
        <v>b</v>
      </c>
      <c r="H580" s="68">
        <f t="shared" si="88"/>
        <v>114</v>
      </c>
      <c r="I580" s="18"/>
      <c r="J580" s="69" t="str">
        <f t="shared" si="89"/>
        <v/>
      </c>
      <c r="K580" s="6"/>
      <c r="L580" s="18"/>
      <c r="M580" s="64">
        <f t="shared" si="85"/>
        <v>578</v>
      </c>
      <c r="N580" s="69" t="str">
        <f t="shared" si="90"/>
        <v/>
      </c>
      <c r="S580" s="32" t="str">
        <f t="shared" si="86"/>
        <v/>
      </c>
      <c r="T580" s="9">
        <f t="shared" si="87"/>
        <v>1</v>
      </c>
      <c r="U580" s="9">
        <f t="shared" si="93"/>
        <v>1</v>
      </c>
      <c r="V580" s="27">
        <f t="shared" si="94"/>
        <v>0</v>
      </c>
    </row>
    <row r="581" spans="1:22" x14ac:dyDescent="0.2">
      <c r="A581" s="1">
        <v>49157</v>
      </c>
      <c r="B581" s="52">
        <f t="shared" si="91"/>
        <v>2034</v>
      </c>
      <c r="C581" s="52">
        <f t="shared" si="92"/>
        <v>8</v>
      </c>
      <c r="D581" s="51">
        <f>VLOOKUP($A581,[1]Selic_base!$A$3:$H$1000,4,0)</f>
        <v>0</v>
      </c>
      <c r="E581" s="54">
        <f>VLOOKUP($A581,[1]Selic_base!$A$3:$H$1000,5,0)</f>
        <v>0</v>
      </c>
      <c r="F581" s="54" t="str">
        <f>VLOOKUP($A581,[1]Selic_base!$A$3:$H$1000,6,0)</f>
        <v/>
      </c>
      <c r="G581" s="54" t="str">
        <f>VLOOKUP($A581,[1]Selic_base!$A$3:$H$1000,7,0)</f>
        <v>b</v>
      </c>
      <c r="H581" s="68">
        <f t="shared" si="88"/>
        <v>115</v>
      </c>
      <c r="I581" s="18"/>
      <c r="J581" s="69" t="str">
        <f t="shared" si="89"/>
        <v/>
      </c>
      <c r="K581" s="6"/>
      <c r="L581" s="18"/>
      <c r="M581" s="64">
        <f t="shared" ref="M581:M644" si="95">M580+1</f>
        <v>579</v>
      </c>
      <c r="N581" s="69" t="str">
        <f t="shared" si="90"/>
        <v/>
      </c>
      <c r="S581" s="32" t="str">
        <f t="shared" ref="S581:S644" si="96">J581</f>
        <v/>
      </c>
      <c r="T581" s="9">
        <f t="shared" ref="T581:T644" si="97">IF(D581&gt;=0,(D581/100)+1,1-(D581/100))</f>
        <v>1</v>
      </c>
      <c r="U581" s="9">
        <f t="shared" si="93"/>
        <v>1</v>
      </c>
      <c r="V581" s="27">
        <f t="shared" si="94"/>
        <v>0</v>
      </c>
    </row>
    <row r="582" spans="1:22" x14ac:dyDescent="0.2">
      <c r="A582" s="1">
        <v>49188</v>
      </c>
      <c r="B582" s="52">
        <f t="shared" si="91"/>
        <v>2034</v>
      </c>
      <c r="C582" s="52">
        <f t="shared" si="92"/>
        <v>9</v>
      </c>
      <c r="D582" s="51">
        <f>VLOOKUP($A582,[1]Selic_base!$A$3:$H$1000,4,0)</f>
        <v>0</v>
      </c>
      <c r="E582" s="54">
        <f>VLOOKUP($A582,[1]Selic_base!$A$3:$H$1000,5,0)</f>
        <v>0</v>
      </c>
      <c r="F582" s="54" t="str">
        <f>VLOOKUP($A582,[1]Selic_base!$A$3:$H$1000,6,0)</f>
        <v/>
      </c>
      <c r="G582" s="54" t="str">
        <f>VLOOKUP($A582,[1]Selic_base!$A$3:$H$1000,7,0)</f>
        <v>b</v>
      </c>
      <c r="H582" s="68">
        <f t="shared" si="88"/>
        <v>116</v>
      </c>
      <c r="I582" s="18"/>
      <c r="J582" s="69" t="str">
        <f t="shared" si="89"/>
        <v/>
      </c>
      <c r="K582" s="6"/>
      <c r="L582" s="18"/>
      <c r="M582" s="64">
        <f t="shared" si="95"/>
        <v>580</v>
      </c>
      <c r="N582" s="69" t="str">
        <f t="shared" si="90"/>
        <v/>
      </c>
      <c r="S582" s="32" t="str">
        <f t="shared" si="96"/>
        <v/>
      </c>
      <c r="T582" s="9">
        <f t="shared" si="97"/>
        <v>1</v>
      </c>
      <c r="U582" s="9">
        <f t="shared" si="93"/>
        <v>1</v>
      </c>
      <c r="V582" s="27">
        <f t="shared" si="94"/>
        <v>0</v>
      </c>
    </row>
    <row r="583" spans="1:22" x14ac:dyDescent="0.2">
      <c r="A583" s="1">
        <v>49218</v>
      </c>
      <c r="B583" s="52">
        <f t="shared" si="91"/>
        <v>2034</v>
      </c>
      <c r="C583" s="52">
        <f t="shared" si="92"/>
        <v>10</v>
      </c>
      <c r="D583" s="51">
        <f>VLOOKUP($A583,[1]Selic_base!$A$3:$H$1000,4,0)</f>
        <v>0</v>
      </c>
      <c r="E583" s="54">
        <f>VLOOKUP($A583,[1]Selic_base!$A$3:$H$1000,5,0)</f>
        <v>0</v>
      </c>
      <c r="F583" s="54" t="str">
        <f>VLOOKUP($A583,[1]Selic_base!$A$3:$H$1000,6,0)</f>
        <v/>
      </c>
      <c r="G583" s="54" t="str">
        <f>VLOOKUP($A583,[1]Selic_base!$A$3:$H$1000,7,0)</f>
        <v>b</v>
      </c>
      <c r="H583" s="68">
        <f t="shared" si="88"/>
        <v>117</v>
      </c>
      <c r="I583" s="18"/>
      <c r="J583" s="69" t="str">
        <f t="shared" si="89"/>
        <v/>
      </c>
      <c r="K583" s="6"/>
      <c r="L583" s="18"/>
      <c r="M583" s="64">
        <f t="shared" si="95"/>
        <v>581</v>
      </c>
      <c r="N583" s="69" t="str">
        <f t="shared" si="90"/>
        <v/>
      </c>
      <c r="S583" s="32" t="str">
        <f t="shared" si="96"/>
        <v/>
      </c>
      <c r="T583" s="9">
        <f t="shared" si="97"/>
        <v>1</v>
      </c>
      <c r="U583" s="9">
        <f t="shared" si="93"/>
        <v>1</v>
      </c>
      <c r="V583" s="27">
        <f t="shared" si="94"/>
        <v>0</v>
      </c>
    </row>
    <row r="584" spans="1:22" x14ac:dyDescent="0.2">
      <c r="A584" s="1">
        <v>49249</v>
      </c>
      <c r="B584" s="52">
        <f t="shared" si="91"/>
        <v>2034</v>
      </c>
      <c r="C584" s="52">
        <f t="shared" si="92"/>
        <v>11</v>
      </c>
      <c r="D584" s="51">
        <f>VLOOKUP($A584,[1]Selic_base!$A$3:$H$1000,4,0)</f>
        <v>0</v>
      </c>
      <c r="E584" s="54">
        <f>VLOOKUP($A584,[1]Selic_base!$A$3:$H$1000,5,0)</f>
        <v>0</v>
      </c>
      <c r="F584" s="54" t="str">
        <f>VLOOKUP($A584,[1]Selic_base!$A$3:$H$1000,6,0)</f>
        <v/>
      </c>
      <c r="G584" s="54" t="str">
        <f>VLOOKUP($A584,[1]Selic_base!$A$3:$H$1000,7,0)</f>
        <v>b</v>
      </c>
      <c r="H584" s="68">
        <f t="shared" si="88"/>
        <v>118</v>
      </c>
      <c r="I584" s="18"/>
      <c r="J584" s="69" t="str">
        <f t="shared" si="89"/>
        <v/>
      </c>
      <c r="K584" s="6"/>
      <c r="L584" s="18"/>
      <c r="M584" s="64">
        <f t="shared" si="95"/>
        <v>582</v>
      </c>
      <c r="N584" s="69" t="str">
        <f t="shared" si="90"/>
        <v/>
      </c>
      <c r="S584" s="32" t="str">
        <f t="shared" si="96"/>
        <v/>
      </c>
      <c r="T584" s="9">
        <f t="shared" si="97"/>
        <v>1</v>
      </c>
      <c r="U584" s="9">
        <f t="shared" si="93"/>
        <v>1</v>
      </c>
      <c r="V584" s="27">
        <f t="shared" si="94"/>
        <v>0</v>
      </c>
    </row>
    <row r="585" spans="1:22" x14ac:dyDescent="0.2">
      <c r="A585" s="1">
        <v>49279</v>
      </c>
      <c r="B585" s="52">
        <f t="shared" si="91"/>
        <v>2034</v>
      </c>
      <c r="C585" s="52">
        <f t="shared" si="92"/>
        <v>12</v>
      </c>
      <c r="D585" s="51">
        <f>VLOOKUP($A585,[1]Selic_base!$A$3:$H$1000,4,0)</f>
        <v>0</v>
      </c>
      <c r="E585" s="54">
        <f>VLOOKUP($A585,[1]Selic_base!$A$3:$H$1000,5,0)</f>
        <v>0</v>
      </c>
      <c r="F585" s="54" t="str">
        <f>VLOOKUP($A585,[1]Selic_base!$A$3:$H$1000,6,0)</f>
        <v/>
      </c>
      <c r="G585" s="54" t="str">
        <f>VLOOKUP($A585,[1]Selic_base!$A$3:$H$1000,7,0)</f>
        <v>b</v>
      </c>
      <c r="H585" s="68">
        <f t="shared" si="88"/>
        <v>119</v>
      </c>
      <c r="I585" s="18"/>
      <c r="J585" s="69" t="str">
        <f t="shared" si="89"/>
        <v/>
      </c>
      <c r="K585" s="6"/>
      <c r="L585" s="18"/>
      <c r="M585" s="64">
        <f t="shared" si="95"/>
        <v>583</v>
      </c>
      <c r="N585" s="69" t="str">
        <f t="shared" si="90"/>
        <v/>
      </c>
      <c r="S585" s="32" t="str">
        <f t="shared" si="96"/>
        <v/>
      </c>
      <c r="T585" s="9">
        <f t="shared" si="97"/>
        <v>1</v>
      </c>
      <c r="U585" s="9">
        <f t="shared" si="93"/>
        <v>1</v>
      </c>
      <c r="V585" s="27">
        <f t="shared" si="94"/>
        <v>0</v>
      </c>
    </row>
    <row r="586" spans="1:22" x14ac:dyDescent="0.2">
      <c r="A586" s="1">
        <v>49310</v>
      </c>
      <c r="B586" s="52">
        <f t="shared" si="91"/>
        <v>2035</v>
      </c>
      <c r="C586" s="52">
        <f t="shared" si="92"/>
        <v>1</v>
      </c>
      <c r="D586" s="51">
        <f>VLOOKUP($A586,[1]Selic_base!$A$3:$H$1000,4,0)</f>
        <v>0</v>
      </c>
      <c r="E586" s="54">
        <f>VLOOKUP($A586,[1]Selic_base!$A$3:$H$1000,5,0)</f>
        <v>0</v>
      </c>
      <c r="F586" s="54" t="str">
        <f>VLOOKUP($A586,[1]Selic_base!$A$3:$H$1000,6,0)</f>
        <v/>
      </c>
      <c r="G586" s="54" t="str">
        <f>VLOOKUP($A586,[1]Selic_base!$A$3:$H$1000,7,0)</f>
        <v>b</v>
      </c>
      <c r="H586" s="68">
        <f t="shared" si="88"/>
        <v>120</v>
      </c>
      <c r="I586" s="18"/>
      <c r="J586" s="69" t="str">
        <f t="shared" si="89"/>
        <v/>
      </c>
      <c r="K586" s="6"/>
      <c r="L586" s="18"/>
      <c r="M586" s="64">
        <f t="shared" si="95"/>
        <v>584</v>
      </c>
      <c r="N586" s="69" t="str">
        <f t="shared" si="90"/>
        <v/>
      </c>
      <c r="S586" s="32" t="str">
        <f t="shared" si="96"/>
        <v/>
      </c>
      <c r="T586" s="9">
        <f t="shared" si="97"/>
        <v>1</v>
      </c>
      <c r="U586" s="9">
        <f t="shared" si="93"/>
        <v>1</v>
      </c>
      <c r="V586" s="27">
        <f t="shared" si="94"/>
        <v>0</v>
      </c>
    </row>
    <row r="587" spans="1:22" x14ac:dyDescent="0.2">
      <c r="A587" s="1">
        <v>49341</v>
      </c>
      <c r="B587" s="52">
        <f t="shared" si="91"/>
        <v>2035</v>
      </c>
      <c r="C587" s="52">
        <f t="shared" si="92"/>
        <v>2</v>
      </c>
      <c r="D587" s="51">
        <f>VLOOKUP($A587,[1]Selic_base!$A$3:$H$1000,4,0)</f>
        <v>0</v>
      </c>
      <c r="E587" s="54">
        <f>VLOOKUP($A587,[1]Selic_base!$A$3:$H$1000,5,0)</f>
        <v>0</v>
      </c>
      <c r="F587" s="54" t="str">
        <f>VLOOKUP($A587,[1]Selic_base!$A$3:$H$1000,6,0)</f>
        <v/>
      </c>
      <c r="G587" s="54" t="str">
        <f>VLOOKUP($A587,[1]Selic_base!$A$3:$H$1000,7,0)</f>
        <v>b</v>
      </c>
      <c r="H587" s="68">
        <f t="shared" ref="H587:H650" si="98">IF(AND(G587="v",G588="b"),1,IF(H586&gt;0,H586+1,0))</f>
        <v>121</v>
      </c>
      <c r="I587" s="18"/>
      <c r="J587" s="69" t="str">
        <f t="shared" ref="J587:J650" si="99">IF(G587="b","",A587)</f>
        <v/>
      </c>
      <c r="K587" s="6"/>
      <c r="L587" s="18"/>
      <c r="M587" s="64">
        <f t="shared" si="95"/>
        <v>585</v>
      </c>
      <c r="N587" s="69" t="str">
        <f t="shared" ref="N587:N650" si="100">J587</f>
        <v/>
      </c>
      <c r="S587" s="32" t="str">
        <f t="shared" si="96"/>
        <v/>
      </c>
      <c r="T587" s="9">
        <f t="shared" si="97"/>
        <v>1</v>
      </c>
      <c r="U587" s="9">
        <f t="shared" si="93"/>
        <v>1</v>
      </c>
      <c r="V587" s="27">
        <f t="shared" si="94"/>
        <v>0</v>
      </c>
    </row>
    <row r="588" spans="1:22" x14ac:dyDescent="0.2">
      <c r="A588" s="1">
        <v>49369</v>
      </c>
      <c r="B588" s="52">
        <f t="shared" si="91"/>
        <v>2035</v>
      </c>
      <c r="C588" s="52">
        <f t="shared" si="92"/>
        <v>3</v>
      </c>
      <c r="D588" s="51">
        <f>VLOOKUP($A588,[1]Selic_base!$A$3:$H$1000,4,0)</f>
        <v>0</v>
      </c>
      <c r="E588" s="54">
        <f>VLOOKUP($A588,[1]Selic_base!$A$3:$H$1000,5,0)</f>
        <v>0</v>
      </c>
      <c r="F588" s="54" t="str">
        <f>VLOOKUP($A588,[1]Selic_base!$A$3:$H$1000,6,0)</f>
        <v/>
      </c>
      <c r="G588" s="54" t="str">
        <f>VLOOKUP($A588,[1]Selic_base!$A$3:$H$1000,7,0)</f>
        <v>b</v>
      </c>
      <c r="H588" s="68">
        <f t="shared" si="98"/>
        <v>122</v>
      </c>
      <c r="I588" s="18"/>
      <c r="J588" s="69" t="str">
        <f t="shared" si="99"/>
        <v/>
      </c>
      <c r="K588" s="6"/>
      <c r="L588" s="18"/>
      <c r="M588" s="64">
        <f t="shared" si="95"/>
        <v>586</v>
      </c>
      <c r="N588" s="69" t="str">
        <f t="shared" si="100"/>
        <v/>
      </c>
      <c r="S588" s="32" t="str">
        <f t="shared" si="96"/>
        <v/>
      </c>
      <c r="T588" s="9">
        <f t="shared" si="97"/>
        <v>1</v>
      </c>
      <c r="U588" s="9">
        <f t="shared" si="93"/>
        <v>1</v>
      </c>
      <c r="V588" s="27">
        <f t="shared" si="94"/>
        <v>0</v>
      </c>
    </row>
    <row r="589" spans="1:22" x14ac:dyDescent="0.2">
      <c r="A589" s="1">
        <v>49400</v>
      </c>
      <c r="B589" s="52">
        <f t="shared" si="91"/>
        <v>2035</v>
      </c>
      <c r="C589" s="52">
        <f t="shared" si="92"/>
        <v>4</v>
      </c>
      <c r="D589" s="51">
        <f>VLOOKUP($A589,[1]Selic_base!$A$3:$H$1000,4,0)</f>
        <v>0</v>
      </c>
      <c r="E589" s="54">
        <f>VLOOKUP($A589,[1]Selic_base!$A$3:$H$1000,5,0)</f>
        <v>0</v>
      </c>
      <c r="F589" s="54" t="str">
        <f>VLOOKUP($A589,[1]Selic_base!$A$3:$H$1000,6,0)</f>
        <v/>
      </c>
      <c r="G589" s="54" t="str">
        <f>VLOOKUP($A589,[1]Selic_base!$A$3:$H$1000,7,0)</f>
        <v>b</v>
      </c>
      <c r="H589" s="68">
        <f t="shared" si="98"/>
        <v>123</v>
      </c>
      <c r="I589" s="18"/>
      <c r="J589" s="69" t="str">
        <f t="shared" si="99"/>
        <v/>
      </c>
      <c r="K589" s="6"/>
      <c r="L589" s="18"/>
      <c r="M589" s="64">
        <f t="shared" si="95"/>
        <v>587</v>
      </c>
      <c r="N589" s="69" t="str">
        <f t="shared" si="100"/>
        <v/>
      </c>
      <c r="S589" s="32" t="str">
        <f t="shared" si="96"/>
        <v/>
      </c>
      <c r="T589" s="9">
        <f t="shared" si="97"/>
        <v>1</v>
      </c>
      <c r="U589" s="9">
        <f t="shared" si="93"/>
        <v>1</v>
      </c>
      <c r="V589" s="27">
        <f t="shared" si="94"/>
        <v>0</v>
      </c>
    </row>
    <row r="590" spans="1:22" x14ac:dyDescent="0.2">
      <c r="A590" s="1">
        <v>49430</v>
      </c>
      <c r="B590" s="52">
        <f t="shared" si="91"/>
        <v>2035</v>
      </c>
      <c r="C590" s="52">
        <f t="shared" si="92"/>
        <v>5</v>
      </c>
      <c r="D590" s="51">
        <f>VLOOKUP($A590,[1]Selic_base!$A$3:$H$1000,4,0)</f>
        <v>0</v>
      </c>
      <c r="E590" s="54">
        <f>VLOOKUP($A590,[1]Selic_base!$A$3:$H$1000,5,0)</f>
        <v>0</v>
      </c>
      <c r="F590" s="54" t="str">
        <f>VLOOKUP($A590,[1]Selic_base!$A$3:$H$1000,6,0)</f>
        <v/>
      </c>
      <c r="G590" s="54" t="str">
        <f>VLOOKUP($A590,[1]Selic_base!$A$3:$H$1000,7,0)</f>
        <v>b</v>
      </c>
      <c r="H590" s="68">
        <f t="shared" si="98"/>
        <v>124</v>
      </c>
      <c r="I590" s="18"/>
      <c r="J590" s="69" t="str">
        <f t="shared" si="99"/>
        <v/>
      </c>
      <c r="K590" s="6"/>
      <c r="L590" s="18"/>
      <c r="M590" s="64">
        <f t="shared" si="95"/>
        <v>588</v>
      </c>
      <c r="N590" s="69" t="str">
        <f t="shared" si="100"/>
        <v/>
      </c>
      <c r="S590" s="32" t="str">
        <f t="shared" si="96"/>
        <v/>
      </c>
      <c r="T590" s="9">
        <f t="shared" si="97"/>
        <v>1</v>
      </c>
      <c r="U590" s="9">
        <f t="shared" si="93"/>
        <v>1</v>
      </c>
      <c r="V590" s="27">
        <f t="shared" si="94"/>
        <v>0</v>
      </c>
    </row>
    <row r="591" spans="1:22" x14ac:dyDescent="0.2">
      <c r="A591" s="1">
        <v>49461</v>
      </c>
      <c r="B591" s="52">
        <f t="shared" ref="B591:B654" si="101">YEAR(A591)</f>
        <v>2035</v>
      </c>
      <c r="C591" s="52">
        <f t="shared" ref="C591:C654" si="102">MONTH(A591)</f>
        <v>6</v>
      </c>
      <c r="D591" s="51">
        <f>VLOOKUP($A591,[1]Selic_base!$A$3:$H$1000,4,0)</f>
        <v>0</v>
      </c>
      <c r="E591" s="54">
        <f>VLOOKUP($A591,[1]Selic_base!$A$3:$H$1000,5,0)</f>
        <v>0</v>
      </c>
      <c r="F591" s="54" t="str">
        <f>VLOOKUP($A591,[1]Selic_base!$A$3:$H$1000,6,0)</f>
        <v/>
      </c>
      <c r="G591" s="54" t="str">
        <f>VLOOKUP($A591,[1]Selic_base!$A$3:$H$1000,7,0)</f>
        <v>b</v>
      </c>
      <c r="H591" s="68">
        <f t="shared" si="98"/>
        <v>125</v>
      </c>
      <c r="I591" s="18"/>
      <c r="J591" s="69" t="str">
        <f t="shared" si="99"/>
        <v/>
      </c>
      <c r="K591" s="6"/>
      <c r="L591" s="18"/>
      <c r="M591" s="64">
        <f t="shared" si="95"/>
        <v>589</v>
      </c>
      <c r="N591" s="69" t="str">
        <f t="shared" si="100"/>
        <v/>
      </c>
      <c r="S591" s="32" t="str">
        <f t="shared" si="96"/>
        <v/>
      </c>
      <c r="T591" s="9">
        <f t="shared" si="97"/>
        <v>1</v>
      </c>
      <c r="U591" s="9">
        <f t="shared" si="93"/>
        <v>1</v>
      </c>
      <c r="V591" s="27">
        <f t="shared" si="94"/>
        <v>0</v>
      </c>
    </row>
    <row r="592" spans="1:22" x14ac:dyDescent="0.2">
      <c r="A592" s="1">
        <v>49491</v>
      </c>
      <c r="B592" s="52">
        <f t="shared" si="101"/>
        <v>2035</v>
      </c>
      <c r="C592" s="52">
        <f t="shared" si="102"/>
        <v>7</v>
      </c>
      <c r="D592" s="51">
        <f>VLOOKUP($A592,[1]Selic_base!$A$3:$H$1000,4,0)</f>
        <v>0</v>
      </c>
      <c r="E592" s="54">
        <f>VLOOKUP($A592,[1]Selic_base!$A$3:$H$1000,5,0)</f>
        <v>0</v>
      </c>
      <c r="F592" s="54" t="str">
        <f>VLOOKUP($A592,[1]Selic_base!$A$3:$H$1000,6,0)</f>
        <v/>
      </c>
      <c r="G592" s="54" t="str">
        <f>VLOOKUP($A592,[1]Selic_base!$A$3:$H$1000,7,0)</f>
        <v>b</v>
      </c>
      <c r="H592" s="68">
        <f t="shared" si="98"/>
        <v>126</v>
      </c>
      <c r="I592" s="18"/>
      <c r="J592" s="69" t="str">
        <f t="shared" si="99"/>
        <v/>
      </c>
      <c r="K592" s="6"/>
      <c r="L592" s="18"/>
      <c r="M592" s="64">
        <f t="shared" si="95"/>
        <v>590</v>
      </c>
      <c r="N592" s="69" t="str">
        <f t="shared" si="100"/>
        <v/>
      </c>
      <c r="S592" s="32" t="str">
        <f t="shared" si="96"/>
        <v/>
      </c>
      <c r="T592" s="9">
        <f t="shared" si="97"/>
        <v>1</v>
      </c>
      <c r="U592" s="9">
        <f t="shared" si="93"/>
        <v>1</v>
      </c>
      <c r="V592" s="27">
        <f t="shared" si="94"/>
        <v>0</v>
      </c>
    </row>
    <row r="593" spans="1:22" x14ac:dyDescent="0.2">
      <c r="A593" s="1">
        <v>49522</v>
      </c>
      <c r="B593" s="52">
        <f t="shared" si="101"/>
        <v>2035</v>
      </c>
      <c r="C593" s="52">
        <f t="shared" si="102"/>
        <v>8</v>
      </c>
      <c r="D593" s="51">
        <f>VLOOKUP($A593,[1]Selic_base!$A$3:$H$1000,4,0)</f>
        <v>0</v>
      </c>
      <c r="E593" s="54">
        <f>VLOOKUP($A593,[1]Selic_base!$A$3:$H$1000,5,0)</f>
        <v>0</v>
      </c>
      <c r="F593" s="54" t="str">
        <f>VLOOKUP($A593,[1]Selic_base!$A$3:$H$1000,6,0)</f>
        <v/>
      </c>
      <c r="G593" s="54" t="str">
        <f>VLOOKUP($A593,[1]Selic_base!$A$3:$H$1000,7,0)</f>
        <v>b</v>
      </c>
      <c r="H593" s="68">
        <f t="shared" si="98"/>
        <v>127</v>
      </c>
      <c r="I593" s="18"/>
      <c r="J593" s="69" t="str">
        <f t="shared" si="99"/>
        <v/>
      </c>
      <c r="K593" s="6"/>
      <c r="L593" s="18"/>
      <c r="M593" s="64">
        <f t="shared" si="95"/>
        <v>591</v>
      </c>
      <c r="N593" s="69" t="str">
        <f t="shared" si="100"/>
        <v/>
      </c>
      <c r="S593" s="32" t="str">
        <f t="shared" si="96"/>
        <v/>
      </c>
      <c r="T593" s="9">
        <f t="shared" si="97"/>
        <v>1</v>
      </c>
      <c r="U593" s="9">
        <f t="shared" si="93"/>
        <v>1</v>
      </c>
      <c r="V593" s="27">
        <f t="shared" si="94"/>
        <v>0</v>
      </c>
    </row>
    <row r="594" spans="1:22" x14ac:dyDescent="0.2">
      <c r="A594" s="1">
        <v>49553</v>
      </c>
      <c r="B594" s="52">
        <f t="shared" si="101"/>
        <v>2035</v>
      </c>
      <c r="C594" s="52">
        <f t="shared" si="102"/>
        <v>9</v>
      </c>
      <c r="D594" s="51">
        <f>VLOOKUP($A594,[1]Selic_base!$A$3:$H$1000,4,0)</f>
        <v>0</v>
      </c>
      <c r="E594" s="54">
        <f>VLOOKUP($A594,[1]Selic_base!$A$3:$H$1000,5,0)</f>
        <v>0</v>
      </c>
      <c r="F594" s="54" t="str">
        <f>VLOOKUP($A594,[1]Selic_base!$A$3:$H$1000,6,0)</f>
        <v/>
      </c>
      <c r="G594" s="54" t="str">
        <f>VLOOKUP($A594,[1]Selic_base!$A$3:$H$1000,7,0)</f>
        <v>b</v>
      </c>
      <c r="H594" s="68">
        <f t="shared" si="98"/>
        <v>128</v>
      </c>
      <c r="I594" s="18"/>
      <c r="J594" s="69" t="str">
        <f t="shared" si="99"/>
        <v/>
      </c>
      <c r="K594" s="6"/>
      <c r="L594" s="18"/>
      <c r="M594" s="64">
        <f t="shared" si="95"/>
        <v>592</v>
      </c>
      <c r="N594" s="69" t="str">
        <f t="shared" si="100"/>
        <v/>
      </c>
      <c r="S594" s="32" t="str">
        <f t="shared" si="96"/>
        <v/>
      </c>
      <c r="T594" s="9">
        <f t="shared" si="97"/>
        <v>1</v>
      </c>
      <c r="U594" s="9">
        <f t="shared" si="93"/>
        <v>1</v>
      </c>
      <c r="V594" s="27">
        <f t="shared" si="94"/>
        <v>0</v>
      </c>
    </row>
    <row r="595" spans="1:22" x14ac:dyDescent="0.2">
      <c r="A595" s="1">
        <v>49583</v>
      </c>
      <c r="B595" s="52">
        <f t="shared" si="101"/>
        <v>2035</v>
      </c>
      <c r="C595" s="52">
        <f t="shared" si="102"/>
        <v>10</v>
      </c>
      <c r="D595" s="51">
        <f>VLOOKUP($A595,[1]Selic_base!$A$3:$H$1000,4,0)</f>
        <v>0</v>
      </c>
      <c r="E595" s="54">
        <f>VLOOKUP($A595,[1]Selic_base!$A$3:$H$1000,5,0)</f>
        <v>0</v>
      </c>
      <c r="F595" s="54" t="str">
        <f>VLOOKUP($A595,[1]Selic_base!$A$3:$H$1000,6,0)</f>
        <v/>
      </c>
      <c r="G595" s="54" t="str">
        <f>VLOOKUP($A595,[1]Selic_base!$A$3:$H$1000,7,0)</f>
        <v>b</v>
      </c>
      <c r="H595" s="68">
        <f t="shared" si="98"/>
        <v>129</v>
      </c>
      <c r="I595" s="18"/>
      <c r="J595" s="69" t="str">
        <f t="shared" si="99"/>
        <v/>
      </c>
      <c r="K595" s="6"/>
      <c r="L595" s="18"/>
      <c r="M595" s="64">
        <f t="shared" si="95"/>
        <v>593</v>
      </c>
      <c r="N595" s="69" t="str">
        <f t="shared" si="100"/>
        <v/>
      </c>
      <c r="S595" s="32" t="str">
        <f t="shared" si="96"/>
        <v/>
      </c>
      <c r="T595" s="9">
        <f t="shared" si="97"/>
        <v>1</v>
      </c>
      <c r="U595" s="9">
        <f t="shared" si="93"/>
        <v>1</v>
      </c>
      <c r="V595" s="27">
        <f t="shared" si="94"/>
        <v>0</v>
      </c>
    </row>
    <row r="596" spans="1:22" x14ac:dyDescent="0.2">
      <c r="A596" s="1">
        <v>49614</v>
      </c>
      <c r="B596" s="52">
        <f t="shared" si="101"/>
        <v>2035</v>
      </c>
      <c r="C596" s="52">
        <f t="shared" si="102"/>
        <v>11</v>
      </c>
      <c r="D596" s="51">
        <f>VLOOKUP($A596,[1]Selic_base!$A$3:$H$1000,4,0)</f>
        <v>0</v>
      </c>
      <c r="E596" s="54">
        <f>VLOOKUP($A596,[1]Selic_base!$A$3:$H$1000,5,0)</f>
        <v>0</v>
      </c>
      <c r="F596" s="54" t="str">
        <f>VLOOKUP($A596,[1]Selic_base!$A$3:$H$1000,6,0)</f>
        <v/>
      </c>
      <c r="G596" s="54" t="str">
        <f>VLOOKUP($A596,[1]Selic_base!$A$3:$H$1000,7,0)</f>
        <v>b</v>
      </c>
      <c r="H596" s="68">
        <f t="shared" si="98"/>
        <v>130</v>
      </c>
      <c r="I596" s="18"/>
      <c r="J596" s="69" t="str">
        <f t="shared" si="99"/>
        <v/>
      </c>
      <c r="K596" s="6"/>
      <c r="L596" s="18"/>
      <c r="M596" s="64">
        <f t="shared" si="95"/>
        <v>594</v>
      </c>
      <c r="N596" s="69" t="str">
        <f t="shared" si="100"/>
        <v/>
      </c>
      <c r="S596" s="32" t="str">
        <f t="shared" si="96"/>
        <v/>
      </c>
      <c r="T596" s="9">
        <f t="shared" si="97"/>
        <v>1</v>
      </c>
      <c r="U596" s="9">
        <f t="shared" si="93"/>
        <v>1</v>
      </c>
      <c r="V596" s="27">
        <f t="shared" si="94"/>
        <v>0</v>
      </c>
    </row>
    <row r="597" spans="1:22" x14ac:dyDescent="0.2">
      <c r="A597" s="1">
        <v>49644</v>
      </c>
      <c r="B597" s="52">
        <f t="shared" si="101"/>
        <v>2035</v>
      </c>
      <c r="C597" s="52">
        <f t="shared" si="102"/>
        <v>12</v>
      </c>
      <c r="D597" s="51">
        <f>VLOOKUP($A597,[1]Selic_base!$A$3:$H$1000,4,0)</f>
        <v>0</v>
      </c>
      <c r="E597" s="54">
        <f>VLOOKUP($A597,[1]Selic_base!$A$3:$H$1000,5,0)</f>
        <v>0</v>
      </c>
      <c r="F597" s="54" t="str">
        <f>VLOOKUP($A597,[1]Selic_base!$A$3:$H$1000,6,0)</f>
        <v/>
      </c>
      <c r="G597" s="54" t="str">
        <f>VLOOKUP($A597,[1]Selic_base!$A$3:$H$1000,7,0)</f>
        <v>b</v>
      </c>
      <c r="H597" s="68">
        <f t="shared" si="98"/>
        <v>131</v>
      </c>
      <c r="I597" s="18"/>
      <c r="J597" s="69" t="str">
        <f t="shared" si="99"/>
        <v/>
      </c>
      <c r="K597" s="6"/>
      <c r="L597" s="18"/>
      <c r="M597" s="64">
        <f t="shared" si="95"/>
        <v>595</v>
      </c>
      <c r="N597" s="69" t="str">
        <f t="shared" si="100"/>
        <v/>
      </c>
      <c r="S597" s="32" t="str">
        <f t="shared" si="96"/>
        <v/>
      </c>
      <c r="T597" s="9">
        <f t="shared" si="97"/>
        <v>1</v>
      </c>
      <c r="U597" s="9">
        <f t="shared" si="93"/>
        <v>1</v>
      </c>
      <c r="V597" s="27">
        <f t="shared" si="94"/>
        <v>0</v>
      </c>
    </row>
    <row r="598" spans="1:22" x14ac:dyDescent="0.2">
      <c r="A598" s="1">
        <v>49675</v>
      </c>
      <c r="B598" s="52">
        <f t="shared" si="101"/>
        <v>2036</v>
      </c>
      <c r="C598" s="52">
        <f t="shared" si="102"/>
        <v>1</v>
      </c>
      <c r="D598" s="51">
        <f>VLOOKUP($A598,[1]Selic_base!$A$3:$H$1000,4,0)</f>
        <v>0</v>
      </c>
      <c r="E598" s="54">
        <f>VLOOKUP($A598,[1]Selic_base!$A$3:$H$1000,5,0)</f>
        <v>0</v>
      </c>
      <c r="F598" s="54" t="str">
        <f>VLOOKUP($A598,[1]Selic_base!$A$3:$H$1000,6,0)</f>
        <v/>
      </c>
      <c r="G598" s="54" t="str">
        <f>VLOOKUP($A598,[1]Selic_base!$A$3:$H$1000,7,0)</f>
        <v>b</v>
      </c>
      <c r="H598" s="68">
        <f t="shared" si="98"/>
        <v>132</v>
      </c>
      <c r="I598" s="18"/>
      <c r="J598" s="69" t="str">
        <f t="shared" si="99"/>
        <v/>
      </c>
      <c r="K598" s="6"/>
      <c r="L598" s="18"/>
      <c r="M598" s="64">
        <f t="shared" si="95"/>
        <v>596</v>
      </c>
      <c r="N598" s="69" t="str">
        <f t="shared" si="100"/>
        <v/>
      </c>
      <c r="S598" s="32" t="str">
        <f t="shared" si="96"/>
        <v/>
      </c>
      <c r="T598" s="9">
        <f t="shared" si="97"/>
        <v>1</v>
      </c>
      <c r="U598" s="9">
        <f t="shared" si="93"/>
        <v>1</v>
      </c>
      <c r="V598" s="27">
        <f t="shared" si="94"/>
        <v>0</v>
      </c>
    </row>
    <row r="599" spans="1:22" x14ac:dyDescent="0.2">
      <c r="A599" s="1">
        <v>49706</v>
      </c>
      <c r="B599" s="52">
        <f t="shared" si="101"/>
        <v>2036</v>
      </c>
      <c r="C599" s="52">
        <f t="shared" si="102"/>
        <v>2</v>
      </c>
      <c r="D599" s="51">
        <f>VLOOKUP($A599,[1]Selic_base!$A$3:$H$1000,4,0)</f>
        <v>0</v>
      </c>
      <c r="E599" s="54">
        <f>VLOOKUP($A599,[1]Selic_base!$A$3:$H$1000,5,0)</f>
        <v>0</v>
      </c>
      <c r="F599" s="54" t="str">
        <f>VLOOKUP($A599,[1]Selic_base!$A$3:$H$1000,6,0)</f>
        <v/>
      </c>
      <c r="G599" s="54" t="str">
        <f>VLOOKUP($A599,[1]Selic_base!$A$3:$H$1000,7,0)</f>
        <v>b</v>
      </c>
      <c r="H599" s="68">
        <f t="shared" si="98"/>
        <v>133</v>
      </c>
      <c r="I599" s="18"/>
      <c r="J599" s="69" t="str">
        <f t="shared" si="99"/>
        <v/>
      </c>
      <c r="K599" s="6"/>
      <c r="L599" s="18"/>
      <c r="M599" s="64">
        <f t="shared" si="95"/>
        <v>597</v>
      </c>
      <c r="N599" s="69" t="str">
        <f t="shared" si="100"/>
        <v/>
      </c>
      <c r="S599" s="32" t="str">
        <f t="shared" si="96"/>
        <v/>
      </c>
      <c r="T599" s="9">
        <f t="shared" si="97"/>
        <v>1</v>
      </c>
      <c r="U599" s="9">
        <f t="shared" si="93"/>
        <v>1</v>
      </c>
      <c r="V599" s="27">
        <f t="shared" si="94"/>
        <v>0</v>
      </c>
    </row>
    <row r="600" spans="1:22" x14ac:dyDescent="0.2">
      <c r="A600" s="1">
        <v>49735</v>
      </c>
      <c r="B600" s="52">
        <f t="shared" si="101"/>
        <v>2036</v>
      </c>
      <c r="C600" s="52">
        <f t="shared" si="102"/>
        <v>3</v>
      </c>
      <c r="D600" s="51">
        <f>VLOOKUP($A600,[1]Selic_base!$A$3:$H$1000,4,0)</f>
        <v>0</v>
      </c>
      <c r="E600" s="54">
        <f>VLOOKUP($A600,[1]Selic_base!$A$3:$H$1000,5,0)</f>
        <v>0</v>
      </c>
      <c r="F600" s="54" t="str">
        <f>VLOOKUP($A600,[1]Selic_base!$A$3:$H$1000,6,0)</f>
        <v/>
      </c>
      <c r="G600" s="54" t="str">
        <f>VLOOKUP($A600,[1]Selic_base!$A$3:$H$1000,7,0)</f>
        <v>b</v>
      </c>
      <c r="H600" s="68">
        <f t="shared" si="98"/>
        <v>134</v>
      </c>
      <c r="I600" s="18"/>
      <c r="J600" s="69" t="str">
        <f t="shared" si="99"/>
        <v/>
      </c>
      <c r="K600" s="6"/>
      <c r="L600" s="18"/>
      <c r="M600" s="64">
        <f t="shared" si="95"/>
        <v>598</v>
      </c>
      <c r="N600" s="69" t="str">
        <f t="shared" si="100"/>
        <v/>
      </c>
      <c r="S600" s="32" t="str">
        <f t="shared" si="96"/>
        <v/>
      </c>
      <c r="T600" s="9">
        <f t="shared" si="97"/>
        <v>1</v>
      </c>
      <c r="U600" s="9">
        <f t="shared" si="93"/>
        <v>1</v>
      </c>
      <c r="V600" s="27">
        <f t="shared" si="94"/>
        <v>0</v>
      </c>
    </row>
    <row r="601" spans="1:22" x14ac:dyDescent="0.2">
      <c r="A601" s="1">
        <v>49766</v>
      </c>
      <c r="B601" s="52">
        <f t="shared" si="101"/>
        <v>2036</v>
      </c>
      <c r="C601" s="52">
        <f t="shared" si="102"/>
        <v>4</v>
      </c>
      <c r="D601" s="51">
        <f>VLOOKUP($A601,[1]Selic_base!$A$3:$H$1000,4,0)</f>
        <v>0</v>
      </c>
      <c r="E601" s="54">
        <f>VLOOKUP($A601,[1]Selic_base!$A$3:$H$1000,5,0)</f>
        <v>0</v>
      </c>
      <c r="F601" s="54" t="str">
        <f>VLOOKUP($A601,[1]Selic_base!$A$3:$H$1000,6,0)</f>
        <v/>
      </c>
      <c r="G601" s="54" t="str">
        <f>VLOOKUP($A601,[1]Selic_base!$A$3:$H$1000,7,0)</f>
        <v>b</v>
      </c>
      <c r="H601" s="68">
        <f t="shared" si="98"/>
        <v>135</v>
      </c>
      <c r="I601" s="18"/>
      <c r="J601" s="69" t="str">
        <f t="shared" si="99"/>
        <v/>
      </c>
      <c r="K601" s="6"/>
      <c r="L601" s="18"/>
      <c r="M601" s="64">
        <f t="shared" si="95"/>
        <v>599</v>
      </c>
      <c r="N601" s="69" t="str">
        <f t="shared" si="100"/>
        <v/>
      </c>
      <c r="S601" s="32" t="str">
        <f t="shared" si="96"/>
        <v/>
      </c>
      <c r="T601" s="9">
        <f t="shared" si="97"/>
        <v>1</v>
      </c>
      <c r="U601" s="9">
        <f t="shared" si="93"/>
        <v>1</v>
      </c>
      <c r="V601" s="27">
        <f t="shared" si="94"/>
        <v>0</v>
      </c>
    </row>
    <row r="602" spans="1:22" x14ac:dyDescent="0.2">
      <c r="A602" s="1">
        <v>49796</v>
      </c>
      <c r="B602" s="52">
        <f t="shared" si="101"/>
        <v>2036</v>
      </c>
      <c r="C602" s="52">
        <f t="shared" si="102"/>
        <v>5</v>
      </c>
      <c r="D602" s="51">
        <f>VLOOKUP($A602,[1]Selic_base!$A$3:$H$1000,4,0)</f>
        <v>0</v>
      </c>
      <c r="E602" s="54">
        <f>VLOOKUP($A602,[1]Selic_base!$A$3:$H$1000,5,0)</f>
        <v>0</v>
      </c>
      <c r="F602" s="54" t="str">
        <f>VLOOKUP($A602,[1]Selic_base!$A$3:$H$1000,6,0)</f>
        <v/>
      </c>
      <c r="G602" s="54" t="str">
        <f>VLOOKUP($A602,[1]Selic_base!$A$3:$H$1000,7,0)</f>
        <v>b</v>
      </c>
      <c r="H602" s="68">
        <f t="shared" si="98"/>
        <v>136</v>
      </c>
      <c r="I602" s="18"/>
      <c r="J602" s="69" t="str">
        <f t="shared" si="99"/>
        <v/>
      </c>
      <c r="K602" s="6"/>
      <c r="L602" s="18"/>
      <c r="M602" s="64">
        <f t="shared" si="95"/>
        <v>600</v>
      </c>
      <c r="N602" s="69" t="str">
        <f t="shared" si="100"/>
        <v/>
      </c>
      <c r="S602" s="32" t="str">
        <f t="shared" si="96"/>
        <v/>
      </c>
      <c r="T602" s="9">
        <f t="shared" si="97"/>
        <v>1</v>
      </c>
      <c r="U602" s="9">
        <f t="shared" si="93"/>
        <v>1</v>
      </c>
      <c r="V602" s="27">
        <f t="shared" si="94"/>
        <v>0</v>
      </c>
    </row>
    <row r="603" spans="1:22" x14ac:dyDescent="0.2">
      <c r="A603" s="1">
        <v>49827</v>
      </c>
      <c r="B603" s="52">
        <f t="shared" si="101"/>
        <v>2036</v>
      </c>
      <c r="C603" s="52">
        <f t="shared" si="102"/>
        <v>6</v>
      </c>
      <c r="D603" s="51">
        <f>VLOOKUP($A603,[1]Selic_base!$A$3:$H$1000,4,0)</f>
        <v>0</v>
      </c>
      <c r="E603" s="54">
        <f>VLOOKUP($A603,[1]Selic_base!$A$3:$H$1000,5,0)</f>
        <v>0</v>
      </c>
      <c r="F603" s="54" t="str">
        <f>VLOOKUP($A603,[1]Selic_base!$A$3:$H$1000,6,0)</f>
        <v/>
      </c>
      <c r="G603" s="54" t="str">
        <f>VLOOKUP($A603,[1]Selic_base!$A$3:$H$1000,7,0)</f>
        <v>b</v>
      </c>
      <c r="H603" s="68">
        <f t="shared" si="98"/>
        <v>137</v>
      </c>
      <c r="I603" s="18"/>
      <c r="J603" s="69" t="str">
        <f t="shared" si="99"/>
        <v/>
      </c>
      <c r="K603" s="6"/>
      <c r="L603" s="18"/>
      <c r="M603" s="64">
        <f t="shared" si="95"/>
        <v>601</v>
      </c>
      <c r="N603" s="69" t="str">
        <f t="shared" si="100"/>
        <v/>
      </c>
      <c r="S603" s="32" t="str">
        <f t="shared" si="96"/>
        <v/>
      </c>
      <c r="T603" s="9">
        <f t="shared" si="97"/>
        <v>1</v>
      </c>
      <c r="U603" s="9">
        <f t="shared" ref="U603:U666" si="103">IF(E603&gt;=0,(E603/100)+1,1-(E603/100))</f>
        <v>1</v>
      </c>
      <c r="V603" s="27">
        <f t="shared" si="94"/>
        <v>0</v>
      </c>
    </row>
    <row r="604" spans="1:22" x14ac:dyDescent="0.2">
      <c r="A604" s="1">
        <v>49857</v>
      </c>
      <c r="B604" s="52">
        <f t="shared" si="101"/>
        <v>2036</v>
      </c>
      <c r="C604" s="52">
        <f t="shared" si="102"/>
        <v>7</v>
      </c>
      <c r="D604" s="51">
        <f>VLOOKUP($A604,[1]Selic_base!$A$3:$H$1000,4,0)</f>
        <v>0</v>
      </c>
      <c r="E604" s="54">
        <f>VLOOKUP($A604,[1]Selic_base!$A$3:$H$1000,5,0)</f>
        <v>0</v>
      </c>
      <c r="F604" s="54" t="str">
        <f>VLOOKUP($A604,[1]Selic_base!$A$3:$H$1000,6,0)</f>
        <v/>
      </c>
      <c r="G604" s="54" t="str">
        <f>VLOOKUP($A604,[1]Selic_base!$A$3:$H$1000,7,0)</f>
        <v>b</v>
      </c>
      <c r="H604" s="68">
        <f t="shared" si="98"/>
        <v>138</v>
      </c>
      <c r="I604" s="18"/>
      <c r="J604" s="69" t="str">
        <f t="shared" si="99"/>
        <v/>
      </c>
      <c r="K604" s="6"/>
      <c r="L604" s="18"/>
      <c r="M604" s="64">
        <f t="shared" si="95"/>
        <v>602</v>
      </c>
      <c r="N604" s="69" t="str">
        <f t="shared" si="100"/>
        <v/>
      </c>
      <c r="S604" s="32" t="str">
        <f t="shared" si="96"/>
        <v/>
      </c>
      <c r="T604" s="9">
        <f t="shared" si="97"/>
        <v>1</v>
      </c>
      <c r="U604" s="9">
        <f t="shared" si="103"/>
        <v>1</v>
      </c>
      <c r="V604" s="27">
        <f t="shared" si="94"/>
        <v>0</v>
      </c>
    </row>
    <row r="605" spans="1:22" x14ac:dyDescent="0.2">
      <c r="A605" s="1">
        <v>49888</v>
      </c>
      <c r="B605" s="52">
        <f t="shared" si="101"/>
        <v>2036</v>
      </c>
      <c r="C605" s="52">
        <f t="shared" si="102"/>
        <v>8</v>
      </c>
      <c r="D605" s="51">
        <f>VLOOKUP($A605,[1]Selic_base!$A$3:$H$1000,4,0)</f>
        <v>0</v>
      </c>
      <c r="E605" s="54">
        <f>VLOOKUP($A605,[1]Selic_base!$A$3:$H$1000,5,0)</f>
        <v>0</v>
      </c>
      <c r="F605" s="54" t="str">
        <f>VLOOKUP($A605,[1]Selic_base!$A$3:$H$1000,6,0)</f>
        <v/>
      </c>
      <c r="G605" s="54" t="str">
        <f>VLOOKUP($A605,[1]Selic_base!$A$3:$H$1000,7,0)</f>
        <v>b</v>
      </c>
      <c r="H605" s="68">
        <f t="shared" si="98"/>
        <v>139</v>
      </c>
      <c r="I605" s="18"/>
      <c r="J605" s="69" t="str">
        <f t="shared" si="99"/>
        <v/>
      </c>
      <c r="K605" s="6"/>
      <c r="L605" s="18"/>
      <c r="M605" s="64">
        <f t="shared" si="95"/>
        <v>603</v>
      </c>
      <c r="N605" s="69" t="str">
        <f t="shared" si="100"/>
        <v/>
      </c>
      <c r="S605" s="32" t="str">
        <f t="shared" si="96"/>
        <v/>
      </c>
      <c r="T605" s="9">
        <f t="shared" si="97"/>
        <v>1</v>
      </c>
      <c r="U605" s="9">
        <f t="shared" si="103"/>
        <v>1</v>
      </c>
      <c r="V605" s="27">
        <f t="shared" si="94"/>
        <v>0</v>
      </c>
    </row>
    <row r="606" spans="1:22" x14ac:dyDescent="0.2">
      <c r="A606" s="1">
        <v>49919</v>
      </c>
      <c r="B606" s="52">
        <f t="shared" si="101"/>
        <v>2036</v>
      </c>
      <c r="C606" s="52">
        <f t="shared" si="102"/>
        <v>9</v>
      </c>
      <c r="D606" s="51">
        <f>VLOOKUP($A606,[1]Selic_base!$A$3:$H$1000,4,0)</f>
        <v>0</v>
      </c>
      <c r="E606" s="54">
        <f>VLOOKUP($A606,[1]Selic_base!$A$3:$H$1000,5,0)</f>
        <v>0</v>
      </c>
      <c r="F606" s="54" t="str">
        <f>VLOOKUP($A606,[1]Selic_base!$A$3:$H$1000,6,0)</f>
        <v/>
      </c>
      <c r="G606" s="54" t="str">
        <f>VLOOKUP($A606,[1]Selic_base!$A$3:$H$1000,7,0)</f>
        <v>b</v>
      </c>
      <c r="H606" s="68">
        <f t="shared" si="98"/>
        <v>140</v>
      </c>
      <c r="I606" s="18"/>
      <c r="J606" s="69" t="str">
        <f t="shared" si="99"/>
        <v/>
      </c>
      <c r="K606" s="6"/>
      <c r="L606" s="18"/>
      <c r="M606" s="64">
        <f t="shared" si="95"/>
        <v>604</v>
      </c>
      <c r="N606" s="69" t="str">
        <f t="shared" si="100"/>
        <v/>
      </c>
      <c r="S606" s="32" t="str">
        <f t="shared" si="96"/>
        <v/>
      </c>
      <c r="T606" s="9">
        <f t="shared" si="97"/>
        <v>1</v>
      </c>
      <c r="U606" s="9">
        <f t="shared" si="103"/>
        <v>1</v>
      </c>
      <c r="V606" s="27">
        <f t="shared" si="94"/>
        <v>0</v>
      </c>
    </row>
    <row r="607" spans="1:22" x14ac:dyDescent="0.2">
      <c r="A607" s="1">
        <v>49949</v>
      </c>
      <c r="B607" s="52">
        <f t="shared" si="101"/>
        <v>2036</v>
      </c>
      <c r="C607" s="52">
        <f t="shared" si="102"/>
        <v>10</v>
      </c>
      <c r="D607" s="51">
        <f>VLOOKUP($A607,[1]Selic_base!$A$3:$H$1000,4,0)</f>
        <v>0</v>
      </c>
      <c r="E607" s="54">
        <f>VLOOKUP($A607,[1]Selic_base!$A$3:$H$1000,5,0)</f>
        <v>0</v>
      </c>
      <c r="F607" s="54" t="str">
        <f>VLOOKUP($A607,[1]Selic_base!$A$3:$H$1000,6,0)</f>
        <v/>
      </c>
      <c r="G607" s="54" t="str">
        <f>VLOOKUP($A607,[1]Selic_base!$A$3:$H$1000,7,0)</f>
        <v>b</v>
      </c>
      <c r="H607" s="68">
        <f t="shared" si="98"/>
        <v>141</v>
      </c>
      <c r="I607" s="18"/>
      <c r="J607" s="69" t="str">
        <f t="shared" si="99"/>
        <v/>
      </c>
      <c r="K607" s="6"/>
      <c r="L607" s="18"/>
      <c r="M607" s="64">
        <f t="shared" si="95"/>
        <v>605</v>
      </c>
      <c r="N607" s="69" t="str">
        <f t="shared" si="100"/>
        <v/>
      </c>
      <c r="S607" s="32" t="str">
        <f t="shared" si="96"/>
        <v/>
      </c>
      <c r="T607" s="9">
        <f t="shared" si="97"/>
        <v>1</v>
      </c>
      <c r="U607" s="9">
        <f t="shared" si="103"/>
        <v>1</v>
      </c>
      <c r="V607" s="27">
        <f t="shared" si="94"/>
        <v>0</v>
      </c>
    </row>
    <row r="608" spans="1:22" x14ac:dyDescent="0.2">
      <c r="A608" s="1">
        <v>49980</v>
      </c>
      <c r="B608" s="52">
        <f t="shared" si="101"/>
        <v>2036</v>
      </c>
      <c r="C608" s="52">
        <f t="shared" si="102"/>
        <v>11</v>
      </c>
      <c r="D608" s="51">
        <f>VLOOKUP($A608,[1]Selic_base!$A$3:$H$1000,4,0)</f>
        <v>0</v>
      </c>
      <c r="E608" s="54">
        <f>VLOOKUP($A608,[1]Selic_base!$A$3:$H$1000,5,0)</f>
        <v>0</v>
      </c>
      <c r="F608" s="54" t="str">
        <f>VLOOKUP($A608,[1]Selic_base!$A$3:$H$1000,6,0)</f>
        <v/>
      </c>
      <c r="G608" s="54" t="str">
        <f>VLOOKUP($A608,[1]Selic_base!$A$3:$H$1000,7,0)</f>
        <v>b</v>
      </c>
      <c r="H608" s="68">
        <f t="shared" si="98"/>
        <v>142</v>
      </c>
      <c r="I608" s="18"/>
      <c r="J608" s="69" t="str">
        <f t="shared" si="99"/>
        <v/>
      </c>
      <c r="K608" s="6"/>
      <c r="L608" s="18"/>
      <c r="M608" s="64">
        <f t="shared" si="95"/>
        <v>606</v>
      </c>
      <c r="N608" s="69" t="str">
        <f t="shared" si="100"/>
        <v/>
      </c>
      <c r="S608" s="32" t="str">
        <f t="shared" si="96"/>
        <v/>
      </c>
      <c r="T608" s="9">
        <f t="shared" si="97"/>
        <v>1</v>
      </c>
      <c r="U608" s="9">
        <f t="shared" si="103"/>
        <v>1</v>
      </c>
      <c r="V608" s="27">
        <f t="shared" si="94"/>
        <v>0</v>
      </c>
    </row>
    <row r="609" spans="1:22" x14ac:dyDescent="0.2">
      <c r="A609" s="1">
        <v>50010</v>
      </c>
      <c r="B609" s="52">
        <f t="shared" si="101"/>
        <v>2036</v>
      </c>
      <c r="C609" s="52">
        <f t="shared" si="102"/>
        <v>12</v>
      </c>
      <c r="D609" s="51">
        <f>VLOOKUP($A609,[1]Selic_base!$A$3:$H$1000,4,0)</f>
        <v>0</v>
      </c>
      <c r="E609" s="54">
        <f>VLOOKUP($A609,[1]Selic_base!$A$3:$H$1000,5,0)</f>
        <v>0</v>
      </c>
      <c r="F609" s="54" t="str">
        <f>VLOOKUP($A609,[1]Selic_base!$A$3:$H$1000,6,0)</f>
        <v/>
      </c>
      <c r="G609" s="54" t="str">
        <f>VLOOKUP($A609,[1]Selic_base!$A$3:$H$1000,7,0)</f>
        <v>b</v>
      </c>
      <c r="H609" s="68">
        <f t="shared" si="98"/>
        <v>143</v>
      </c>
      <c r="I609" s="18"/>
      <c r="J609" s="69" t="str">
        <f t="shared" si="99"/>
        <v/>
      </c>
      <c r="K609" s="6"/>
      <c r="L609" s="18"/>
      <c r="M609" s="64">
        <f t="shared" si="95"/>
        <v>607</v>
      </c>
      <c r="N609" s="69" t="str">
        <f t="shared" si="100"/>
        <v/>
      </c>
      <c r="S609" s="32" t="str">
        <f t="shared" si="96"/>
        <v/>
      </c>
      <c r="T609" s="9">
        <f t="shared" si="97"/>
        <v>1</v>
      </c>
      <c r="U609" s="9">
        <f t="shared" si="103"/>
        <v>1</v>
      </c>
      <c r="V609" s="27">
        <f t="shared" si="94"/>
        <v>0</v>
      </c>
    </row>
    <row r="610" spans="1:22" x14ac:dyDescent="0.2">
      <c r="A610" s="1">
        <v>50041</v>
      </c>
      <c r="B610" s="52">
        <f t="shared" si="101"/>
        <v>2037</v>
      </c>
      <c r="C610" s="52">
        <f t="shared" si="102"/>
        <v>1</v>
      </c>
      <c r="D610" s="51">
        <f>VLOOKUP($A610,[1]Selic_base!$A$3:$H$1000,4,0)</f>
        <v>0</v>
      </c>
      <c r="E610" s="54">
        <f>VLOOKUP($A610,[1]Selic_base!$A$3:$H$1000,5,0)</f>
        <v>0</v>
      </c>
      <c r="F610" s="54" t="str">
        <f>VLOOKUP($A610,[1]Selic_base!$A$3:$H$1000,6,0)</f>
        <v/>
      </c>
      <c r="G610" s="54" t="str">
        <f>VLOOKUP($A610,[1]Selic_base!$A$3:$H$1000,7,0)</f>
        <v>b</v>
      </c>
      <c r="H610" s="68">
        <f t="shared" si="98"/>
        <v>144</v>
      </c>
      <c r="I610" s="18"/>
      <c r="J610" s="69" t="str">
        <f t="shared" si="99"/>
        <v/>
      </c>
      <c r="K610" s="6"/>
      <c r="L610" s="18"/>
      <c r="M610" s="64">
        <f t="shared" si="95"/>
        <v>608</v>
      </c>
      <c r="N610" s="69" t="str">
        <f t="shared" si="100"/>
        <v/>
      </c>
      <c r="S610" s="32" t="str">
        <f t="shared" si="96"/>
        <v/>
      </c>
      <c r="T610" s="9">
        <f t="shared" si="97"/>
        <v>1</v>
      </c>
      <c r="U610" s="9">
        <f t="shared" si="103"/>
        <v>1</v>
      </c>
      <c r="V610" s="27">
        <f t="shared" si="94"/>
        <v>0</v>
      </c>
    </row>
    <row r="611" spans="1:22" x14ac:dyDescent="0.2">
      <c r="A611" s="1">
        <v>50072</v>
      </c>
      <c r="B611" s="52">
        <f t="shared" si="101"/>
        <v>2037</v>
      </c>
      <c r="C611" s="52">
        <f t="shared" si="102"/>
        <v>2</v>
      </c>
      <c r="D611" s="51">
        <f>VLOOKUP($A611,[1]Selic_base!$A$3:$H$1000,4,0)</f>
        <v>0</v>
      </c>
      <c r="E611" s="54">
        <f>VLOOKUP($A611,[1]Selic_base!$A$3:$H$1000,5,0)</f>
        <v>0</v>
      </c>
      <c r="F611" s="54" t="str">
        <f>VLOOKUP($A611,[1]Selic_base!$A$3:$H$1000,6,0)</f>
        <v/>
      </c>
      <c r="G611" s="54" t="str">
        <f>VLOOKUP($A611,[1]Selic_base!$A$3:$H$1000,7,0)</f>
        <v>b</v>
      </c>
      <c r="H611" s="68">
        <f t="shared" si="98"/>
        <v>145</v>
      </c>
      <c r="I611" s="18"/>
      <c r="J611" s="69" t="str">
        <f t="shared" si="99"/>
        <v/>
      </c>
      <c r="K611" s="6"/>
      <c r="L611" s="18"/>
      <c r="M611" s="64">
        <f t="shared" si="95"/>
        <v>609</v>
      </c>
      <c r="N611" s="69" t="str">
        <f t="shared" si="100"/>
        <v/>
      </c>
      <c r="S611" s="32" t="str">
        <f t="shared" si="96"/>
        <v/>
      </c>
      <c r="T611" s="9">
        <f t="shared" si="97"/>
        <v>1</v>
      </c>
      <c r="U611" s="9">
        <f t="shared" si="103"/>
        <v>1</v>
      </c>
      <c r="V611" s="27">
        <f t="shared" si="94"/>
        <v>0</v>
      </c>
    </row>
    <row r="612" spans="1:22" x14ac:dyDescent="0.2">
      <c r="A612" s="1">
        <v>50100</v>
      </c>
      <c r="B612" s="52">
        <f t="shared" si="101"/>
        <v>2037</v>
      </c>
      <c r="C612" s="52">
        <f t="shared" si="102"/>
        <v>3</v>
      </c>
      <c r="D612" s="51">
        <f>VLOOKUP($A612,[1]Selic_base!$A$3:$H$1000,4,0)</f>
        <v>0</v>
      </c>
      <c r="E612" s="54">
        <f>VLOOKUP($A612,[1]Selic_base!$A$3:$H$1000,5,0)</f>
        <v>0</v>
      </c>
      <c r="F612" s="54" t="str">
        <f>VLOOKUP($A612,[1]Selic_base!$A$3:$H$1000,6,0)</f>
        <v/>
      </c>
      <c r="G612" s="54" t="str">
        <f>VLOOKUP($A612,[1]Selic_base!$A$3:$H$1000,7,0)</f>
        <v>b</v>
      </c>
      <c r="H612" s="68">
        <f t="shared" si="98"/>
        <v>146</v>
      </c>
      <c r="I612" s="18"/>
      <c r="J612" s="69" t="str">
        <f t="shared" si="99"/>
        <v/>
      </c>
      <c r="K612" s="6"/>
      <c r="L612" s="18"/>
      <c r="M612" s="64">
        <f t="shared" si="95"/>
        <v>610</v>
      </c>
      <c r="N612" s="69" t="str">
        <f t="shared" si="100"/>
        <v/>
      </c>
      <c r="S612" s="32" t="str">
        <f t="shared" si="96"/>
        <v/>
      </c>
      <c r="T612" s="9">
        <f t="shared" si="97"/>
        <v>1</v>
      </c>
      <c r="U612" s="9">
        <f t="shared" si="103"/>
        <v>1</v>
      </c>
      <c r="V612" s="27">
        <f t="shared" si="94"/>
        <v>0</v>
      </c>
    </row>
    <row r="613" spans="1:22" x14ac:dyDescent="0.2">
      <c r="A613" s="1">
        <v>50131</v>
      </c>
      <c r="B613" s="52">
        <f t="shared" si="101"/>
        <v>2037</v>
      </c>
      <c r="C613" s="52">
        <f t="shared" si="102"/>
        <v>4</v>
      </c>
      <c r="D613" s="51">
        <f>VLOOKUP($A613,[1]Selic_base!$A$3:$H$1000,4,0)</f>
        <v>0</v>
      </c>
      <c r="E613" s="54">
        <f>VLOOKUP($A613,[1]Selic_base!$A$3:$H$1000,5,0)</f>
        <v>0</v>
      </c>
      <c r="F613" s="54" t="str">
        <f>VLOOKUP($A613,[1]Selic_base!$A$3:$H$1000,6,0)</f>
        <v/>
      </c>
      <c r="G613" s="54" t="str">
        <f>VLOOKUP($A613,[1]Selic_base!$A$3:$H$1000,7,0)</f>
        <v>b</v>
      </c>
      <c r="H613" s="68">
        <f t="shared" si="98"/>
        <v>147</v>
      </c>
      <c r="I613" s="18"/>
      <c r="J613" s="69" t="str">
        <f t="shared" si="99"/>
        <v/>
      </c>
      <c r="K613" s="6"/>
      <c r="L613" s="18"/>
      <c r="M613" s="64">
        <f t="shared" si="95"/>
        <v>611</v>
      </c>
      <c r="N613" s="69" t="str">
        <f t="shared" si="100"/>
        <v/>
      </c>
      <c r="S613" s="32" t="str">
        <f t="shared" si="96"/>
        <v/>
      </c>
      <c r="T613" s="9">
        <f t="shared" si="97"/>
        <v>1</v>
      </c>
      <c r="U613" s="9">
        <f t="shared" si="103"/>
        <v>1</v>
      </c>
      <c r="V613" s="27">
        <f t="shared" si="94"/>
        <v>0</v>
      </c>
    </row>
    <row r="614" spans="1:22" x14ac:dyDescent="0.2">
      <c r="A614" s="1">
        <v>50161</v>
      </c>
      <c r="B614" s="52">
        <f t="shared" si="101"/>
        <v>2037</v>
      </c>
      <c r="C614" s="52">
        <f t="shared" si="102"/>
        <v>5</v>
      </c>
      <c r="D614" s="51">
        <f>VLOOKUP($A614,[1]Selic_base!$A$3:$H$1000,4,0)</f>
        <v>0</v>
      </c>
      <c r="E614" s="54">
        <f>VLOOKUP($A614,[1]Selic_base!$A$3:$H$1000,5,0)</f>
        <v>0</v>
      </c>
      <c r="F614" s="54" t="str">
        <f>VLOOKUP($A614,[1]Selic_base!$A$3:$H$1000,6,0)</f>
        <v/>
      </c>
      <c r="G614" s="54" t="str">
        <f>VLOOKUP($A614,[1]Selic_base!$A$3:$H$1000,7,0)</f>
        <v>b</v>
      </c>
      <c r="H614" s="68">
        <f t="shared" si="98"/>
        <v>148</v>
      </c>
      <c r="I614" s="18"/>
      <c r="J614" s="69" t="str">
        <f t="shared" si="99"/>
        <v/>
      </c>
      <c r="K614" s="6"/>
      <c r="L614" s="18"/>
      <c r="M614" s="64">
        <f t="shared" si="95"/>
        <v>612</v>
      </c>
      <c r="N614" s="69" t="str">
        <f t="shared" si="100"/>
        <v/>
      </c>
      <c r="S614" s="32" t="str">
        <f t="shared" si="96"/>
        <v/>
      </c>
      <c r="T614" s="9">
        <f t="shared" si="97"/>
        <v>1</v>
      </c>
      <c r="U614" s="9">
        <f t="shared" si="103"/>
        <v>1</v>
      </c>
      <c r="V614" s="27">
        <f t="shared" si="94"/>
        <v>0</v>
      </c>
    </row>
    <row r="615" spans="1:22" x14ac:dyDescent="0.2">
      <c r="A615" s="1">
        <v>50192</v>
      </c>
      <c r="B615" s="52">
        <f t="shared" si="101"/>
        <v>2037</v>
      </c>
      <c r="C615" s="52">
        <f t="shared" si="102"/>
        <v>6</v>
      </c>
      <c r="D615" s="51">
        <f>VLOOKUP($A615,[1]Selic_base!$A$3:$H$1000,4,0)</f>
        <v>0</v>
      </c>
      <c r="E615" s="54">
        <f>VLOOKUP($A615,[1]Selic_base!$A$3:$H$1000,5,0)</f>
        <v>0</v>
      </c>
      <c r="F615" s="54" t="str">
        <f>VLOOKUP($A615,[1]Selic_base!$A$3:$H$1000,6,0)</f>
        <v/>
      </c>
      <c r="G615" s="54" t="str">
        <f>VLOOKUP($A615,[1]Selic_base!$A$3:$H$1000,7,0)</f>
        <v>b</v>
      </c>
      <c r="H615" s="68">
        <f t="shared" si="98"/>
        <v>149</v>
      </c>
      <c r="I615" s="18"/>
      <c r="J615" s="69" t="str">
        <f t="shared" si="99"/>
        <v/>
      </c>
      <c r="K615" s="6"/>
      <c r="L615" s="18"/>
      <c r="M615" s="64">
        <f t="shared" si="95"/>
        <v>613</v>
      </c>
      <c r="N615" s="69" t="str">
        <f t="shared" si="100"/>
        <v/>
      </c>
      <c r="S615" s="32" t="str">
        <f t="shared" si="96"/>
        <v/>
      </c>
      <c r="T615" s="9">
        <f t="shared" si="97"/>
        <v>1</v>
      </c>
      <c r="U615" s="9">
        <f t="shared" si="103"/>
        <v>1</v>
      </c>
      <c r="V615" s="27">
        <f t="shared" ref="V615:V678" si="104">IF(C615=1,D615,D615+V614)</f>
        <v>0</v>
      </c>
    </row>
    <row r="616" spans="1:22" x14ac:dyDescent="0.2">
      <c r="A616" s="1">
        <v>50222</v>
      </c>
      <c r="B616" s="52">
        <f t="shared" si="101"/>
        <v>2037</v>
      </c>
      <c r="C616" s="52">
        <f t="shared" si="102"/>
        <v>7</v>
      </c>
      <c r="D616" s="51">
        <f>VLOOKUP($A616,[1]Selic_base!$A$3:$H$1000,4,0)</f>
        <v>0</v>
      </c>
      <c r="E616" s="54">
        <f>VLOOKUP($A616,[1]Selic_base!$A$3:$H$1000,5,0)</f>
        <v>0</v>
      </c>
      <c r="F616" s="54" t="str">
        <f>VLOOKUP($A616,[1]Selic_base!$A$3:$H$1000,6,0)</f>
        <v/>
      </c>
      <c r="G616" s="54" t="str">
        <f>VLOOKUP($A616,[1]Selic_base!$A$3:$H$1000,7,0)</f>
        <v>b</v>
      </c>
      <c r="H616" s="68">
        <f t="shared" si="98"/>
        <v>150</v>
      </c>
      <c r="I616" s="18"/>
      <c r="J616" s="69" t="str">
        <f t="shared" si="99"/>
        <v/>
      </c>
      <c r="K616" s="6"/>
      <c r="L616" s="18"/>
      <c r="M616" s="64">
        <f t="shared" si="95"/>
        <v>614</v>
      </c>
      <c r="N616" s="69" t="str">
        <f t="shared" si="100"/>
        <v/>
      </c>
      <c r="S616" s="32" t="str">
        <f t="shared" si="96"/>
        <v/>
      </c>
      <c r="T616" s="9">
        <f t="shared" si="97"/>
        <v>1</v>
      </c>
      <c r="U616" s="9">
        <f t="shared" si="103"/>
        <v>1</v>
      </c>
      <c r="V616" s="27">
        <f t="shared" si="104"/>
        <v>0</v>
      </c>
    </row>
    <row r="617" spans="1:22" x14ac:dyDescent="0.2">
      <c r="A617" s="1">
        <v>50253</v>
      </c>
      <c r="B617" s="52">
        <f t="shared" si="101"/>
        <v>2037</v>
      </c>
      <c r="C617" s="52">
        <f t="shared" si="102"/>
        <v>8</v>
      </c>
      <c r="D617" s="51">
        <f>VLOOKUP($A617,[1]Selic_base!$A$3:$H$1000,4,0)</f>
        <v>0</v>
      </c>
      <c r="E617" s="54">
        <f>VLOOKUP($A617,[1]Selic_base!$A$3:$H$1000,5,0)</f>
        <v>0</v>
      </c>
      <c r="F617" s="54" t="str">
        <f>VLOOKUP($A617,[1]Selic_base!$A$3:$H$1000,6,0)</f>
        <v/>
      </c>
      <c r="G617" s="54" t="str">
        <f>VLOOKUP($A617,[1]Selic_base!$A$3:$H$1000,7,0)</f>
        <v>b</v>
      </c>
      <c r="H617" s="68">
        <f t="shared" si="98"/>
        <v>151</v>
      </c>
      <c r="I617" s="18"/>
      <c r="J617" s="69" t="str">
        <f t="shared" si="99"/>
        <v/>
      </c>
      <c r="K617" s="6"/>
      <c r="L617" s="18"/>
      <c r="M617" s="64">
        <f t="shared" si="95"/>
        <v>615</v>
      </c>
      <c r="N617" s="69" t="str">
        <f t="shared" si="100"/>
        <v/>
      </c>
      <c r="S617" s="32" t="str">
        <f t="shared" si="96"/>
        <v/>
      </c>
      <c r="T617" s="9">
        <f t="shared" si="97"/>
        <v>1</v>
      </c>
      <c r="U617" s="9">
        <f t="shared" si="103"/>
        <v>1</v>
      </c>
      <c r="V617" s="27">
        <f t="shared" si="104"/>
        <v>0</v>
      </c>
    </row>
    <row r="618" spans="1:22" x14ac:dyDescent="0.2">
      <c r="A618" s="1">
        <v>50284</v>
      </c>
      <c r="B618" s="52">
        <f t="shared" si="101"/>
        <v>2037</v>
      </c>
      <c r="C618" s="52">
        <f t="shared" si="102"/>
        <v>9</v>
      </c>
      <c r="D618" s="51">
        <f>VLOOKUP($A618,[1]Selic_base!$A$3:$H$1000,4,0)</f>
        <v>0</v>
      </c>
      <c r="E618" s="54">
        <f>VLOOKUP($A618,[1]Selic_base!$A$3:$H$1000,5,0)</f>
        <v>0</v>
      </c>
      <c r="F618" s="54" t="str">
        <f>VLOOKUP($A618,[1]Selic_base!$A$3:$H$1000,6,0)</f>
        <v/>
      </c>
      <c r="G618" s="54" t="str">
        <f>VLOOKUP($A618,[1]Selic_base!$A$3:$H$1000,7,0)</f>
        <v>b</v>
      </c>
      <c r="H618" s="68">
        <f t="shared" si="98"/>
        <v>152</v>
      </c>
      <c r="I618" s="18"/>
      <c r="J618" s="69" t="str">
        <f t="shared" si="99"/>
        <v/>
      </c>
      <c r="K618" s="6"/>
      <c r="L618" s="18"/>
      <c r="M618" s="64">
        <f t="shared" si="95"/>
        <v>616</v>
      </c>
      <c r="N618" s="69" t="str">
        <f t="shared" si="100"/>
        <v/>
      </c>
      <c r="S618" s="32" t="str">
        <f t="shared" si="96"/>
        <v/>
      </c>
      <c r="T618" s="9">
        <f t="shared" si="97"/>
        <v>1</v>
      </c>
      <c r="U618" s="9">
        <f t="shared" si="103"/>
        <v>1</v>
      </c>
      <c r="V618" s="27">
        <f t="shared" si="104"/>
        <v>0</v>
      </c>
    </row>
    <row r="619" spans="1:22" x14ac:dyDescent="0.2">
      <c r="A619" s="1">
        <v>50314</v>
      </c>
      <c r="B619" s="52">
        <f t="shared" si="101"/>
        <v>2037</v>
      </c>
      <c r="C619" s="52">
        <f t="shared" si="102"/>
        <v>10</v>
      </c>
      <c r="D619" s="51">
        <f>VLOOKUP($A619,[1]Selic_base!$A$3:$H$1000,4,0)</f>
        <v>0</v>
      </c>
      <c r="E619" s="54">
        <f>VLOOKUP($A619,[1]Selic_base!$A$3:$H$1000,5,0)</f>
        <v>0</v>
      </c>
      <c r="F619" s="54" t="str">
        <f>VLOOKUP($A619,[1]Selic_base!$A$3:$H$1000,6,0)</f>
        <v/>
      </c>
      <c r="G619" s="54" t="str">
        <f>VLOOKUP($A619,[1]Selic_base!$A$3:$H$1000,7,0)</f>
        <v>b</v>
      </c>
      <c r="H619" s="68">
        <f t="shared" si="98"/>
        <v>153</v>
      </c>
      <c r="I619" s="18"/>
      <c r="J619" s="69" t="str">
        <f t="shared" si="99"/>
        <v/>
      </c>
      <c r="K619" s="6"/>
      <c r="L619" s="18"/>
      <c r="M619" s="64">
        <f t="shared" si="95"/>
        <v>617</v>
      </c>
      <c r="N619" s="69" t="str">
        <f t="shared" si="100"/>
        <v/>
      </c>
      <c r="S619" s="32" t="str">
        <f t="shared" si="96"/>
        <v/>
      </c>
      <c r="T619" s="9">
        <f t="shared" si="97"/>
        <v>1</v>
      </c>
      <c r="U619" s="9">
        <f t="shared" si="103"/>
        <v>1</v>
      </c>
      <c r="V619" s="27">
        <f t="shared" si="104"/>
        <v>0</v>
      </c>
    </row>
    <row r="620" spans="1:22" x14ac:dyDescent="0.2">
      <c r="A620" s="1">
        <v>50345</v>
      </c>
      <c r="B620" s="52">
        <f t="shared" si="101"/>
        <v>2037</v>
      </c>
      <c r="C620" s="52">
        <f t="shared" si="102"/>
        <v>11</v>
      </c>
      <c r="D620" s="51">
        <f>VLOOKUP($A620,[1]Selic_base!$A$3:$H$1000,4,0)</f>
        <v>0</v>
      </c>
      <c r="E620" s="54">
        <f>VLOOKUP($A620,[1]Selic_base!$A$3:$H$1000,5,0)</f>
        <v>0</v>
      </c>
      <c r="F620" s="54" t="str">
        <f>VLOOKUP($A620,[1]Selic_base!$A$3:$H$1000,6,0)</f>
        <v/>
      </c>
      <c r="G620" s="54" t="str">
        <f>VLOOKUP($A620,[1]Selic_base!$A$3:$H$1000,7,0)</f>
        <v>b</v>
      </c>
      <c r="H620" s="68">
        <f t="shared" si="98"/>
        <v>154</v>
      </c>
      <c r="I620" s="18"/>
      <c r="J620" s="69" t="str">
        <f t="shared" si="99"/>
        <v/>
      </c>
      <c r="K620" s="6"/>
      <c r="L620" s="18"/>
      <c r="M620" s="64">
        <f t="shared" si="95"/>
        <v>618</v>
      </c>
      <c r="N620" s="69" t="str">
        <f t="shared" si="100"/>
        <v/>
      </c>
      <c r="S620" s="32" t="str">
        <f t="shared" si="96"/>
        <v/>
      </c>
      <c r="T620" s="9">
        <f t="shared" si="97"/>
        <v>1</v>
      </c>
      <c r="U620" s="9">
        <f t="shared" si="103"/>
        <v>1</v>
      </c>
      <c r="V620" s="27">
        <f t="shared" si="104"/>
        <v>0</v>
      </c>
    </row>
    <row r="621" spans="1:22" x14ac:dyDescent="0.2">
      <c r="A621" s="1">
        <v>50375</v>
      </c>
      <c r="B621" s="52">
        <f t="shared" si="101"/>
        <v>2037</v>
      </c>
      <c r="C621" s="52">
        <f t="shared" si="102"/>
        <v>12</v>
      </c>
      <c r="D621" s="51">
        <f>VLOOKUP($A621,[1]Selic_base!$A$3:$H$1000,4,0)</f>
        <v>0</v>
      </c>
      <c r="E621" s="54">
        <f>VLOOKUP($A621,[1]Selic_base!$A$3:$H$1000,5,0)</f>
        <v>0</v>
      </c>
      <c r="F621" s="54" t="str">
        <f>VLOOKUP($A621,[1]Selic_base!$A$3:$H$1000,6,0)</f>
        <v/>
      </c>
      <c r="G621" s="54" t="str">
        <f>VLOOKUP($A621,[1]Selic_base!$A$3:$H$1000,7,0)</f>
        <v>b</v>
      </c>
      <c r="H621" s="68">
        <f t="shared" si="98"/>
        <v>155</v>
      </c>
      <c r="I621" s="18"/>
      <c r="J621" s="69" t="str">
        <f t="shared" si="99"/>
        <v/>
      </c>
      <c r="K621" s="6"/>
      <c r="L621" s="18"/>
      <c r="M621" s="64">
        <f t="shared" si="95"/>
        <v>619</v>
      </c>
      <c r="N621" s="69" t="str">
        <f t="shared" si="100"/>
        <v/>
      </c>
      <c r="S621" s="32" t="str">
        <f t="shared" si="96"/>
        <v/>
      </c>
      <c r="T621" s="9">
        <f t="shared" si="97"/>
        <v>1</v>
      </c>
      <c r="U621" s="9">
        <f t="shared" si="103"/>
        <v>1</v>
      </c>
      <c r="V621" s="27">
        <f t="shared" si="104"/>
        <v>0</v>
      </c>
    </row>
    <row r="622" spans="1:22" x14ac:dyDescent="0.2">
      <c r="A622" s="1">
        <v>50406</v>
      </c>
      <c r="B622" s="52">
        <f t="shared" si="101"/>
        <v>2038</v>
      </c>
      <c r="C622" s="52">
        <f t="shared" si="102"/>
        <v>1</v>
      </c>
      <c r="D622" s="51">
        <f>VLOOKUP($A622,[1]Selic_base!$A$3:$H$1000,4,0)</f>
        <v>0</v>
      </c>
      <c r="E622" s="54">
        <f>VLOOKUP($A622,[1]Selic_base!$A$3:$H$1000,5,0)</f>
        <v>0</v>
      </c>
      <c r="F622" s="54" t="str">
        <f>VLOOKUP($A622,[1]Selic_base!$A$3:$H$1000,6,0)</f>
        <v/>
      </c>
      <c r="G622" s="54" t="str">
        <f>VLOOKUP($A622,[1]Selic_base!$A$3:$H$1000,7,0)</f>
        <v>b</v>
      </c>
      <c r="H622" s="68">
        <f t="shared" si="98"/>
        <v>156</v>
      </c>
      <c r="I622" s="18"/>
      <c r="J622" s="69" t="str">
        <f t="shared" si="99"/>
        <v/>
      </c>
      <c r="K622" s="6"/>
      <c r="L622" s="18"/>
      <c r="M622" s="64">
        <f t="shared" si="95"/>
        <v>620</v>
      </c>
      <c r="N622" s="69" t="str">
        <f t="shared" si="100"/>
        <v/>
      </c>
      <c r="S622" s="32" t="str">
        <f t="shared" si="96"/>
        <v/>
      </c>
      <c r="T622" s="9">
        <f t="shared" si="97"/>
        <v>1</v>
      </c>
      <c r="U622" s="9">
        <f t="shared" si="103"/>
        <v>1</v>
      </c>
      <c r="V622" s="27">
        <f t="shared" si="104"/>
        <v>0</v>
      </c>
    </row>
    <row r="623" spans="1:22" x14ac:dyDescent="0.2">
      <c r="A623" s="1">
        <v>50437</v>
      </c>
      <c r="B623" s="52">
        <f t="shared" si="101"/>
        <v>2038</v>
      </c>
      <c r="C623" s="52">
        <f t="shared" si="102"/>
        <v>2</v>
      </c>
      <c r="D623" s="51">
        <f>VLOOKUP($A623,[1]Selic_base!$A$3:$H$1000,4,0)</f>
        <v>0</v>
      </c>
      <c r="E623" s="54">
        <f>VLOOKUP($A623,[1]Selic_base!$A$3:$H$1000,5,0)</f>
        <v>0</v>
      </c>
      <c r="F623" s="54" t="str">
        <f>VLOOKUP($A623,[1]Selic_base!$A$3:$H$1000,6,0)</f>
        <v/>
      </c>
      <c r="G623" s="54" t="str">
        <f>VLOOKUP($A623,[1]Selic_base!$A$3:$H$1000,7,0)</f>
        <v>b</v>
      </c>
      <c r="H623" s="68">
        <f t="shared" si="98"/>
        <v>157</v>
      </c>
      <c r="I623" s="18"/>
      <c r="J623" s="69" t="str">
        <f t="shared" si="99"/>
        <v/>
      </c>
      <c r="K623" s="6"/>
      <c r="L623" s="18"/>
      <c r="M623" s="64">
        <f t="shared" si="95"/>
        <v>621</v>
      </c>
      <c r="N623" s="69" t="str">
        <f t="shared" si="100"/>
        <v/>
      </c>
      <c r="S623" s="32" t="str">
        <f t="shared" si="96"/>
        <v/>
      </c>
      <c r="T623" s="9">
        <f t="shared" si="97"/>
        <v>1</v>
      </c>
      <c r="U623" s="9">
        <f t="shared" si="103"/>
        <v>1</v>
      </c>
      <c r="V623" s="27">
        <f t="shared" si="104"/>
        <v>0</v>
      </c>
    </row>
    <row r="624" spans="1:22" x14ac:dyDescent="0.2">
      <c r="A624" s="1">
        <v>50465</v>
      </c>
      <c r="B624" s="52">
        <f t="shared" si="101"/>
        <v>2038</v>
      </c>
      <c r="C624" s="52">
        <f t="shared" si="102"/>
        <v>3</v>
      </c>
      <c r="D624" s="51">
        <f>VLOOKUP($A624,[1]Selic_base!$A$3:$H$1000,4,0)</f>
        <v>0</v>
      </c>
      <c r="E624" s="54">
        <f>VLOOKUP($A624,[1]Selic_base!$A$3:$H$1000,5,0)</f>
        <v>0</v>
      </c>
      <c r="F624" s="54" t="str">
        <f>VLOOKUP($A624,[1]Selic_base!$A$3:$H$1000,6,0)</f>
        <v/>
      </c>
      <c r="G624" s="54" t="str">
        <f>VLOOKUP($A624,[1]Selic_base!$A$3:$H$1000,7,0)</f>
        <v>b</v>
      </c>
      <c r="H624" s="68">
        <f t="shared" si="98"/>
        <v>158</v>
      </c>
      <c r="I624" s="18"/>
      <c r="J624" s="69" t="str">
        <f t="shared" si="99"/>
        <v/>
      </c>
      <c r="K624" s="6"/>
      <c r="L624" s="18"/>
      <c r="M624" s="64">
        <f t="shared" si="95"/>
        <v>622</v>
      </c>
      <c r="N624" s="69" t="str">
        <f t="shared" si="100"/>
        <v/>
      </c>
      <c r="S624" s="32" t="str">
        <f t="shared" si="96"/>
        <v/>
      </c>
      <c r="T624" s="9">
        <f t="shared" si="97"/>
        <v>1</v>
      </c>
      <c r="U624" s="9">
        <f t="shared" si="103"/>
        <v>1</v>
      </c>
      <c r="V624" s="27">
        <f t="shared" si="104"/>
        <v>0</v>
      </c>
    </row>
    <row r="625" spans="1:22" x14ac:dyDescent="0.2">
      <c r="A625" s="1">
        <v>50496</v>
      </c>
      <c r="B625" s="52">
        <f t="shared" si="101"/>
        <v>2038</v>
      </c>
      <c r="C625" s="52">
        <f t="shared" si="102"/>
        <v>4</v>
      </c>
      <c r="D625" s="51">
        <f>VLOOKUP($A625,[1]Selic_base!$A$3:$H$1000,4,0)</f>
        <v>0</v>
      </c>
      <c r="E625" s="54">
        <f>VLOOKUP($A625,[1]Selic_base!$A$3:$H$1000,5,0)</f>
        <v>0</v>
      </c>
      <c r="F625" s="54" t="str">
        <f>VLOOKUP($A625,[1]Selic_base!$A$3:$H$1000,6,0)</f>
        <v/>
      </c>
      <c r="G625" s="54" t="str">
        <f>VLOOKUP($A625,[1]Selic_base!$A$3:$H$1000,7,0)</f>
        <v>b</v>
      </c>
      <c r="H625" s="68">
        <f t="shared" si="98"/>
        <v>159</v>
      </c>
      <c r="I625" s="18"/>
      <c r="J625" s="69" t="str">
        <f t="shared" si="99"/>
        <v/>
      </c>
      <c r="K625" s="6"/>
      <c r="L625" s="18"/>
      <c r="M625" s="64">
        <f t="shared" si="95"/>
        <v>623</v>
      </c>
      <c r="N625" s="69" t="str">
        <f t="shared" si="100"/>
        <v/>
      </c>
      <c r="S625" s="32" t="str">
        <f t="shared" si="96"/>
        <v/>
      </c>
      <c r="T625" s="9">
        <f t="shared" si="97"/>
        <v>1</v>
      </c>
      <c r="U625" s="9">
        <f t="shared" si="103"/>
        <v>1</v>
      </c>
      <c r="V625" s="27">
        <f t="shared" si="104"/>
        <v>0</v>
      </c>
    </row>
    <row r="626" spans="1:22" x14ac:dyDescent="0.2">
      <c r="A626" s="1">
        <v>50526</v>
      </c>
      <c r="B626" s="52">
        <f t="shared" si="101"/>
        <v>2038</v>
      </c>
      <c r="C626" s="52">
        <f t="shared" si="102"/>
        <v>5</v>
      </c>
      <c r="D626" s="51">
        <f>VLOOKUP($A626,[1]Selic_base!$A$3:$H$1000,4,0)</f>
        <v>0</v>
      </c>
      <c r="E626" s="54">
        <f>VLOOKUP($A626,[1]Selic_base!$A$3:$H$1000,5,0)</f>
        <v>0</v>
      </c>
      <c r="F626" s="54" t="str">
        <f>VLOOKUP($A626,[1]Selic_base!$A$3:$H$1000,6,0)</f>
        <v/>
      </c>
      <c r="G626" s="54" t="str">
        <f>VLOOKUP($A626,[1]Selic_base!$A$3:$H$1000,7,0)</f>
        <v>b</v>
      </c>
      <c r="H626" s="68">
        <f t="shared" si="98"/>
        <v>160</v>
      </c>
      <c r="I626" s="18"/>
      <c r="J626" s="69" t="str">
        <f t="shared" si="99"/>
        <v/>
      </c>
      <c r="K626" s="6"/>
      <c r="L626" s="18"/>
      <c r="M626" s="64">
        <f t="shared" si="95"/>
        <v>624</v>
      </c>
      <c r="N626" s="69" t="str">
        <f t="shared" si="100"/>
        <v/>
      </c>
      <c r="S626" s="32" t="str">
        <f t="shared" si="96"/>
        <v/>
      </c>
      <c r="T626" s="9">
        <f t="shared" si="97"/>
        <v>1</v>
      </c>
      <c r="U626" s="9">
        <f t="shared" si="103"/>
        <v>1</v>
      </c>
      <c r="V626" s="27">
        <f t="shared" si="104"/>
        <v>0</v>
      </c>
    </row>
    <row r="627" spans="1:22" x14ac:dyDescent="0.2">
      <c r="A627" s="1">
        <v>50557</v>
      </c>
      <c r="B627" s="52">
        <f t="shared" si="101"/>
        <v>2038</v>
      </c>
      <c r="C627" s="52">
        <f t="shared" si="102"/>
        <v>6</v>
      </c>
      <c r="D627" s="51">
        <f>VLOOKUP($A627,[1]Selic_base!$A$3:$H$1000,4,0)</f>
        <v>0</v>
      </c>
      <c r="E627" s="54">
        <f>VLOOKUP($A627,[1]Selic_base!$A$3:$H$1000,5,0)</f>
        <v>0</v>
      </c>
      <c r="F627" s="54" t="str">
        <f>VLOOKUP($A627,[1]Selic_base!$A$3:$H$1000,6,0)</f>
        <v/>
      </c>
      <c r="G627" s="54" t="str">
        <f>VLOOKUP($A627,[1]Selic_base!$A$3:$H$1000,7,0)</f>
        <v>b</v>
      </c>
      <c r="H627" s="68">
        <f t="shared" si="98"/>
        <v>161</v>
      </c>
      <c r="I627" s="18"/>
      <c r="J627" s="69" t="str">
        <f t="shared" si="99"/>
        <v/>
      </c>
      <c r="K627" s="6"/>
      <c r="L627" s="18"/>
      <c r="M627" s="64">
        <f t="shared" si="95"/>
        <v>625</v>
      </c>
      <c r="N627" s="69" t="str">
        <f t="shared" si="100"/>
        <v/>
      </c>
      <c r="S627" s="32" t="str">
        <f t="shared" si="96"/>
        <v/>
      </c>
      <c r="T627" s="9">
        <f t="shared" si="97"/>
        <v>1</v>
      </c>
      <c r="U627" s="9">
        <f t="shared" si="103"/>
        <v>1</v>
      </c>
      <c r="V627" s="27">
        <f t="shared" si="104"/>
        <v>0</v>
      </c>
    </row>
    <row r="628" spans="1:22" x14ac:dyDescent="0.2">
      <c r="A628" s="1">
        <v>50587</v>
      </c>
      <c r="B628" s="52">
        <f t="shared" si="101"/>
        <v>2038</v>
      </c>
      <c r="C628" s="52">
        <f t="shared" si="102"/>
        <v>7</v>
      </c>
      <c r="D628" s="51">
        <f>VLOOKUP($A628,[1]Selic_base!$A$3:$H$1000,4,0)</f>
        <v>0</v>
      </c>
      <c r="E628" s="54">
        <f>VLOOKUP($A628,[1]Selic_base!$A$3:$H$1000,5,0)</f>
        <v>0</v>
      </c>
      <c r="F628" s="54" t="str">
        <f>VLOOKUP($A628,[1]Selic_base!$A$3:$H$1000,6,0)</f>
        <v/>
      </c>
      <c r="G628" s="54" t="str">
        <f>VLOOKUP($A628,[1]Selic_base!$A$3:$H$1000,7,0)</f>
        <v>b</v>
      </c>
      <c r="H628" s="68">
        <f t="shared" si="98"/>
        <v>162</v>
      </c>
      <c r="I628" s="18"/>
      <c r="J628" s="69" t="str">
        <f t="shared" si="99"/>
        <v/>
      </c>
      <c r="K628" s="6"/>
      <c r="L628" s="18"/>
      <c r="M628" s="64">
        <f t="shared" si="95"/>
        <v>626</v>
      </c>
      <c r="N628" s="69" t="str">
        <f t="shared" si="100"/>
        <v/>
      </c>
      <c r="S628" s="32" t="str">
        <f t="shared" si="96"/>
        <v/>
      </c>
      <c r="T628" s="9">
        <f t="shared" si="97"/>
        <v>1</v>
      </c>
      <c r="U628" s="9">
        <f t="shared" si="103"/>
        <v>1</v>
      </c>
      <c r="V628" s="27">
        <f t="shared" si="104"/>
        <v>0</v>
      </c>
    </row>
    <row r="629" spans="1:22" x14ac:dyDescent="0.2">
      <c r="A629" s="1">
        <v>50618</v>
      </c>
      <c r="B629" s="52">
        <f t="shared" si="101"/>
        <v>2038</v>
      </c>
      <c r="C629" s="52">
        <f t="shared" si="102"/>
        <v>8</v>
      </c>
      <c r="D629" s="51">
        <f>VLOOKUP($A629,[1]Selic_base!$A$3:$H$1000,4,0)</f>
        <v>0</v>
      </c>
      <c r="E629" s="54">
        <f>VLOOKUP($A629,[1]Selic_base!$A$3:$H$1000,5,0)</f>
        <v>0</v>
      </c>
      <c r="F629" s="54" t="str">
        <f>VLOOKUP($A629,[1]Selic_base!$A$3:$H$1000,6,0)</f>
        <v/>
      </c>
      <c r="G629" s="54" t="str">
        <f>VLOOKUP($A629,[1]Selic_base!$A$3:$H$1000,7,0)</f>
        <v>b</v>
      </c>
      <c r="H629" s="68">
        <f t="shared" si="98"/>
        <v>163</v>
      </c>
      <c r="I629" s="18"/>
      <c r="J629" s="69" t="str">
        <f t="shared" si="99"/>
        <v/>
      </c>
      <c r="K629" s="6"/>
      <c r="L629" s="18"/>
      <c r="M629" s="64">
        <f t="shared" si="95"/>
        <v>627</v>
      </c>
      <c r="N629" s="69" t="str">
        <f t="shared" si="100"/>
        <v/>
      </c>
      <c r="S629" s="32" t="str">
        <f t="shared" si="96"/>
        <v/>
      </c>
      <c r="T629" s="9">
        <f t="shared" si="97"/>
        <v>1</v>
      </c>
      <c r="U629" s="9">
        <f t="shared" si="103"/>
        <v>1</v>
      </c>
      <c r="V629" s="27">
        <f t="shared" si="104"/>
        <v>0</v>
      </c>
    </row>
    <row r="630" spans="1:22" x14ac:dyDescent="0.2">
      <c r="A630" s="1">
        <v>50649</v>
      </c>
      <c r="B630" s="52">
        <f t="shared" si="101"/>
        <v>2038</v>
      </c>
      <c r="C630" s="52">
        <f t="shared" si="102"/>
        <v>9</v>
      </c>
      <c r="D630" s="51">
        <f>VLOOKUP($A630,[1]Selic_base!$A$3:$H$1000,4,0)</f>
        <v>0</v>
      </c>
      <c r="E630" s="54">
        <f>VLOOKUP($A630,[1]Selic_base!$A$3:$H$1000,5,0)</f>
        <v>0</v>
      </c>
      <c r="F630" s="54" t="str">
        <f>VLOOKUP($A630,[1]Selic_base!$A$3:$H$1000,6,0)</f>
        <v/>
      </c>
      <c r="G630" s="54" t="str">
        <f>VLOOKUP($A630,[1]Selic_base!$A$3:$H$1000,7,0)</f>
        <v>b</v>
      </c>
      <c r="H630" s="68">
        <f t="shared" si="98"/>
        <v>164</v>
      </c>
      <c r="I630" s="18"/>
      <c r="J630" s="69" t="str">
        <f t="shared" si="99"/>
        <v/>
      </c>
      <c r="K630" s="6"/>
      <c r="L630" s="18"/>
      <c r="M630" s="64">
        <f t="shared" si="95"/>
        <v>628</v>
      </c>
      <c r="N630" s="69" t="str">
        <f t="shared" si="100"/>
        <v/>
      </c>
      <c r="S630" s="32" t="str">
        <f t="shared" si="96"/>
        <v/>
      </c>
      <c r="T630" s="9">
        <f t="shared" si="97"/>
        <v>1</v>
      </c>
      <c r="U630" s="9">
        <f t="shared" si="103"/>
        <v>1</v>
      </c>
      <c r="V630" s="27">
        <f t="shared" si="104"/>
        <v>0</v>
      </c>
    </row>
    <row r="631" spans="1:22" x14ac:dyDescent="0.2">
      <c r="A631" s="1">
        <v>50679</v>
      </c>
      <c r="B631" s="52">
        <f t="shared" si="101"/>
        <v>2038</v>
      </c>
      <c r="C631" s="52">
        <f t="shared" si="102"/>
        <v>10</v>
      </c>
      <c r="D631" s="51">
        <f>VLOOKUP($A631,[1]Selic_base!$A$3:$H$1000,4,0)</f>
        <v>0</v>
      </c>
      <c r="E631" s="54">
        <f>VLOOKUP($A631,[1]Selic_base!$A$3:$H$1000,5,0)</f>
        <v>0</v>
      </c>
      <c r="F631" s="54" t="str">
        <f>VLOOKUP($A631,[1]Selic_base!$A$3:$H$1000,6,0)</f>
        <v/>
      </c>
      <c r="G631" s="54" t="str">
        <f>VLOOKUP($A631,[1]Selic_base!$A$3:$H$1000,7,0)</f>
        <v>b</v>
      </c>
      <c r="H631" s="68">
        <f t="shared" si="98"/>
        <v>165</v>
      </c>
      <c r="I631" s="18"/>
      <c r="J631" s="69" t="str">
        <f t="shared" si="99"/>
        <v/>
      </c>
      <c r="K631" s="6"/>
      <c r="L631" s="18"/>
      <c r="M631" s="64">
        <f t="shared" si="95"/>
        <v>629</v>
      </c>
      <c r="N631" s="69" t="str">
        <f t="shared" si="100"/>
        <v/>
      </c>
      <c r="S631" s="32" t="str">
        <f t="shared" si="96"/>
        <v/>
      </c>
      <c r="T631" s="9">
        <f t="shared" si="97"/>
        <v>1</v>
      </c>
      <c r="U631" s="9">
        <f t="shared" si="103"/>
        <v>1</v>
      </c>
      <c r="V631" s="27">
        <f t="shared" si="104"/>
        <v>0</v>
      </c>
    </row>
    <row r="632" spans="1:22" x14ac:dyDescent="0.2">
      <c r="A632" s="1">
        <v>50710</v>
      </c>
      <c r="B632" s="52">
        <f t="shared" si="101"/>
        <v>2038</v>
      </c>
      <c r="C632" s="52">
        <f t="shared" si="102"/>
        <v>11</v>
      </c>
      <c r="D632" s="51">
        <f>VLOOKUP($A632,[1]Selic_base!$A$3:$H$1000,4,0)</f>
        <v>0</v>
      </c>
      <c r="E632" s="54">
        <f>VLOOKUP($A632,[1]Selic_base!$A$3:$H$1000,5,0)</f>
        <v>0</v>
      </c>
      <c r="F632" s="54" t="str">
        <f>VLOOKUP($A632,[1]Selic_base!$A$3:$H$1000,6,0)</f>
        <v/>
      </c>
      <c r="G632" s="54" t="str">
        <f>VLOOKUP($A632,[1]Selic_base!$A$3:$H$1000,7,0)</f>
        <v>b</v>
      </c>
      <c r="H632" s="68">
        <f t="shared" si="98"/>
        <v>166</v>
      </c>
      <c r="I632" s="18"/>
      <c r="J632" s="69" t="str">
        <f t="shared" si="99"/>
        <v/>
      </c>
      <c r="K632" s="6"/>
      <c r="L632" s="18"/>
      <c r="M632" s="64">
        <f t="shared" si="95"/>
        <v>630</v>
      </c>
      <c r="N632" s="69" t="str">
        <f t="shared" si="100"/>
        <v/>
      </c>
      <c r="S632" s="32" t="str">
        <f t="shared" si="96"/>
        <v/>
      </c>
      <c r="T632" s="9">
        <f t="shared" si="97"/>
        <v>1</v>
      </c>
      <c r="U632" s="9">
        <f t="shared" si="103"/>
        <v>1</v>
      </c>
      <c r="V632" s="27">
        <f t="shared" si="104"/>
        <v>0</v>
      </c>
    </row>
    <row r="633" spans="1:22" x14ac:dyDescent="0.2">
      <c r="A633" s="1">
        <v>50740</v>
      </c>
      <c r="B633" s="52">
        <f t="shared" si="101"/>
        <v>2038</v>
      </c>
      <c r="C633" s="52">
        <f t="shared" si="102"/>
        <v>12</v>
      </c>
      <c r="D633" s="51">
        <f>VLOOKUP($A633,[1]Selic_base!$A$3:$H$1000,4,0)</f>
        <v>0</v>
      </c>
      <c r="E633" s="54">
        <f>VLOOKUP($A633,[1]Selic_base!$A$3:$H$1000,5,0)</f>
        <v>0</v>
      </c>
      <c r="F633" s="54" t="str">
        <f>VLOOKUP($A633,[1]Selic_base!$A$3:$H$1000,6,0)</f>
        <v/>
      </c>
      <c r="G633" s="54" t="str">
        <f>VLOOKUP($A633,[1]Selic_base!$A$3:$H$1000,7,0)</f>
        <v>b</v>
      </c>
      <c r="H633" s="68">
        <f t="shared" si="98"/>
        <v>167</v>
      </c>
      <c r="I633" s="18"/>
      <c r="J633" s="69" t="str">
        <f t="shared" si="99"/>
        <v/>
      </c>
      <c r="K633" s="6"/>
      <c r="L633" s="18"/>
      <c r="M633" s="64">
        <f t="shared" si="95"/>
        <v>631</v>
      </c>
      <c r="N633" s="69" t="str">
        <f t="shared" si="100"/>
        <v/>
      </c>
      <c r="S633" s="32" t="str">
        <f t="shared" si="96"/>
        <v/>
      </c>
      <c r="T633" s="9">
        <f t="shared" si="97"/>
        <v>1</v>
      </c>
      <c r="U633" s="9">
        <f t="shared" si="103"/>
        <v>1</v>
      </c>
      <c r="V633" s="27">
        <f t="shared" si="104"/>
        <v>0</v>
      </c>
    </row>
    <row r="634" spans="1:22" x14ac:dyDescent="0.2">
      <c r="A634" s="1">
        <v>50771</v>
      </c>
      <c r="B634" s="52">
        <f t="shared" si="101"/>
        <v>2039</v>
      </c>
      <c r="C634" s="52">
        <f t="shared" si="102"/>
        <v>1</v>
      </c>
      <c r="D634" s="51">
        <f>VLOOKUP($A634,[1]Selic_base!$A$3:$H$1000,4,0)</f>
        <v>0</v>
      </c>
      <c r="E634" s="54">
        <f>VLOOKUP($A634,[1]Selic_base!$A$3:$H$1000,5,0)</f>
        <v>0</v>
      </c>
      <c r="F634" s="54" t="str">
        <f>VLOOKUP($A634,[1]Selic_base!$A$3:$H$1000,6,0)</f>
        <v/>
      </c>
      <c r="G634" s="54" t="str">
        <f>VLOOKUP($A634,[1]Selic_base!$A$3:$H$1000,7,0)</f>
        <v>b</v>
      </c>
      <c r="H634" s="68">
        <f t="shared" si="98"/>
        <v>168</v>
      </c>
      <c r="I634" s="18"/>
      <c r="J634" s="69" t="str">
        <f t="shared" si="99"/>
        <v/>
      </c>
      <c r="K634" s="6"/>
      <c r="L634" s="18"/>
      <c r="M634" s="64">
        <f t="shared" si="95"/>
        <v>632</v>
      </c>
      <c r="N634" s="69" t="str">
        <f t="shared" si="100"/>
        <v/>
      </c>
      <c r="S634" s="32" t="str">
        <f t="shared" si="96"/>
        <v/>
      </c>
      <c r="T634" s="9">
        <f t="shared" si="97"/>
        <v>1</v>
      </c>
      <c r="U634" s="9">
        <f t="shared" si="103"/>
        <v>1</v>
      </c>
      <c r="V634" s="27">
        <f t="shared" si="104"/>
        <v>0</v>
      </c>
    </row>
    <row r="635" spans="1:22" x14ac:dyDescent="0.2">
      <c r="A635" s="1">
        <v>50802</v>
      </c>
      <c r="B635" s="52">
        <f t="shared" si="101"/>
        <v>2039</v>
      </c>
      <c r="C635" s="52">
        <f t="shared" si="102"/>
        <v>2</v>
      </c>
      <c r="D635" s="51">
        <f>VLOOKUP($A635,[1]Selic_base!$A$3:$H$1000,4,0)</f>
        <v>0</v>
      </c>
      <c r="E635" s="54">
        <f>VLOOKUP($A635,[1]Selic_base!$A$3:$H$1000,5,0)</f>
        <v>0</v>
      </c>
      <c r="F635" s="54" t="str">
        <f>VLOOKUP($A635,[1]Selic_base!$A$3:$H$1000,6,0)</f>
        <v/>
      </c>
      <c r="G635" s="54" t="str">
        <f>VLOOKUP($A635,[1]Selic_base!$A$3:$H$1000,7,0)</f>
        <v>b</v>
      </c>
      <c r="H635" s="68">
        <f t="shared" si="98"/>
        <v>169</v>
      </c>
      <c r="I635" s="18"/>
      <c r="J635" s="69" t="str">
        <f t="shared" si="99"/>
        <v/>
      </c>
      <c r="K635" s="6"/>
      <c r="L635" s="18"/>
      <c r="M635" s="64">
        <f t="shared" si="95"/>
        <v>633</v>
      </c>
      <c r="N635" s="69" t="str">
        <f t="shared" si="100"/>
        <v/>
      </c>
      <c r="S635" s="32" t="str">
        <f t="shared" si="96"/>
        <v/>
      </c>
      <c r="T635" s="9">
        <f t="shared" si="97"/>
        <v>1</v>
      </c>
      <c r="U635" s="9">
        <f t="shared" si="103"/>
        <v>1</v>
      </c>
      <c r="V635" s="27">
        <f t="shared" si="104"/>
        <v>0</v>
      </c>
    </row>
    <row r="636" spans="1:22" x14ac:dyDescent="0.2">
      <c r="A636" s="1">
        <v>50830</v>
      </c>
      <c r="B636" s="52">
        <f t="shared" si="101"/>
        <v>2039</v>
      </c>
      <c r="C636" s="52">
        <f t="shared" si="102"/>
        <v>3</v>
      </c>
      <c r="D636" s="51">
        <f>VLOOKUP($A636,[1]Selic_base!$A$3:$H$1000,4,0)</f>
        <v>0</v>
      </c>
      <c r="E636" s="54">
        <f>VLOOKUP($A636,[1]Selic_base!$A$3:$H$1000,5,0)</f>
        <v>0</v>
      </c>
      <c r="F636" s="54" t="str">
        <f>VLOOKUP($A636,[1]Selic_base!$A$3:$H$1000,6,0)</f>
        <v/>
      </c>
      <c r="G636" s="54" t="str">
        <f>VLOOKUP($A636,[1]Selic_base!$A$3:$H$1000,7,0)</f>
        <v>b</v>
      </c>
      <c r="H636" s="68">
        <f t="shared" si="98"/>
        <v>170</v>
      </c>
      <c r="I636" s="18"/>
      <c r="J636" s="69" t="str">
        <f t="shared" si="99"/>
        <v/>
      </c>
      <c r="K636" s="6"/>
      <c r="L636" s="18"/>
      <c r="M636" s="64">
        <f t="shared" si="95"/>
        <v>634</v>
      </c>
      <c r="N636" s="69" t="str">
        <f t="shared" si="100"/>
        <v/>
      </c>
      <c r="S636" s="32" t="str">
        <f t="shared" si="96"/>
        <v/>
      </c>
      <c r="T636" s="9">
        <f t="shared" si="97"/>
        <v>1</v>
      </c>
      <c r="U636" s="9">
        <f t="shared" si="103"/>
        <v>1</v>
      </c>
      <c r="V636" s="27">
        <f t="shared" si="104"/>
        <v>0</v>
      </c>
    </row>
    <row r="637" spans="1:22" x14ac:dyDescent="0.2">
      <c r="A637" s="1">
        <v>50861</v>
      </c>
      <c r="B637" s="52">
        <f t="shared" si="101"/>
        <v>2039</v>
      </c>
      <c r="C637" s="52">
        <f t="shared" si="102"/>
        <v>4</v>
      </c>
      <c r="D637" s="51">
        <f>VLOOKUP($A637,[1]Selic_base!$A$3:$H$1000,4,0)</f>
        <v>0</v>
      </c>
      <c r="E637" s="54">
        <f>VLOOKUP($A637,[1]Selic_base!$A$3:$H$1000,5,0)</f>
        <v>0</v>
      </c>
      <c r="F637" s="54" t="str">
        <f>VLOOKUP($A637,[1]Selic_base!$A$3:$H$1000,6,0)</f>
        <v/>
      </c>
      <c r="G637" s="54" t="str">
        <f>VLOOKUP($A637,[1]Selic_base!$A$3:$H$1000,7,0)</f>
        <v>b</v>
      </c>
      <c r="H637" s="68">
        <f t="shared" si="98"/>
        <v>171</v>
      </c>
      <c r="I637" s="18"/>
      <c r="J637" s="69" t="str">
        <f t="shared" si="99"/>
        <v/>
      </c>
      <c r="K637" s="6"/>
      <c r="L637" s="18"/>
      <c r="M637" s="64">
        <f t="shared" si="95"/>
        <v>635</v>
      </c>
      <c r="N637" s="69" t="str">
        <f t="shared" si="100"/>
        <v/>
      </c>
      <c r="S637" s="32" t="str">
        <f t="shared" si="96"/>
        <v/>
      </c>
      <c r="T637" s="9">
        <f t="shared" si="97"/>
        <v>1</v>
      </c>
      <c r="U637" s="9">
        <f t="shared" si="103"/>
        <v>1</v>
      </c>
      <c r="V637" s="27">
        <f t="shared" si="104"/>
        <v>0</v>
      </c>
    </row>
    <row r="638" spans="1:22" x14ac:dyDescent="0.2">
      <c r="A638" s="1">
        <v>50891</v>
      </c>
      <c r="B638" s="52">
        <f t="shared" si="101"/>
        <v>2039</v>
      </c>
      <c r="C638" s="52">
        <f t="shared" si="102"/>
        <v>5</v>
      </c>
      <c r="D638" s="51">
        <f>VLOOKUP($A638,[1]Selic_base!$A$3:$H$1000,4,0)</f>
        <v>0</v>
      </c>
      <c r="E638" s="54">
        <f>VLOOKUP($A638,[1]Selic_base!$A$3:$H$1000,5,0)</f>
        <v>0</v>
      </c>
      <c r="F638" s="54" t="str">
        <f>VLOOKUP($A638,[1]Selic_base!$A$3:$H$1000,6,0)</f>
        <v/>
      </c>
      <c r="G638" s="54" t="str">
        <f>VLOOKUP($A638,[1]Selic_base!$A$3:$H$1000,7,0)</f>
        <v>b</v>
      </c>
      <c r="H638" s="68">
        <f t="shared" si="98"/>
        <v>172</v>
      </c>
      <c r="I638" s="18"/>
      <c r="J638" s="69" t="str">
        <f t="shared" si="99"/>
        <v/>
      </c>
      <c r="K638" s="6"/>
      <c r="L638" s="18"/>
      <c r="M638" s="64">
        <f t="shared" si="95"/>
        <v>636</v>
      </c>
      <c r="N638" s="69" t="str">
        <f t="shared" si="100"/>
        <v/>
      </c>
      <c r="S638" s="32" t="str">
        <f t="shared" si="96"/>
        <v/>
      </c>
      <c r="T638" s="9">
        <f t="shared" si="97"/>
        <v>1</v>
      </c>
      <c r="U638" s="9">
        <f t="shared" si="103"/>
        <v>1</v>
      </c>
      <c r="V638" s="27">
        <f t="shared" si="104"/>
        <v>0</v>
      </c>
    </row>
    <row r="639" spans="1:22" x14ac:dyDescent="0.2">
      <c r="A639" s="1">
        <v>50922</v>
      </c>
      <c r="B639" s="52">
        <f t="shared" si="101"/>
        <v>2039</v>
      </c>
      <c r="C639" s="52">
        <f t="shared" si="102"/>
        <v>6</v>
      </c>
      <c r="D639" s="51">
        <f>VLOOKUP($A639,[1]Selic_base!$A$3:$H$1000,4,0)</f>
        <v>0</v>
      </c>
      <c r="E639" s="54">
        <f>VLOOKUP($A639,[1]Selic_base!$A$3:$H$1000,5,0)</f>
        <v>0</v>
      </c>
      <c r="F639" s="54" t="str">
        <f>VLOOKUP($A639,[1]Selic_base!$A$3:$H$1000,6,0)</f>
        <v/>
      </c>
      <c r="G639" s="54" t="str">
        <f>VLOOKUP($A639,[1]Selic_base!$A$3:$H$1000,7,0)</f>
        <v>b</v>
      </c>
      <c r="H639" s="68">
        <f t="shared" si="98"/>
        <v>173</v>
      </c>
      <c r="I639" s="18"/>
      <c r="J639" s="69" t="str">
        <f t="shared" si="99"/>
        <v/>
      </c>
      <c r="K639" s="6"/>
      <c r="L639" s="18"/>
      <c r="M639" s="64">
        <f t="shared" si="95"/>
        <v>637</v>
      </c>
      <c r="N639" s="69" t="str">
        <f t="shared" si="100"/>
        <v/>
      </c>
      <c r="S639" s="32" t="str">
        <f t="shared" si="96"/>
        <v/>
      </c>
      <c r="T639" s="9">
        <f t="shared" si="97"/>
        <v>1</v>
      </c>
      <c r="U639" s="9">
        <f t="shared" si="103"/>
        <v>1</v>
      </c>
      <c r="V639" s="27">
        <f t="shared" si="104"/>
        <v>0</v>
      </c>
    </row>
    <row r="640" spans="1:22" x14ac:dyDescent="0.2">
      <c r="A640" s="1">
        <v>50952</v>
      </c>
      <c r="B640" s="52">
        <f t="shared" si="101"/>
        <v>2039</v>
      </c>
      <c r="C640" s="52">
        <f t="shared" si="102"/>
        <v>7</v>
      </c>
      <c r="D640" s="51">
        <f>VLOOKUP($A640,[1]Selic_base!$A$3:$H$1000,4,0)</f>
        <v>0</v>
      </c>
      <c r="E640" s="54">
        <f>VLOOKUP($A640,[1]Selic_base!$A$3:$H$1000,5,0)</f>
        <v>0</v>
      </c>
      <c r="F640" s="54" t="str">
        <f>VLOOKUP($A640,[1]Selic_base!$A$3:$H$1000,6,0)</f>
        <v/>
      </c>
      <c r="G640" s="54" t="str">
        <f>VLOOKUP($A640,[1]Selic_base!$A$3:$H$1000,7,0)</f>
        <v>b</v>
      </c>
      <c r="H640" s="68">
        <f t="shared" si="98"/>
        <v>174</v>
      </c>
      <c r="I640" s="18"/>
      <c r="J640" s="69" t="str">
        <f t="shared" si="99"/>
        <v/>
      </c>
      <c r="K640" s="6"/>
      <c r="L640" s="18"/>
      <c r="M640" s="64">
        <f t="shared" si="95"/>
        <v>638</v>
      </c>
      <c r="N640" s="69" t="str">
        <f t="shared" si="100"/>
        <v/>
      </c>
      <c r="S640" s="32" t="str">
        <f t="shared" si="96"/>
        <v/>
      </c>
      <c r="T640" s="9">
        <f t="shared" si="97"/>
        <v>1</v>
      </c>
      <c r="U640" s="9">
        <f t="shared" si="103"/>
        <v>1</v>
      </c>
      <c r="V640" s="27">
        <f t="shared" si="104"/>
        <v>0</v>
      </c>
    </row>
    <row r="641" spans="1:22" x14ac:dyDescent="0.2">
      <c r="A641" s="1">
        <v>50983</v>
      </c>
      <c r="B641" s="52">
        <f t="shared" si="101"/>
        <v>2039</v>
      </c>
      <c r="C641" s="52">
        <f t="shared" si="102"/>
        <v>8</v>
      </c>
      <c r="D641" s="51">
        <f>VLOOKUP($A641,[1]Selic_base!$A$3:$H$1000,4,0)</f>
        <v>0</v>
      </c>
      <c r="E641" s="54">
        <f>VLOOKUP($A641,[1]Selic_base!$A$3:$H$1000,5,0)</f>
        <v>0</v>
      </c>
      <c r="F641" s="54" t="str">
        <f>VLOOKUP($A641,[1]Selic_base!$A$3:$H$1000,6,0)</f>
        <v/>
      </c>
      <c r="G641" s="54" t="str">
        <f>VLOOKUP($A641,[1]Selic_base!$A$3:$H$1000,7,0)</f>
        <v>b</v>
      </c>
      <c r="H641" s="68">
        <f t="shared" si="98"/>
        <v>175</v>
      </c>
      <c r="I641" s="18"/>
      <c r="J641" s="69" t="str">
        <f t="shared" si="99"/>
        <v/>
      </c>
      <c r="K641" s="6"/>
      <c r="L641" s="18"/>
      <c r="M641" s="64">
        <f t="shared" si="95"/>
        <v>639</v>
      </c>
      <c r="N641" s="69" t="str">
        <f t="shared" si="100"/>
        <v/>
      </c>
      <c r="S641" s="32" t="str">
        <f t="shared" si="96"/>
        <v/>
      </c>
      <c r="T641" s="9">
        <f t="shared" si="97"/>
        <v>1</v>
      </c>
      <c r="U641" s="9">
        <f t="shared" si="103"/>
        <v>1</v>
      </c>
      <c r="V641" s="27">
        <f t="shared" si="104"/>
        <v>0</v>
      </c>
    </row>
    <row r="642" spans="1:22" x14ac:dyDescent="0.2">
      <c r="A642" s="1">
        <v>51014</v>
      </c>
      <c r="B642" s="52">
        <f t="shared" si="101"/>
        <v>2039</v>
      </c>
      <c r="C642" s="52">
        <f t="shared" si="102"/>
        <v>9</v>
      </c>
      <c r="D642" s="51">
        <f>VLOOKUP($A642,[1]Selic_base!$A$3:$H$1000,4,0)</f>
        <v>0</v>
      </c>
      <c r="E642" s="54">
        <f>VLOOKUP($A642,[1]Selic_base!$A$3:$H$1000,5,0)</f>
        <v>0</v>
      </c>
      <c r="F642" s="54" t="str">
        <f>VLOOKUP($A642,[1]Selic_base!$A$3:$H$1000,6,0)</f>
        <v/>
      </c>
      <c r="G642" s="54" t="str">
        <f>VLOOKUP($A642,[1]Selic_base!$A$3:$H$1000,7,0)</f>
        <v>b</v>
      </c>
      <c r="H642" s="68">
        <f t="shared" si="98"/>
        <v>176</v>
      </c>
      <c r="I642" s="18"/>
      <c r="J642" s="69" t="str">
        <f t="shared" si="99"/>
        <v/>
      </c>
      <c r="K642" s="6"/>
      <c r="L642" s="18"/>
      <c r="M642" s="64">
        <f t="shared" si="95"/>
        <v>640</v>
      </c>
      <c r="N642" s="69" t="str">
        <f t="shared" si="100"/>
        <v/>
      </c>
      <c r="S642" s="32" t="str">
        <f t="shared" si="96"/>
        <v/>
      </c>
      <c r="T642" s="9">
        <f t="shared" si="97"/>
        <v>1</v>
      </c>
      <c r="U642" s="9">
        <f t="shared" si="103"/>
        <v>1</v>
      </c>
      <c r="V642" s="27">
        <f t="shared" si="104"/>
        <v>0</v>
      </c>
    </row>
    <row r="643" spans="1:22" x14ac:dyDescent="0.2">
      <c r="A643" s="1">
        <v>51044</v>
      </c>
      <c r="B643" s="52">
        <f t="shared" si="101"/>
        <v>2039</v>
      </c>
      <c r="C643" s="52">
        <f t="shared" si="102"/>
        <v>10</v>
      </c>
      <c r="D643" s="51">
        <f>VLOOKUP($A643,[1]Selic_base!$A$3:$H$1000,4,0)</f>
        <v>0</v>
      </c>
      <c r="E643" s="54">
        <f>VLOOKUP($A643,[1]Selic_base!$A$3:$H$1000,5,0)</f>
        <v>0</v>
      </c>
      <c r="F643" s="54" t="str">
        <f>VLOOKUP($A643,[1]Selic_base!$A$3:$H$1000,6,0)</f>
        <v/>
      </c>
      <c r="G643" s="54" t="str">
        <f>VLOOKUP($A643,[1]Selic_base!$A$3:$H$1000,7,0)</f>
        <v>b</v>
      </c>
      <c r="H643" s="68">
        <f t="shared" si="98"/>
        <v>177</v>
      </c>
      <c r="I643" s="18"/>
      <c r="J643" s="69" t="str">
        <f t="shared" si="99"/>
        <v/>
      </c>
      <c r="K643" s="6"/>
      <c r="L643" s="18"/>
      <c r="M643" s="64">
        <f t="shared" si="95"/>
        <v>641</v>
      </c>
      <c r="N643" s="69" t="str">
        <f t="shared" si="100"/>
        <v/>
      </c>
      <c r="S643" s="32" t="str">
        <f t="shared" si="96"/>
        <v/>
      </c>
      <c r="T643" s="9">
        <f t="shared" si="97"/>
        <v>1</v>
      </c>
      <c r="U643" s="9">
        <f t="shared" si="103"/>
        <v>1</v>
      </c>
      <c r="V643" s="27">
        <f t="shared" si="104"/>
        <v>0</v>
      </c>
    </row>
    <row r="644" spans="1:22" x14ac:dyDescent="0.2">
      <c r="A644" s="1">
        <v>51075</v>
      </c>
      <c r="B644" s="52">
        <f t="shared" si="101"/>
        <v>2039</v>
      </c>
      <c r="C644" s="52">
        <f t="shared" si="102"/>
        <v>11</v>
      </c>
      <c r="D644" s="51">
        <f>VLOOKUP($A644,[1]Selic_base!$A$3:$H$1000,4,0)</f>
        <v>0</v>
      </c>
      <c r="E644" s="54">
        <f>VLOOKUP($A644,[1]Selic_base!$A$3:$H$1000,5,0)</f>
        <v>0</v>
      </c>
      <c r="F644" s="54" t="str">
        <f>VLOOKUP($A644,[1]Selic_base!$A$3:$H$1000,6,0)</f>
        <v/>
      </c>
      <c r="G644" s="54" t="str">
        <f>VLOOKUP($A644,[1]Selic_base!$A$3:$H$1000,7,0)</f>
        <v>b</v>
      </c>
      <c r="H644" s="68">
        <f t="shared" si="98"/>
        <v>178</v>
      </c>
      <c r="I644" s="18"/>
      <c r="J644" s="69" t="str">
        <f t="shared" si="99"/>
        <v/>
      </c>
      <c r="K644" s="6"/>
      <c r="L644" s="18"/>
      <c r="M644" s="64">
        <f t="shared" si="95"/>
        <v>642</v>
      </c>
      <c r="N644" s="69" t="str">
        <f t="shared" si="100"/>
        <v/>
      </c>
      <c r="S644" s="32" t="str">
        <f t="shared" si="96"/>
        <v/>
      </c>
      <c r="T644" s="9">
        <f t="shared" si="97"/>
        <v>1</v>
      </c>
      <c r="U644" s="9">
        <f t="shared" si="103"/>
        <v>1</v>
      </c>
      <c r="V644" s="27">
        <f t="shared" si="104"/>
        <v>0</v>
      </c>
    </row>
    <row r="645" spans="1:22" x14ac:dyDescent="0.2">
      <c r="A645" s="1">
        <v>51105</v>
      </c>
      <c r="B645" s="52">
        <f t="shared" si="101"/>
        <v>2039</v>
      </c>
      <c r="C645" s="52">
        <f t="shared" si="102"/>
        <v>12</v>
      </c>
      <c r="D645" s="51">
        <f>VLOOKUP($A645,[1]Selic_base!$A$3:$H$1000,4,0)</f>
        <v>0</v>
      </c>
      <c r="E645" s="54">
        <f>VLOOKUP($A645,[1]Selic_base!$A$3:$H$1000,5,0)</f>
        <v>0</v>
      </c>
      <c r="F645" s="54" t="str">
        <f>VLOOKUP($A645,[1]Selic_base!$A$3:$H$1000,6,0)</f>
        <v/>
      </c>
      <c r="G645" s="54" t="str">
        <f>VLOOKUP($A645,[1]Selic_base!$A$3:$H$1000,7,0)</f>
        <v>b</v>
      </c>
      <c r="H645" s="68">
        <f t="shared" si="98"/>
        <v>179</v>
      </c>
      <c r="I645" s="18"/>
      <c r="J645" s="69" t="str">
        <f t="shared" si="99"/>
        <v/>
      </c>
      <c r="K645" s="6"/>
      <c r="L645" s="18"/>
      <c r="M645" s="64">
        <f t="shared" ref="M645:M708" si="105">M644+1</f>
        <v>643</v>
      </c>
      <c r="N645" s="69" t="str">
        <f t="shared" si="100"/>
        <v/>
      </c>
      <c r="S645" s="32" t="str">
        <f t="shared" ref="S645:S708" si="106">J645</f>
        <v/>
      </c>
      <c r="T645" s="9">
        <f t="shared" ref="T645:T708" si="107">IF(D645&gt;=0,(D645/100)+1,1-(D645/100))</f>
        <v>1</v>
      </c>
      <c r="U645" s="9">
        <f t="shared" si="103"/>
        <v>1</v>
      </c>
      <c r="V645" s="27">
        <f t="shared" si="104"/>
        <v>0</v>
      </c>
    </row>
    <row r="646" spans="1:22" x14ac:dyDescent="0.2">
      <c r="A646" s="1">
        <v>51136</v>
      </c>
      <c r="B646" s="52">
        <f t="shared" si="101"/>
        <v>2040</v>
      </c>
      <c r="C646" s="52">
        <f t="shared" si="102"/>
        <v>1</v>
      </c>
      <c r="D646" s="51">
        <f>VLOOKUP($A646,[1]Selic_base!$A$3:$H$1000,4,0)</f>
        <v>0</v>
      </c>
      <c r="E646" s="54">
        <f>VLOOKUP($A646,[1]Selic_base!$A$3:$H$1000,5,0)</f>
        <v>0</v>
      </c>
      <c r="F646" s="54" t="str">
        <f>VLOOKUP($A646,[1]Selic_base!$A$3:$H$1000,6,0)</f>
        <v/>
      </c>
      <c r="G646" s="54" t="str">
        <f>VLOOKUP($A646,[1]Selic_base!$A$3:$H$1000,7,0)</f>
        <v>b</v>
      </c>
      <c r="H646" s="68">
        <f t="shared" si="98"/>
        <v>180</v>
      </c>
      <c r="I646" s="18"/>
      <c r="J646" s="69" t="str">
        <f t="shared" si="99"/>
        <v/>
      </c>
      <c r="K646" s="6"/>
      <c r="L646" s="18"/>
      <c r="M646" s="64">
        <f t="shared" si="105"/>
        <v>644</v>
      </c>
      <c r="N646" s="69" t="str">
        <f t="shared" si="100"/>
        <v/>
      </c>
      <c r="S646" s="32" t="str">
        <f t="shared" si="106"/>
        <v/>
      </c>
      <c r="T646" s="9">
        <f t="shared" si="107"/>
        <v>1</v>
      </c>
      <c r="U646" s="9">
        <f t="shared" si="103"/>
        <v>1</v>
      </c>
      <c r="V646" s="27">
        <f t="shared" si="104"/>
        <v>0</v>
      </c>
    </row>
    <row r="647" spans="1:22" x14ac:dyDescent="0.2">
      <c r="A647" s="1">
        <v>51167</v>
      </c>
      <c r="B647" s="52">
        <f t="shared" si="101"/>
        <v>2040</v>
      </c>
      <c r="C647" s="52">
        <f t="shared" si="102"/>
        <v>2</v>
      </c>
      <c r="D647" s="51">
        <f>VLOOKUP($A647,[1]Selic_base!$A$3:$H$1000,4,0)</f>
        <v>0</v>
      </c>
      <c r="E647" s="54">
        <f>VLOOKUP($A647,[1]Selic_base!$A$3:$H$1000,5,0)</f>
        <v>0</v>
      </c>
      <c r="F647" s="54" t="str">
        <f>VLOOKUP($A647,[1]Selic_base!$A$3:$H$1000,6,0)</f>
        <v/>
      </c>
      <c r="G647" s="54" t="str">
        <f>VLOOKUP($A647,[1]Selic_base!$A$3:$H$1000,7,0)</f>
        <v>b</v>
      </c>
      <c r="H647" s="68">
        <f t="shared" si="98"/>
        <v>181</v>
      </c>
      <c r="I647" s="18"/>
      <c r="J647" s="69" t="str">
        <f t="shared" si="99"/>
        <v/>
      </c>
      <c r="K647" s="6"/>
      <c r="L647" s="18"/>
      <c r="M647" s="64">
        <f t="shared" si="105"/>
        <v>645</v>
      </c>
      <c r="N647" s="69" t="str">
        <f t="shared" si="100"/>
        <v/>
      </c>
      <c r="S647" s="32" t="str">
        <f t="shared" si="106"/>
        <v/>
      </c>
      <c r="T647" s="9">
        <f t="shared" si="107"/>
        <v>1</v>
      </c>
      <c r="U647" s="9">
        <f t="shared" si="103"/>
        <v>1</v>
      </c>
      <c r="V647" s="27">
        <f t="shared" si="104"/>
        <v>0</v>
      </c>
    </row>
    <row r="648" spans="1:22" x14ac:dyDescent="0.2">
      <c r="A648" s="1">
        <v>51196</v>
      </c>
      <c r="B648" s="52">
        <f t="shared" si="101"/>
        <v>2040</v>
      </c>
      <c r="C648" s="52">
        <f t="shared" si="102"/>
        <v>3</v>
      </c>
      <c r="D648" s="51">
        <f>VLOOKUP($A648,[1]Selic_base!$A$3:$H$1000,4,0)</f>
        <v>0</v>
      </c>
      <c r="E648" s="54">
        <f>VLOOKUP($A648,[1]Selic_base!$A$3:$H$1000,5,0)</f>
        <v>0</v>
      </c>
      <c r="F648" s="54" t="str">
        <f>VLOOKUP($A648,[1]Selic_base!$A$3:$H$1000,6,0)</f>
        <v/>
      </c>
      <c r="G648" s="54" t="str">
        <f>VLOOKUP($A648,[1]Selic_base!$A$3:$H$1000,7,0)</f>
        <v>b</v>
      </c>
      <c r="H648" s="68">
        <f t="shared" si="98"/>
        <v>182</v>
      </c>
      <c r="I648" s="18"/>
      <c r="J648" s="69" t="str">
        <f t="shared" si="99"/>
        <v/>
      </c>
      <c r="K648" s="6"/>
      <c r="L648" s="18"/>
      <c r="M648" s="64">
        <f t="shared" si="105"/>
        <v>646</v>
      </c>
      <c r="N648" s="69" t="str">
        <f t="shared" si="100"/>
        <v/>
      </c>
      <c r="S648" s="32" t="str">
        <f t="shared" si="106"/>
        <v/>
      </c>
      <c r="T648" s="9">
        <f t="shared" si="107"/>
        <v>1</v>
      </c>
      <c r="U648" s="9">
        <f t="shared" si="103"/>
        <v>1</v>
      </c>
      <c r="V648" s="27">
        <f t="shared" si="104"/>
        <v>0</v>
      </c>
    </row>
    <row r="649" spans="1:22" x14ac:dyDescent="0.2">
      <c r="A649" s="1">
        <v>51227</v>
      </c>
      <c r="B649" s="52">
        <f t="shared" si="101"/>
        <v>2040</v>
      </c>
      <c r="C649" s="52">
        <f t="shared" si="102"/>
        <v>4</v>
      </c>
      <c r="D649" s="51">
        <f>VLOOKUP($A649,[1]Selic_base!$A$3:$H$1000,4,0)</f>
        <v>0</v>
      </c>
      <c r="E649" s="54">
        <f>VLOOKUP($A649,[1]Selic_base!$A$3:$H$1000,5,0)</f>
        <v>0</v>
      </c>
      <c r="F649" s="54" t="str">
        <f>VLOOKUP($A649,[1]Selic_base!$A$3:$H$1000,6,0)</f>
        <v/>
      </c>
      <c r="G649" s="54" t="str">
        <f>VLOOKUP($A649,[1]Selic_base!$A$3:$H$1000,7,0)</f>
        <v>b</v>
      </c>
      <c r="H649" s="68">
        <f t="shared" si="98"/>
        <v>183</v>
      </c>
      <c r="I649" s="18"/>
      <c r="J649" s="69" t="str">
        <f t="shared" si="99"/>
        <v/>
      </c>
      <c r="K649" s="6"/>
      <c r="L649" s="18"/>
      <c r="M649" s="64">
        <f t="shared" si="105"/>
        <v>647</v>
      </c>
      <c r="N649" s="69" t="str">
        <f t="shared" si="100"/>
        <v/>
      </c>
      <c r="S649" s="32" t="str">
        <f t="shared" si="106"/>
        <v/>
      </c>
      <c r="T649" s="9">
        <f t="shared" si="107"/>
        <v>1</v>
      </c>
      <c r="U649" s="9">
        <f t="shared" si="103"/>
        <v>1</v>
      </c>
      <c r="V649" s="27">
        <f t="shared" si="104"/>
        <v>0</v>
      </c>
    </row>
    <row r="650" spans="1:22" x14ac:dyDescent="0.2">
      <c r="A650" s="1">
        <v>51257</v>
      </c>
      <c r="B650" s="52">
        <f t="shared" si="101"/>
        <v>2040</v>
      </c>
      <c r="C650" s="52">
        <f t="shared" si="102"/>
        <v>5</v>
      </c>
      <c r="D650" s="51">
        <f>VLOOKUP($A650,[1]Selic_base!$A$3:$H$1000,4,0)</f>
        <v>0</v>
      </c>
      <c r="E650" s="54">
        <f>VLOOKUP($A650,[1]Selic_base!$A$3:$H$1000,5,0)</f>
        <v>0</v>
      </c>
      <c r="F650" s="54" t="str">
        <f>VLOOKUP($A650,[1]Selic_base!$A$3:$H$1000,6,0)</f>
        <v/>
      </c>
      <c r="G650" s="54" t="str">
        <f>VLOOKUP($A650,[1]Selic_base!$A$3:$H$1000,7,0)</f>
        <v>b</v>
      </c>
      <c r="H650" s="68">
        <f t="shared" si="98"/>
        <v>184</v>
      </c>
      <c r="I650" s="18"/>
      <c r="J650" s="69" t="str">
        <f t="shared" si="99"/>
        <v/>
      </c>
      <c r="K650" s="6"/>
      <c r="L650" s="18"/>
      <c r="M650" s="64">
        <f t="shared" si="105"/>
        <v>648</v>
      </c>
      <c r="N650" s="69" t="str">
        <f t="shared" si="100"/>
        <v/>
      </c>
      <c r="S650" s="32" t="str">
        <f t="shared" si="106"/>
        <v/>
      </c>
      <c r="T650" s="9">
        <f t="shared" si="107"/>
        <v>1</v>
      </c>
      <c r="U650" s="9">
        <f t="shared" si="103"/>
        <v>1</v>
      </c>
      <c r="V650" s="27">
        <f t="shared" si="104"/>
        <v>0</v>
      </c>
    </row>
    <row r="651" spans="1:22" x14ac:dyDescent="0.2">
      <c r="A651" s="1">
        <v>51288</v>
      </c>
      <c r="B651" s="52">
        <f t="shared" si="101"/>
        <v>2040</v>
      </c>
      <c r="C651" s="52">
        <f t="shared" si="102"/>
        <v>6</v>
      </c>
      <c r="D651" s="51">
        <f>VLOOKUP($A651,[1]Selic_base!$A$3:$H$1000,4,0)</f>
        <v>0</v>
      </c>
      <c r="E651" s="54">
        <f>VLOOKUP($A651,[1]Selic_base!$A$3:$H$1000,5,0)</f>
        <v>0</v>
      </c>
      <c r="F651" s="54" t="str">
        <f>VLOOKUP($A651,[1]Selic_base!$A$3:$H$1000,6,0)</f>
        <v/>
      </c>
      <c r="G651" s="54" t="str">
        <f>VLOOKUP($A651,[1]Selic_base!$A$3:$H$1000,7,0)</f>
        <v>b</v>
      </c>
      <c r="H651" s="68">
        <f t="shared" ref="H651:H714" si="108">IF(AND(G651="v",G652="b"),1,IF(H650&gt;0,H650+1,0))</f>
        <v>185</v>
      </c>
      <c r="I651" s="18"/>
      <c r="J651" s="69" t="str">
        <f t="shared" ref="J651:J714" si="109">IF(G651="b","",A651)</f>
        <v/>
      </c>
      <c r="K651" s="6"/>
      <c r="L651" s="18"/>
      <c r="M651" s="64">
        <f t="shared" si="105"/>
        <v>649</v>
      </c>
      <c r="N651" s="69" t="str">
        <f t="shared" ref="N651:N714" si="110">J651</f>
        <v/>
      </c>
      <c r="S651" s="32" t="str">
        <f t="shared" si="106"/>
        <v/>
      </c>
      <c r="T651" s="9">
        <f t="shared" si="107"/>
        <v>1</v>
      </c>
      <c r="U651" s="9">
        <f t="shared" si="103"/>
        <v>1</v>
      </c>
      <c r="V651" s="27">
        <f t="shared" si="104"/>
        <v>0</v>
      </c>
    </row>
    <row r="652" spans="1:22" x14ac:dyDescent="0.2">
      <c r="A652" s="1">
        <v>51318</v>
      </c>
      <c r="B652" s="52">
        <f t="shared" si="101"/>
        <v>2040</v>
      </c>
      <c r="C652" s="52">
        <f t="shared" si="102"/>
        <v>7</v>
      </c>
      <c r="D652" s="51">
        <f>VLOOKUP($A652,[1]Selic_base!$A$3:$H$1000,4,0)</f>
        <v>0</v>
      </c>
      <c r="E652" s="54">
        <f>VLOOKUP($A652,[1]Selic_base!$A$3:$H$1000,5,0)</f>
        <v>0</v>
      </c>
      <c r="F652" s="54" t="str">
        <f>VLOOKUP($A652,[1]Selic_base!$A$3:$H$1000,6,0)</f>
        <v/>
      </c>
      <c r="G652" s="54" t="str">
        <f>VLOOKUP($A652,[1]Selic_base!$A$3:$H$1000,7,0)</f>
        <v>b</v>
      </c>
      <c r="H652" s="68">
        <f t="shared" si="108"/>
        <v>186</v>
      </c>
      <c r="I652" s="18"/>
      <c r="J652" s="69" t="str">
        <f t="shared" si="109"/>
        <v/>
      </c>
      <c r="K652" s="6"/>
      <c r="L652" s="18"/>
      <c r="M652" s="64">
        <f t="shared" si="105"/>
        <v>650</v>
      </c>
      <c r="N652" s="69" t="str">
        <f t="shared" si="110"/>
        <v/>
      </c>
      <c r="S652" s="32" t="str">
        <f t="shared" si="106"/>
        <v/>
      </c>
      <c r="T652" s="9">
        <f t="shared" si="107"/>
        <v>1</v>
      </c>
      <c r="U652" s="9">
        <f t="shared" si="103"/>
        <v>1</v>
      </c>
      <c r="V652" s="27">
        <f t="shared" si="104"/>
        <v>0</v>
      </c>
    </row>
    <row r="653" spans="1:22" x14ac:dyDescent="0.2">
      <c r="A653" s="1">
        <v>51349</v>
      </c>
      <c r="B653" s="52">
        <f t="shared" si="101"/>
        <v>2040</v>
      </c>
      <c r="C653" s="52">
        <f t="shared" si="102"/>
        <v>8</v>
      </c>
      <c r="D653" s="51">
        <f>VLOOKUP($A653,[1]Selic_base!$A$3:$H$1000,4,0)</f>
        <v>0</v>
      </c>
      <c r="E653" s="54">
        <f>VLOOKUP($A653,[1]Selic_base!$A$3:$H$1000,5,0)</f>
        <v>0</v>
      </c>
      <c r="F653" s="54" t="str">
        <f>VLOOKUP($A653,[1]Selic_base!$A$3:$H$1000,6,0)</f>
        <v/>
      </c>
      <c r="G653" s="54" t="str">
        <f>VLOOKUP($A653,[1]Selic_base!$A$3:$H$1000,7,0)</f>
        <v>b</v>
      </c>
      <c r="H653" s="68">
        <f t="shared" si="108"/>
        <v>187</v>
      </c>
      <c r="I653" s="18"/>
      <c r="J653" s="69" t="str">
        <f t="shared" si="109"/>
        <v/>
      </c>
      <c r="K653" s="6"/>
      <c r="L653" s="18"/>
      <c r="M653" s="64">
        <f t="shared" si="105"/>
        <v>651</v>
      </c>
      <c r="N653" s="69" t="str">
        <f t="shared" si="110"/>
        <v/>
      </c>
      <c r="S653" s="32" t="str">
        <f t="shared" si="106"/>
        <v/>
      </c>
      <c r="T653" s="9">
        <f t="shared" si="107"/>
        <v>1</v>
      </c>
      <c r="U653" s="9">
        <f t="shared" si="103"/>
        <v>1</v>
      </c>
      <c r="V653" s="27">
        <f t="shared" si="104"/>
        <v>0</v>
      </c>
    </row>
    <row r="654" spans="1:22" x14ac:dyDescent="0.2">
      <c r="A654" s="1">
        <v>51380</v>
      </c>
      <c r="B654" s="52">
        <f t="shared" si="101"/>
        <v>2040</v>
      </c>
      <c r="C654" s="52">
        <f t="shared" si="102"/>
        <v>9</v>
      </c>
      <c r="D654" s="51">
        <f>VLOOKUP($A654,[1]Selic_base!$A$3:$H$1000,4,0)</f>
        <v>0</v>
      </c>
      <c r="E654" s="54">
        <f>VLOOKUP($A654,[1]Selic_base!$A$3:$H$1000,5,0)</f>
        <v>0</v>
      </c>
      <c r="F654" s="54" t="str">
        <f>VLOOKUP($A654,[1]Selic_base!$A$3:$H$1000,6,0)</f>
        <v/>
      </c>
      <c r="G654" s="54" t="str">
        <f>VLOOKUP($A654,[1]Selic_base!$A$3:$H$1000,7,0)</f>
        <v>b</v>
      </c>
      <c r="H654" s="68">
        <f t="shared" si="108"/>
        <v>188</v>
      </c>
      <c r="I654" s="18"/>
      <c r="J654" s="69" t="str">
        <f t="shared" si="109"/>
        <v/>
      </c>
      <c r="K654" s="6"/>
      <c r="L654" s="18"/>
      <c r="M654" s="64">
        <f t="shared" si="105"/>
        <v>652</v>
      </c>
      <c r="N654" s="69" t="str">
        <f t="shared" si="110"/>
        <v/>
      </c>
      <c r="S654" s="32" t="str">
        <f t="shared" si="106"/>
        <v/>
      </c>
      <c r="T654" s="9">
        <f t="shared" si="107"/>
        <v>1</v>
      </c>
      <c r="U654" s="9">
        <f t="shared" si="103"/>
        <v>1</v>
      </c>
      <c r="V654" s="27">
        <f t="shared" si="104"/>
        <v>0</v>
      </c>
    </row>
    <row r="655" spans="1:22" x14ac:dyDescent="0.2">
      <c r="A655" s="1">
        <v>51410</v>
      </c>
      <c r="B655" s="52">
        <f t="shared" ref="B655:B718" si="111">YEAR(A655)</f>
        <v>2040</v>
      </c>
      <c r="C655" s="52">
        <f t="shared" ref="C655:C718" si="112">MONTH(A655)</f>
        <v>10</v>
      </c>
      <c r="D655" s="51">
        <f>VLOOKUP($A655,[1]Selic_base!$A$3:$H$1000,4,0)</f>
        <v>0</v>
      </c>
      <c r="E655" s="54">
        <f>VLOOKUP($A655,[1]Selic_base!$A$3:$H$1000,5,0)</f>
        <v>0</v>
      </c>
      <c r="F655" s="54" t="str">
        <f>VLOOKUP($A655,[1]Selic_base!$A$3:$H$1000,6,0)</f>
        <v/>
      </c>
      <c r="G655" s="54" t="str">
        <f>VLOOKUP($A655,[1]Selic_base!$A$3:$H$1000,7,0)</f>
        <v>b</v>
      </c>
      <c r="H655" s="68">
        <f t="shared" si="108"/>
        <v>189</v>
      </c>
      <c r="I655" s="18"/>
      <c r="J655" s="69" t="str">
        <f t="shared" si="109"/>
        <v/>
      </c>
      <c r="K655" s="6"/>
      <c r="L655" s="18"/>
      <c r="M655" s="64">
        <f t="shared" si="105"/>
        <v>653</v>
      </c>
      <c r="N655" s="69" t="str">
        <f t="shared" si="110"/>
        <v/>
      </c>
      <c r="S655" s="32" t="str">
        <f t="shared" si="106"/>
        <v/>
      </c>
      <c r="T655" s="9">
        <f t="shared" si="107"/>
        <v>1</v>
      </c>
      <c r="U655" s="9">
        <f t="shared" si="103"/>
        <v>1</v>
      </c>
      <c r="V655" s="27">
        <f t="shared" si="104"/>
        <v>0</v>
      </c>
    </row>
    <row r="656" spans="1:22" x14ac:dyDescent="0.2">
      <c r="A656" s="1">
        <v>51441</v>
      </c>
      <c r="B656" s="52">
        <f t="shared" si="111"/>
        <v>2040</v>
      </c>
      <c r="C656" s="52">
        <f t="shared" si="112"/>
        <v>11</v>
      </c>
      <c r="D656" s="51">
        <f>VLOOKUP($A656,[1]Selic_base!$A$3:$H$1000,4,0)</f>
        <v>0</v>
      </c>
      <c r="E656" s="54">
        <f>VLOOKUP($A656,[1]Selic_base!$A$3:$H$1000,5,0)</f>
        <v>0</v>
      </c>
      <c r="F656" s="54" t="str">
        <f>VLOOKUP($A656,[1]Selic_base!$A$3:$H$1000,6,0)</f>
        <v/>
      </c>
      <c r="G656" s="54" t="str">
        <f>VLOOKUP($A656,[1]Selic_base!$A$3:$H$1000,7,0)</f>
        <v>b</v>
      </c>
      <c r="H656" s="68">
        <f t="shared" si="108"/>
        <v>190</v>
      </c>
      <c r="I656" s="18"/>
      <c r="J656" s="69" t="str">
        <f t="shared" si="109"/>
        <v/>
      </c>
      <c r="K656" s="6"/>
      <c r="L656" s="18"/>
      <c r="M656" s="64">
        <f t="shared" si="105"/>
        <v>654</v>
      </c>
      <c r="N656" s="69" t="str">
        <f t="shared" si="110"/>
        <v/>
      </c>
      <c r="S656" s="32" t="str">
        <f t="shared" si="106"/>
        <v/>
      </c>
      <c r="T656" s="9">
        <f t="shared" si="107"/>
        <v>1</v>
      </c>
      <c r="U656" s="9">
        <f t="shared" si="103"/>
        <v>1</v>
      </c>
      <c r="V656" s="27">
        <f t="shared" si="104"/>
        <v>0</v>
      </c>
    </row>
    <row r="657" spans="1:22" x14ac:dyDescent="0.2">
      <c r="A657" s="1">
        <v>51471</v>
      </c>
      <c r="B657" s="52">
        <f t="shared" si="111"/>
        <v>2040</v>
      </c>
      <c r="C657" s="52">
        <f t="shared" si="112"/>
        <v>12</v>
      </c>
      <c r="D657" s="51">
        <f>VLOOKUP($A657,[1]Selic_base!$A$3:$H$1000,4,0)</f>
        <v>0</v>
      </c>
      <c r="E657" s="54">
        <f>VLOOKUP($A657,[1]Selic_base!$A$3:$H$1000,5,0)</f>
        <v>0</v>
      </c>
      <c r="F657" s="54" t="str">
        <f>VLOOKUP($A657,[1]Selic_base!$A$3:$H$1000,6,0)</f>
        <v/>
      </c>
      <c r="G657" s="54" t="str">
        <f>VLOOKUP($A657,[1]Selic_base!$A$3:$H$1000,7,0)</f>
        <v>b</v>
      </c>
      <c r="H657" s="68">
        <f t="shared" si="108"/>
        <v>191</v>
      </c>
      <c r="I657" s="18"/>
      <c r="J657" s="69" t="str">
        <f t="shared" si="109"/>
        <v/>
      </c>
      <c r="K657" s="6"/>
      <c r="L657" s="18"/>
      <c r="M657" s="64">
        <f t="shared" si="105"/>
        <v>655</v>
      </c>
      <c r="N657" s="69" t="str">
        <f t="shared" si="110"/>
        <v/>
      </c>
      <c r="S657" s="32" t="str">
        <f t="shared" si="106"/>
        <v/>
      </c>
      <c r="T657" s="9">
        <f t="shared" si="107"/>
        <v>1</v>
      </c>
      <c r="U657" s="9">
        <f t="shared" si="103"/>
        <v>1</v>
      </c>
      <c r="V657" s="27">
        <f t="shared" si="104"/>
        <v>0</v>
      </c>
    </row>
    <row r="658" spans="1:22" x14ac:dyDescent="0.2">
      <c r="A658" s="1">
        <v>51502</v>
      </c>
      <c r="B658" s="52">
        <f t="shared" si="111"/>
        <v>2041</v>
      </c>
      <c r="C658" s="52">
        <f t="shared" si="112"/>
        <v>1</v>
      </c>
      <c r="D658" s="51">
        <f>VLOOKUP($A658,[1]Selic_base!$A$3:$H$1000,4,0)</f>
        <v>0</v>
      </c>
      <c r="E658" s="54">
        <f>VLOOKUP($A658,[1]Selic_base!$A$3:$H$1000,5,0)</f>
        <v>0</v>
      </c>
      <c r="F658" s="54" t="str">
        <f>VLOOKUP($A658,[1]Selic_base!$A$3:$H$1000,6,0)</f>
        <v/>
      </c>
      <c r="G658" s="54" t="str">
        <f>VLOOKUP($A658,[1]Selic_base!$A$3:$H$1000,7,0)</f>
        <v>b</v>
      </c>
      <c r="H658" s="68">
        <f t="shared" si="108"/>
        <v>192</v>
      </c>
      <c r="I658" s="18"/>
      <c r="J658" s="69" t="str">
        <f t="shared" si="109"/>
        <v/>
      </c>
      <c r="K658" s="6"/>
      <c r="L658" s="18"/>
      <c r="M658" s="64">
        <f t="shared" si="105"/>
        <v>656</v>
      </c>
      <c r="N658" s="69" t="str">
        <f t="shared" si="110"/>
        <v/>
      </c>
      <c r="S658" s="32" t="str">
        <f t="shared" si="106"/>
        <v/>
      </c>
      <c r="T658" s="9">
        <f t="shared" si="107"/>
        <v>1</v>
      </c>
      <c r="U658" s="9">
        <f t="shared" si="103"/>
        <v>1</v>
      </c>
      <c r="V658" s="27">
        <f t="shared" si="104"/>
        <v>0</v>
      </c>
    </row>
    <row r="659" spans="1:22" x14ac:dyDescent="0.2">
      <c r="A659" s="1">
        <v>51533</v>
      </c>
      <c r="B659" s="52">
        <f t="shared" si="111"/>
        <v>2041</v>
      </c>
      <c r="C659" s="52">
        <f t="shared" si="112"/>
        <v>2</v>
      </c>
      <c r="D659" s="51">
        <f>VLOOKUP($A659,[1]Selic_base!$A$3:$H$1000,4,0)</f>
        <v>0</v>
      </c>
      <c r="E659" s="54">
        <f>VLOOKUP($A659,[1]Selic_base!$A$3:$H$1000,5,0)</f>
        <v>0</v>
      </c>
      <c r="F659" s="54" t="str">
        <f>VLOOKUP($A659,[1]Selic_base!$A$3:$H$1000,6,0)</f>
        <v/>
      </c>
      <c r="G659" s="54" t="str">
        <f>VLOOKUP($A659,[1]Selic_base!$A$3:$H$1000,7,0)</f>
        <v>b</v>
      </c>
      <c r="H659" s="68">
        <f t="shared" si="108"/>
        <v>193</v>
      </c>
      <c r="I659" s="18"/>
      <c r="J659" s="69" t="str">
        <f t="shared" si="109"/>
        <v/>
      </c>
      <c r="K659" s="6"/>
      <c r="L659" s="18"/>
      <c r="M659" s="64">
        <f t="shared" si="105"/>
        <v>657</v>
      </c>
      <c r="N659" s="69" t="str">
        <f t="shared" si="110"/>
        <v/>
      </c>
      <c r="S659" s="32" t="str">
        <f t="shared" si="106"/>
        <v/>
      </c>
      <c r="T659" s="9">
        <f t="shared" si="107"/>
        <v>1</v>
      </c>
      <c r="U659" s="9">
        <f t="shared" si="103"/>
        <v>1</v>
      </c>
      <c r="V659" s="27">
        <f t="shared" si="104"/>
        <v>0</v>
      </c>
    </row>
    <row r="660" spans="1:22" x14ac:dyDescent="0.2">
      <c r="A660" s="1">
        <v>51561</v>
      </c>
      <c r="B660" s="52">
        <f t="shared" si="111"/>
        <v>2041</v>
      </c>
      <c r="C660" s="52">
        <f t="shared" si="112"/>
        <v>3</v>
      </c>
      <c r="D660" s="51">
        <f>VLOOKUP($A660,[1]Selic_base!$A$3:$H$1000,4,0)</f>
        <v>0</v>
      </c>
      <c r="E660" s="54">
        <f>VLOOKUP($A660,[1]Selic_base!$A$3:$H$1000,5,0)</f>
        <v>0</v>
      </c>
      <c r="F660" s="54" t="str">
        <f>VLOOKUP($A660,[1]Selic_base!$A$3:$H$1000,6,0)</f>
        <v/>
      </c>
      <c r="G660" s="54" t="str">
        <f>VLOOKUP($A660,[1]Selic_base!$A$3:$H$1000,7,0)</f>
        <v>b</v>
      </c>
      <c r="H660" s="68">
        <f t="shared" si="108"/>
        <v>194</v>
      </c>
      <c r="I660" s="18"/>
      <c r="J660" s="69" t="str">
        <f t="shared" si="109"/>
        <v/>
      </c>
      <c r="K660" s="6"/>
      <c r="L660" s="18"/>
      <c r="M660" s="64">
        <f t="shared" si="105"/>
        <v>658</v>
      </c>
      <c r="N660" s="69" t="str">
        <f t="shared" si="110"/>
        <v/>
      </c>
      <c r="S660" s="32" t="str">
        <f t="shared" si="106"/>
        <v/>
      </c>
      <c r="T660" s="9">
        <f t="shared" si="107"/>
        <v>1</v>
      </c>
      <c r="U660" s="9">
        <f t="shared" si="103"/>
        <v>1</v>
      </c>
      <c r="V660" s="27">
        <f t="shared" si="104"/>
        <v>0</v>
      </c>
    </row>
    <row r="661" spans="1:22" x14ac:dyDescent="0.2">
      <c r="A661" s="1">
        <v>51592</v>
      </c>
      <c r="B661" s="52">
        <f t="shared" si="111"/>
        <v>2041</v>
      </c>
      <c r="C661" s="52">
        <f t="shared" si="112"/>
        <v>4</v>
      </c>
      <c r="D661" s="51">
        <f>VLOOKUP($A661,[1]Selic_base!$A$3:$H$1000,4,0)</f>
        <v>0</v>
      </c>
      <c r="E661" s="54">
        <f>VLOOKUP($A661,[1]Selic_base!$A$3:$H$1000,5,0)</f>
        <v>0</v>
      </c>
      <c r="F661" s="54" t="str">
        <f>VLOOKUP($A661,[1]Selic_base!$A$3:$H$1000,6,0)</f>
        <v/>
      </c>
      <c r="G661" s="54" t="str">
        <f>VLOOKUP($A661,[1]Selic_base!$A$3:$H$1000,7,0)</f>
        <v>b</v>
      </c>
      <c r="H661" s="68">
        <f t="shared" si="108"/>
        <v>195</v>
      </c>
      <c r="I661" s="18"/>
      <c r="J661" s="69" t="str">
        <f t="shared" si="109"/>
        <v/>
      </c>
      <c r="K661" s="6"/>
      <c r="L661" s="18"/>
      <c r="M661" s="64">
        <f t="shared" si="105"/>
        <v>659</v>
      </c>
      <c r="N661" s="69" t="str">
        <f t="shared" si="110"/>
        <v/>
      </c>
      <c r="S661" s="32" t="str">
        <f t="shared" si="106"/>
        <v/>
      </c>
      <c r="T661" s="9">
        <f t="shared" si="107"/>
        <v>1</v>
      </c>
      <c r="U661" s="9">
        <f t="shared" si="103"/>
        <v>1</v>
      </c>
      <c r="V661" s="27">
        <f t="shared" si="104"/>
        <v>0</v>
      </c>
    </row>
    <row r="662" spans="1:22" x14ac:dyDescent="0.2">
      <c r="A662" s="1">
        <v>51622</v>
      </c>
      <c r="B662" s="52">
        <f t="shared" si="111"/>
        <v>2041</v>
      </c>
      <c r="C662" s="52">
        <f t="shared" si="112"/>
        <v>5</v>
      </c>
      <c r="D662" s="51">
        <f>VLOOKUP($A662,[1]Selic_base!$A$3:$H$1000,4,0)</f>
        <v>0</v>
      </c>
      <c r="E662" s="54">
        <f>VLOOKUP($A662,[1]Selic_base!$A$3:$H$1000,5,0)</f>
        <v>0</v>
      </c>
      <c r="F662" s="54" t="str">
        <f>VLOOKUP($A662,[1]Selic_base!$A$3:$H$1000,6,0)</f>
        <v/>
      </c>
      <c r="G662" s="54" t="str">
        <f>VLOOKUP($A662,[1]Selic_base!$A$3:$H$1000,7,0)</f>
        <v>b</v>
      </c>
      <c r="H662" s="68">
        <f t="shared" si="108"/>
        <v>196</v>
      </c>
      <c r="I662" s="18"/>
      <c r="J662" s="69" t="str">
        <f t="shared" si="109"/>
        <v/>
      </c>
      <c r="K662" s="6"/>
      <c r="L662" s="18"/>
      <c r="M662" s="64">
        <f t="shared" si="105"/>
        <v>660</v>
      </c>
      <c r="N662" s="69" t="str">
        <f t="shared" si="110"/>
        <v/>
      </c>
      <c r="S662" s="32" t="str">
        <f t="shared" si="106"/>
        <v/>
      </c>
      <c r="T662" s="9">
        <f t="shared" si="107"/>
        <v>1</v>
      </c>
      <c r="U662" s="9">
        <f t="shared" si="103"/>
        <v>1</v>
      </c>
      <c r="V662" s="27">
        <f t="shared" si="104"/>
        <v>0</v>
      </c>
    </row>
    <row r="663" spans="1:22" x14ac:dyDescent="0.2">
      <c r="A663" s="1">
        <v>51653</v>
      </c>
      <c r="B663" s="52">
        <f t="shared" si="111"/>
        <v>2041</v>
      </c>
      <c r="C663" s="52">
        <f t="shared" si="112"/>
        <v>6</v>
      </c>
      <c r="D663" s="51">
        <f>VLOOKUP($A663,[1]Selic_base!$A$3:$H$1000,4,0)</f>
        <v>0</v>
      </c>
      <c r="E663" s="54">
        <f>VLOOKUP($A663,[1]Selic_base!$A$3:$H$1000,5,0)</f>
        <v>0</v>
      </c>
      <c r="F663" s="54" t="str">
        <f>VLOOKUP($A663,[1]Selic_base!$A$3:$H$1000,6,0)</f>
        <v/>
      </c>
      <c r="G663" s="54" t="str">
        <f>VLOOKUP($A663,[1]Selic_base!$A$3:$H$1000,7,0)</f>
        <v>b</v>
      </c>
      <c r="H663" s="68">
        <f t="shared" si="108"/>
        <v>197</v>
      </c>
      <c r="I663" s="18"/>
      <c r="J663" s="69" t="str">
        <f t="shared" si="109"/>
        <v/>
      </c>
      <c r="K663" s="6"/>
      <c r="L663" s="18"/>
      <c r="M663" s="64">
        <f t="shared" si="105"/>
        <v>661</v>
      </c>
      <c r="N663" s="69" t="str">
        <f t="shared" si="110"/>
        <v/>
      </c>
      <c r="S663" s="32" t="str">
        <f t="shared" si="106"/>
        <v/>
      </c>
      <c r="T663" s="9">
        <f t="shared" si="107"/>
        <v>1</v>
      </c>
      <c r="U663" s="9">
        <f t="shared" si="103"/>
        <v>1</v>
      </c>
      <c r="V663" s="27">
        <f t="shared" si="104"/>
        <v>0</v>
      </c>
    </row>
    <row r="664" spans="1:22" x14ac:dyDescent="0.2">
      <c r="A664" s="1">
        <v>51683</v>
      </c>
      <c r="B664" s="52">
        <f t="shared" si="111"/>
        <v>2041</v>
      </c>
      <c r="C664" s="52">
        <f t="shared" si="112"/>
        <v>7</v>
      </c>
      <c r="D664" s="51">
        <f>VLOOKUP($A664,[1]Selic_base!$A$3:$H$1000,4,0)</f>
        <v>0</v>
      </c>
      <c r="E664" s="54">
        <f>VLOOKUP($A664,[1]Selic_base!$A$3:$H$1000,5,0)</f>
        <v>0</v>
      </c>
      <c r="F664" s="54" t="str">
        <f>VLOOKUP($A664,[1]Selic_base!$A$3:$H$1000,6,0)</f>
        <v/>
      </c>
      <c r="G664" s="54" t="str">
        <f>VLOOKUP($A664,[1]Selic_base!$A$3:$H$1000,7,0)</f>
        <v>b</v>
      </c>
      <c r="H664" s="68">
        <f t="shared" si="108"/>
        <v>198</v>
      </c>
      <c r="I664" s="18"/>
      <c r="J664" s="69" t="str">
        <f t="shared" si="109"/>
        <v/>
      </c>
      <c r="K664" s="6"/>
      <c r="L664" s="18"/>
      <c r="M664" s="64">
        <f t="shared" si="105"/>
        <v>662</v>
      </c>
      <c r="N664" s="69" t="str">
        <f t="shared" si="110"/>
        <v/>
      </c>
      <c r="S664" s="32" t="str">
        <f t="shared" si="106"/>
        <v/>
      </c>
      <c r="T664" s="9">
        <f t="shared" si="107"/>
        <v>1</v>
      </c>
      <c r="U664" s="9">
        <f t="shared" si="103"/>
        <v>1</v>
      </c>
      <c r="V664" s="27">
        <f t="shared" si="104"/>
        <v>0</v>
      </c>
    </row>
    <row r="665" spans="1:22" x14ac:dyDescent="0.2">
      <c r="A665" s="1">
        <v>51714</v>
      </c>
      <c r="B665" s="52">
        <f t="shared" si="111"/>
        <v>2041</v>
      </c>
      <c r="C665" s="52">
        <f t="shared" si="112"/>
        <v>8</v>
      </c>
      <c r="D665" s="51">
        <f>VLOOKUP($A665,[1]Selic_base!$A$3:$H$1000,4,0)</f>
        <v>0</v>
      </c>
      <c r="E665" s="54">
        <f>VLOOKUP($A665,[1]Selic_base!$A$3:$H$1000,5,0)</f>
        <v>0</v>
      </c>
      <c r="F665" s="54" t="str">
        <f>VLOOKUP($A665,[1]Selic_base!$A$3:$H$1000,6,0)</f>
        <v/>
      </c>
      <c r="G665" s="54" t="str">
        <f>VLOOKUP($A665,[1]Selic_base!$A$3:$H$1000,7,0)</f>
        <v>b</v>
      </c>
      <c r="H665" s="68">
        <f t="shared" si="108"/>
        <v>199</v>
      </c>
      <c r="I665" s="18"/>
      <c r="J665" s="69" t="str">
        <f t="shared" si="109"/>
        <v/>
      </c>
      <c r="K665" s="6"/>
      <c r="L665" s="18"/>
      <c r="M665" s="64">
        <f t="shared" si="105"/>
        <v>663</v>
      </c>
      <c r="N665" s="69" t="str">
        <f t="shared" si="110"/>
        <v/>
      </c>
      <c r="S665" s="32" t="str">
        <f t="shared" si="106"/>
        <v/>
      </c>
      <c r="T665" s="9">
        <f t="shared" si="107"/>
        <v>1</v>
      </c>
      <c r="U665" s="9">
        <f t="shared" si="103"/>
        <v>1</v>
      </c>
      <c r="V665" s="27">
        <f t="shared" si="104"/>
        <v>0</v>
      </c>
    </row>
    <row r="666" spans="1:22" x14ac:dyDescent="0.2">
      <c r="A666" s="1">
        <v>51745</v>
      </c>
      <c r="B666" s="52">
        <f t="shared" si="111"/>
        <v>2041</v>
      </c>
      <c r="C666" s="52">
        <f t="shared" si="112"/>
        <v>9</v>
      </c>
      <c r="D666" s="51">
        <f>VLOOKUP($A666,[1]Selic_base!$A$3:$H$1000,4,0)</f>
        <v>0</v>
      </c>
      <c r="E666" s="54">
        <f>VLOOKUP($A666,[1]Selic_base!$A$3:$H$1000,5,0)</f>
        <v>0</v>
      </c>
      <c r="F666" s="54" t="str">
        <f>VLOOKUP($A666,[1]Selic_base!$A$3:$H$1000,6,0)</f>
        <v/>
      </c>
      <c r="G666" s="54" t="str">
        <f>VLOOKUP($A666,[1]Selic_base!$A$3:$H$1000,7,0)</f>
        <v>b</v>
      </c>
      <c r="H666" s="68">
        <f t="shared" si="108"/>
        <v>200</v>
      </c>
      <c r="I666" s="18"/>
      <c r="J666" s="69" t="str">
        <f t="shared" si="109"/>
        <v/>
      </c>
      <c r="K666" s="6"/>
      <c r="L666" s="18"/>
      <c r="M666" s="64">
        <f t="shared" si="105"/>
        <v>664</v>
      </c>
      <c r="N666" s="69" t="str">
        <f t="shared" si="110"/>
        <v/>
      </c>
      <c r="S666" s="32" t="str">
        <f t="shared" si="106"/>
        <v/>
      </c>
      <c r="T666" s="9">
        <f t="shared" si="107"/>
        <v>1</v>
      </c>
      <c r="U666" s="9">
        <f t="shared" si="103"/>
        <v>1</v>
      </c>
      <c r="V666" s="27">
        <f t="shared" si="104"/>
        <v>0</v>
      </c>
    </row>
    <row r="667" spans="1:22" x14ac:dyDescent="0.2">
      <c r="A667" s="1">
        <v>51775</v>
      </c>
      <c r="B667" s="52">
        <f t="shared" si="111"/>
        <v>2041</v>
      </c>
      <c r="C667" s="52">
        <f t="shared" si="112"/>
        <v>10</v>
      </c>
      <c r="D667" s="51">
        <f>VLOOKUP($A667,[1]Selic_base!$A$3:$H$1000,4,0)</f>
        <v>0</v>
      </c>
      <c r="E667" s="54">
        <f>VLOOKUP($A667,[1]Selic_base!$A$3:$H$1000,5,0)</f>
        <v>0</v>
      </c>
      <c r="F667" s="54" t="str">
        <f>VLOOKUP($A667,[1]Selic_base!$A$3:$H$1000,6,0)</f>
        <v/>
      </c>
      <c r="G667" s="54" t="str">
        <f>VLOOKUP($A667,[1]Selic_base!$A$3:$H$1000,7,0)</f>
        <v>b</v>
      </c>
      <c r="H667" s="68">
        <f t="shared" si="108"/>
        <v>201</v>
      </c>
      <c r="I667" s="18"/>
      <c r="J667" s="69" t="str">
        <f t="shared" si="109"/>
        <v/>
      </c>
      <c r="K667" s="6"/>
      <c r="L667" s="18"/>
      <c r="M667" s="64">
        <f t="shared" si="105"/>
        <v>665</v>
      </c>
      <c r="N667" s="69" t="str">
        <f t="shared" si="110"/>
        <v/>
      </c>
      <c r="S667" s="32" t="str">
        <f t="shared" si="106"/>
        <v/>
      </c>
      <c r="T667" s="9">
        <f t="shared" si="107"/>
        <v>1</v>
      </c>
      <c r="U667" s="9">
        <f t="shared" ref="U667:U730" si="113">IF(E667&gt;=0,(E667/100)+1,1-(E667/100))</f>
        <v>1</v>
      </c>
      <c r="V667" s="27">
        <f t="shared" si="104"/>
        <v>0</v>
      </c>
    </row>
    <row r="668" spans="1:22" x14ac:dyDescent="0.2">
      <c r="A668" s="1">
        <v>51806</v>
      </c>
      <c r="B668" s="52">
        <f t="shared" si="111"/>
        <v>2041</v>
      </c>
      <c r="C668" s="52">
        <f t="shared" si="112"/>
        <v>11</v>
      </c>
      <c r="D668" s="51">
        <f>VLOOKUP($A668,[1]Selic_base!$A$3:$H$1000,4,0)</f>
        <v>0</v>
      </c>
      <c r="E668" s="54">
        <f>VLOOKUP($A668,[1]Selic_base!$A$3:$H$1000,5,0)</f>
        <v>0</v>
      </c>
      <c r="F668" s="54" t="str">
        <f>VLOOKUP($A668,[1]Selic_base!$A$3:$H$1000,6,0)</f>
        <v/>
      </c>
      <c r="G668" s="54" t="str">
        <f>VLOOKUP($A668,[1]Selic_base!$A$3:$H$1000,7,0)</f>
        <v>b</v>
      </c>
      <c r="H668" s="68">
        <f t="shared" si="108"/>
        <v>202</v>
      </c>
      <c r="I668" s="18"/>
      <c r="J668" s="69" t="str">
        <f t="shared" si="109"/>
        <v/>
      </c>
      <c r="K668" s="6"/>
      <c r="L668" s="18"/>
      <c r="M668" s="64">
        <f t="shared" si="105"/>
        <v>666</v>
      </c>
      <c r="N668" s="69" t="str">
        <f t="shared" si="110"/>
        <v/>
      </c>
      <c r="S668" s="32" t="str">
        <f t="shared" si="106"/>
        <v/>
      </c>
      <c r="T668" s="9">
        <f t="shared" si="107"/>
        <v>1</v>
      </c>
      <c r="U668" s="9">
        <f t="shared" si="113"/>
        <v>1</v>
      </c>
      <c r="V668" s="27">
        <f t="shared" si="104"/>
        <v>0</v>
      </c>
    </row>
    <row r="669" spans="1:22" x14ac:dyDescent="0.2">
      <c r="A669" s="1">
        <v>51836</v>
      </c>
      <c r="B669" s="52">
        <f t="shared" si="111"/>
        <v>2041</v>
      </c>
      <c r="C669" s="52">
        <f t="shared" si="112"/>
        <v>12</v>
      </c>
      <c r="D669" s="51">
        <f>VLOOKUP($A669,[1]Selic_base!$A$3:$H$1000,4,0)</f>
        <v>0</v>
      </c>
      <c r="E669" s="54">
        <f>VLOOKUP($A669,[1]Selic_base!$A$3:$H$1000,5,0)</f>
        <v>0</v>
      </c>
      <c r="F669" s="54" t="str">
        <f>VLOOKUP($A669,[1]Selic_base!$A$3:$H$1000,6,0)</f>
        <v/>
      </c>
      <c r="G669" s="54" t="str">
        <f>VLOOKUP($A669,[1]Selic_base!$A$3:$H$1000,7,0)</f>
        <v>b</v>
      </c>
      <c r="H669" s="68">
        <f t="shared" si="108"/>
        <v>203</v>
      </c>
      <c r="I669" s="18"/>
      <c r="J669" s="69" t="str">
        <f t="shared" si="109"/>
        <v/>
      </c>
      <c r="K669" s="6"/>
      <c r="L669" s="18"/>
      <c r="M669" s="64">
        <f t="shared" si="105"/>
        <v>667</v>
      </c>
      <c r="N669" s="69" t="str">
        <f t="shared" si="110"/>
        <v/>
      </c>
      <c r="S669" s="32" t="str">
        <f t="shared" si="106"/>
        <v/>
      </c>
      <c r="T669" s="9">
        <f t="shared" si="107"/>
        <v>1</v>
      </c>
      <c r="U669" s="9">
        <f t="shared" si="113"/>
        <v>1</v>
      </c>
      <c r="V669" s="27">
        <f t="shared" si="104"/>
        <v>0</v>
      </c>
    </row>
    <row r="670" spans="1:22" x14ac:dyDescent="0.2">
      <c r="A670" s="1">
        <v>51867</v>
      </c>
      <c r="B670" s="52">
        <f t="shared" si="111"/>
        <v>2042</v>
      </c>
      <c r="C670" s="52">
        <f t="shared" si="112"/>
        <v>1</v>
      </c>
      <c r="D670" s="51">
        <f>VLOOKUP($A670,[1]Selic_base!$A$3:$H$1000,4,0)</f>
        <v>0</v>
      </c>
      <c r="E670" s="54">
        <f>VLOOKUP($A670,[1]Selic_base!$A$3:$H$1000,5,0)</f>
        <v>0</v>
      </c>
      <c r="F670" s="54" t="str">
        <f>VLOOKUP($A670,[1]Selic_base!$A$3:$H$1000,6,0)</f>
        <v/>
      </c>
      <c r="G670" s="54" t="str">
        <f>VLOOKUP($A670,[1]Selic_base!$A$3:$H$1000,7,0)</f>
        <v>b</v>
      </c>
      <c r="H670" s="68">
        <f t="shared" si="108"/>
        <v>204</v>
      </c>
      <c r="I670" s="18"/>
      <c r="J670" s="69" t="str">
        <f t="shared" si="109"/>
        <v/>
      </c>
      <c r="K670" s="6"/>
      <c r="L670" s="18"/>
      <c r="M670" s="64">
        <f t="shared" si="105"/>
        <v>668</v>
      </c>
      <c r="N670" s="69" t="str">
        <f t="shared" si="110"/>
        <v/>
      </c>
      <c r="S670" s="32" t="str">
        <f t="shared" si="106"/>
        <v/>
      </c>
      <c r="T670" s="9">
        <f t="shared" si="107"/>
        <v>1</v>
      </c>
      <c r="U670" s="9">
        <f t="shared" si="113"/>
        <v>1</v>
      </c>
      <c r="V670" s="27">
        <f t="shared" si="104"/>
        <v>0</v>
      </c>
    </row>
    <row r="671" spans="1:22" x14ac:dyDescent="0.2">
      <c r="A671" s="1">
        <v>51898</v>
      </c>
      <c r="B671" s="52">
        <f t="shared" si="111"/>
        <v>2042</v>
      </c>
      <c r="C671" s="52">
        <f t="shared" si="112"/>
        <v>2</v>
      </c>
      <c r="D671" s="51">
        <f>VLOOKUP($A671,[1]Selic_base!$A$3:$H$1000,4,0)</f>
        <v>0</v>
      </c>
      <c r="E671" s="54">
        <f>VLOOKUP($A671,[1]Selic_base!$A$3:$H$1000,5,0)</f>
        <v>0</v>
      </c>
      <c r="F671" s="54" t="str">
        <f>VLOOKUP($A671,[1]Selic_base!$A$3:$H$1000,6,0)</f>
        <v/>
      </c>
      <c r="G671" s="54" t="str">
        <f>VLOOKUP($A671,[1]Selic_base!$A$3:$H$1000,7,0)</f>
        <v>b</v>
      </c>
      <c r="H671" s="68">
        <f t="shared" si="108"/>
        <v>205</v>
      </c>
      <c r="I671" s="18"/>
      <c r="J671" s="69" t="str">
        <f t="shared" si="109"/>
        <v/>
      </c>
      <c r="K671" s="6"/>
      <c r="L671" s="18"/>
      <c r="M671" s="64">
        <f t="shared" si="105"/>
        <v>669</v>
      </c>
      <c r="N671" s="69" t="str">
        <f t="shared" si="110"/>
        <v/>
      </c>
      <c r="S671" s="32" t="str">
        <f t="shared" si="106"/>
        <v/>
      </c>
      <c r="T671" s="9">
        <f t="shared" si="107"/>
        <v>1</v>
      </c>
      <c r="U671" s="9">
        <f t="shared" si="113"/>
        <v>1</v>
      </c>
      <c r="V671" s="27">
        <f t="shared" si="104"/>
        <v>0</v>
      </c>
    </row>
    <row r="672" spans="1:22" x14ac:dyDescent="0.2">
      <c r="A672" s="1">
        <v>51926</v>
      </c>
      <c r="B672" s="52">
        <f t="shared" si="111"/>
        <v>2042</v>
      </c>
      <c r="C672" s="52">
        <f t="shared" si="112"/>
        <v>3</v>
      </c>
      <c r="D672" s="51">
        <f>VLOOKUP($A672,[1]Selic_base!$A$3:$H$1000,4,0)</f>
        <v>0</v>
      </c>
      <c r="E672" s="54">
        <f>VLOOKUP($A672,[1]Selic_base!$A$3:$H$1000,5,0)</f>
        <v>0</v>
      </c>
      <c r="F672" s="54" t="str">
        <f>VLOOKUP($A672,[1]Selic_base!$A$3:$H$1000,6,0)</f>
        <v/>
      </c>
      <c r="G672" s="54" t="str">
        <f>VLOOKUP($A672,[1]Selic_base!$A$3:$H$1000,7,0)</f>
        <v>b</v>
      </c>
      <c r="H672" s="68">
        <f t="shared" si="108"/>
        <v>206</v>
      </c>
      <c r="I672" s="18"/>
      <c r="J672" s="69" t="str">
        <f t="shared" si="109"/>
        <v/>
      </c>
      <c r="K672" s="6"/>
      <c r="L672" s="18"/>
      <c r="M672" s="64">
        <f t="shared" si="105"/>
        <v>670</v>
      </c>
      <c r="N672" s="69" t="str">
        <f t="shared" si="110"/>
        <v/>
      </c>
      <c r="S672" s="32" t="str">
        <f t="shared" si="106"/>
        <v/>
      </c>
      <c r="T672" s="9">
        <f t="shared" si="107"/>
        <v>1</v>
      </c>
      <c r="U672" s="9">
        <f t="shared" si="113"/>
        <v>1</v>
      </c>
      <c r="V672" s="27">
        <f t="shared" si="104"/>
        <v>0</v>
      </c>
    </row>
    <row r="673" spans="1:22" x14ac:dyDescent="0.2">
      <c r="A673" s="1">
        <v>51957</v>
      </c>
      <c r="B673" s="52">
        <f t="shared" si="111"/>
        <v>2042</v>
      </c>
      <c r="C673" s="52">
        <f t="shared" si="112"/>
        <v>4</v>
      </c>
      <c r="D673" s="51">
        <f>VLOOKUP($A673,[1]Selic_base!$A$3:$H$1000,4,0)</f>
        <v>0</v>
      </c>
      <c r="E673" s="54">
        <f>VLOOKUP($A673,[1]Selic_base!$A$3:$H$1000,5,0)</f>
        <v>0</v>
      </c>
      <c r="F673" s="54" t="str">
        <f>VLOOKUP($A673,[1]Selic_base!$A$3:$H$1000,6,0)</f>
        <v/>
      </c>
      <c r="G673" s="54" t="str">
        <f>VLOOKUP($A673,[1]Selic_base!$A$3:$H$1000,7,0)</f>
        <v>b</v>
      </c>
      <c r="H673" s="68">
        <f t="shared" si="108"/>
        <v>207</v>
      </c>
      <c r="I673" s="18"/>
      <c r="J673" s="69" t="str">
        <f t="shared" si="109"/>
        <v/>
      </c>
      <c r="K673" s="6"/>
      <c r="L673" s="18"/>
      <c r="M673" s="64">
        <f t="shared" si="105"/>
        <v>671</v>
      </c>
      <c r="N673" s="69" t="str">
        <f t="shared" si="110"/>
        <v/>
      </c>
      <c r="S673" s="32" t="str">
        <f t="shared" si="106"/>
        <v/>
      </c>
      <c r="T673" s="9">
        <f t="shared" si="107"/>
        <v>1</v>
      </c>
      <c r="U673" s="9">
        <f t="shared" si="113"/>
        <v>1</v>
      </c>
      <c r="V673" s="27">
        <f t="shared" si="104"/>
        <v>0</v>
      </c>
    </row>
    <row r="674" spans="1:22" x14ac:dyDescent="0.2">
      <c r="A674" s="1">
        <v>51987</v>
      </c>
      <c r="B674" s="52">
        <f t="shared" si="111"/>
        <v>2042</v>
      </c>
      <c r="C674" s="52">
        <f t="shared" si="112"/>
        <v>5</v>
      </c>
      <c r="D674" s="51">
        <f>VLOOKUP($A674,[1]Selic_base!$A$3:$H$1000,4,0)</f>
        <v>0</v>
      </c>
      <c r="E674" s="54">
        <f>VLOOKUP($A674,[1]Selic_base!$A$3:$H$1000,5,0)</f>
        <v>0</v>
      </c>
      <c r="F674" s="54" t="str">
        <f>VLOOKUP($A674,[1]Selic_base!$A$3:$H$1000,6,0)</f>
        <v/>
      </c>
      <c r="G674" s="54" t="str">
        <f>VLOOKUP($A674,[1]Selic_base!$A$3:$H$1000,7,0)</f>
        <v>b</v>
      </c>
      <c r="H674" s="68">
        <f t="shared" si="108"/>
        <v>208</v>
      </c>
      <c r="I674" s="18"/>
      <c r="J674" s="69" t="str">
        <f t="shared" si="109"/>
        <v/>
      </c>
      <c r="K674" s="6"/>
      <c r="L674" s="18"/>
      <c r="M674" s="64">
        <f t="shared" si="105"/>
        <v>672</v>
      </c>
      <c r="N674" s="69" t="str">
        <f t="shared" si="110"/>
        <v/>
      </c>
      <c r="S674" s="32" t="str">
        <f t="shared" si="106"/>
        <v/>
      </c>
      <c r="T674" s="9">
        <f t="shared" si="107"/>
        <v>1</v>
      </c>
      <c r="U674" s="9">
        <f t="shared" si="113"/>
        <v>1</v>
      </c>
      <c r="V674" s="27">
        <f t="shared" si="104"/>
        <v>0</v>
      </c>
    </row>
    <row r="675" spans="1:22" x14ac:dyDescent="0.2">
      <c r="A675" s="1">
        <v>52018</v>
      </c>
      <c r="B675" s="52">
        <f t="shared" si="111"/>
        <v>2042</v>
      </c>
      <c r="C675" s="52">
        <f t="shared" si="112"/>
        <v>6</v>
      </c>
      <c r="D675" s="51">
        <f>VLOOKUP($A675,[1]Selic_base!$A$3:$H$1000,4,0)</f>
        <v>0</v>
      </c>
      <c r="E675" s="54">
        <f>VLOOKUP($A675,[1]Selic_base!$A$3:$H$1000,5,0)</f>
        <v>0</v>
      </c>
      <c r="F675" s="54" t="str">
        <f>VLOOKUP($A675,[1]Selic_base!$A$3:$H$1000,6,0)</f>
        <v/>
      </c>
      <c r="G675" s="54" t="str">
        <f>VLOOKUP($A675,[1]Selic_base!$A$3:$H$1000,7,0)</f>
        <v>b</v>
      </c>
      <c r="H675" s="68">
        <f t="shared" si="108"/>
        <v>209</v>
      </c>
      <c r="I675" s="18"/>
      <c r="J675" s="69" t="str">
        <f t="shared" si="109"/>
        <v/>
      </c>
      <c r="K675" s="6"/>
      <c r="L675" s="18"/>
      <c r="M675" s="64">
        <f t="shared" si="105"/>
        <v>673</v>
      </c>
      <c r="N675" s="69" t="str">
        <f t="shared" si="110"/>
        <v/>
      </c>
      <c r="S675" s="32" t="str">
        <f t="shared" si="106"/>
        <v/>
      </c>
      <c r="T675" s="9">
        <f t="shared" si="107"/>
        <v>1</v>
      </c>
      <c r="U675" s="9">
        <f t="shared" si="113"/>
        <v>1</v>
      </c>
      <c r="V675" s="27">
        <f t="shared" si="104"/>
        <v>0</v>
      </c>
    </row>
    <row r="676" spans="1:22" x14ac:dyDescent="0.2">
      <c r="A676" s="1">
        <v>52048</v>
      </c>
      <c r="B676" s="52">
        <f t="shared" si="111"/>
        <v>2042</v>
      </c>
      <c r="C676" s="52">
        <f t="shared" si="112"/>
        <v>7</v>
      </c>
      <c r="D676" s="51">
        <f>VLOOKUP($A676,[1]Selic_base!$A$3:$H$1000,4,0)</f>
        <v>0</v>
      </c>
      <c r="E676" s="54">
        <f>VLOOKUP($A676,[1]Selic_base!$A$3:$H$1000,5,0)</f>
        <v>0</v>
      </c>
      <c r="F676" s="54" t="str">
        <f>VLOOKUP($A676,[1]Selic_base!$A$3:$H$1000,6,0)</f>
        <v/>
      </c>
      <c r="G676" s="54" t="str">
        <f>VLOOKUP($A676,[1]Selic_base!$A$3:$H$1000,7,0)</f>
        <v>b</v>
      </c>
      <c r="H676" s="68">
        <f t="shared" si="108"/>
        <v>210</v>
      </c>
      <c r="I676" s="18"/>
      <c r="J676" s="69" t="str">
        <f t="shared" si="109"/>
        <v/>
      </c>
      <c r="K676" s="6"/>
      <c r="L676" s="18"/>
      <c r="M676" s="64">
        <f t="shared" si="105"/>
        <v>674</v>
      </c>
      <c r="N676" s="69" t="str">
        <f t="shared" si="110"/>
        <v/>
      </c>
      <c r="S676" s="32" t="str">
        <f t="shared" si="106"/>
        <v/>
      </c>
      <c r="T676" s="9">
        <f t="shared" si="107"/>
        <v>1</v>
      </c>
      <c r="U676" s="9">
        <f t="shared" si="113"/>
        <v>1</v>
      </c>
      <c r="V676" s="27">
        <f t="shared" si="104"/>
        <v>0</v>
      </c>
    </row>
    <row r="677" spans="1:22" x14ac:dyDescent="0.2">
      <c r="A677" s="1">
        <v>52079</v>
      </c>
      <c r="B677" s="52">
        <f t="shared" si="111"/>
        <v>2042</v>
      </c>
      <c r="C677" s="52">
        <f t="shared" si="112"/>
        <v>8</v>
      </c>
      <c r="D677" s="51">
        <f>VLOOKUP($A677,[1]Selic_base!$A$3:$H$1000,4,0)</f>
        <v>0</v>
      </c>
      <c r="E677" s="54">
        <f>VLOOKUP($A677,[1]Selic_base!$A$3:$H$1000,5,0)</f>
        <v>0</v>
      </c>
      <c r="F677" s="54" t="str">
        <f>VLOOKUP($A677,[1]Selic_base!$A$3:$H$1000,6,0)</f>
        <v/>
      </c>
      <c r="G677" s="54" t="str">
        <f>VLOOKUP($A677,[1]Selic_base!$A$3:$H$1000,7,0)</f>
        <v>b</v>
      </c>
      <c r="H677" s="68">
        <f t="shared" si="108"/>
        <v>211</v>
      </c>
      <c r="I677" s="18"/>
      <c r="J677" s="69" t="str">
        <f t="shared" si="109"/>
        <v/>
      </c>
      <c r="K677" s="6"/>
      <c r="L677" s="18"/>
      <c r="M677" s="64">
        <f t="shared" si="105"/>
        <v>675</v>
      </c>
      <c r="N677" s="69" t="str">
        <f t="shared" si="110"/>
        <v/>
      </c>
      <c r="S677" s="32" t="str">
        <f t="shared" si="106"/>
        <v/>
      </c>
      <c r="T677" s="9">
        <f t="shared" si="107"/>
        <v>1</v>
      </c>
      <c r="U677" s="9">
        <f t="shared" si="113"/>
        <v>1</v>
      </c>
      <c r="V677" s="27">
        <f t="shared" si="104"/>
        <v>0</v>
      </c>
    </row>
    <row r="678" spans="1:22" x14ac:dyDescent="0.2">
      <c r="A678" s="1">
        <v>52110</v>
      </c>
      <c r="B678" s="52">
        <f t="shared" si="111"/>
        <v>2042</v>
      </c>
      <c r="C678" s="52">
        <f t="shared" si="112"/>
        <v>9</v>
      </c>
      <c r="D678" s="51">
        <f>VLOOKUP($A678,[1]Selic_base!$A$3:$H$1000,4,0)</f>
        <v>0</v>
      </c>
      <c r="E678" s="54">
        <f>VLOOKUP($A678,[1]Selic_base!$A$3:$H$1000,5,0)</f>
        <v>0</v>
      </c>
      <c r="F678" s="54" t="str">
        <f>VLOOKUP($A678,[1]Selic_base!$A$3:$H$1000,6,0)</f>
        <v/>
      </c>
      <c r="G678" s="54" t="str">
        <f>VLOOKUP($A678,[1]Selic_base!$A$3:$H$1000,7,0)</f>
        <v>b</v>
      </c>
      <c r="H678" s="68">
        <f t="shared" si="108"/>
        <v>212</v>
      </c>
      <c r="I678" s="18"/>
      <c r="J678" s="69" t="str">
        <f t="shared" si="109"/>
        <v/>
      </c>
      <c r="K678" s="6"/>
      <c r="L678" s="18"/>
      <c r="M678" s="64">
        <f t="shared" si="105"/>
        <v>676</v>
      </c>
      <c r="N678" s="69" t="str">
        <f t="shared" si="110"/>
        <v/>
      </c>
      <c r="S678" s="32" t="str">
        <f t="shared" si="106"/>
        <v/>
      </c>
      <c r="T678" s="9">
        <f t="shared" si="107"/>
        <v>1</v>
      </c>
      <c r="U678" s="9">
        <f t="shared" si="113"/>
        <v>1</v>
      </c>
      <c r="V678" s="27">
        <f t="shared" si="104"/>
        <v>0</v>
      </c>
    </row>
    <row r="679" spans="1:22" x14ac:dyDescent="0.2">
      <c r="A679" s="1">
        <v>52140</v>
      </c>
      <c r="B679" s="52">
        <f t="shared" si="111"/>
        <v>2042</v>
      </c>
      <c r="C679" s="52">
        <f t="shared" si="112"/>
        <v>10</v>
      </c>
      <c r="D679" s="51">
        <f>VLOOKUP($A679,[1]Selic_base!$A$3:$H$1000,4,0)</f>
        <v>0</v>
      </c>
      <c r="E679" s="54">
        <f>VLOOKUP($A679,[1]Selic_base!$A$3:$H$1000,5,0)</f>
        <v>0</v>
      </c>
      <c r="F679" s="54" t="str">
        <f>VLOOKUP($A679,[1]Selic_base!$A$3:$H$1000,6,0)</f>
        <v/>
      </c>
      <c r="G679" s="54" t="str">
        <f>VLOOKUP($A679,[1]Selic_base!$A$3:$H$1000,7,0)</f>
        <v>b</v>
      </c>
      <c r="H679" s="68">
        <f t="shared" si="108"/>
        <v>213</v>
      </c>
      <c r="I679" s="18"/>
      <c r="J679" s="69" t="str">
        <f t="shared" si="109"/>
        <v/>
      </c>
      <c r="K679" s="6"/>
      <c r="L679" s="18"/>
      <c r="M679" s="64">
        <f t="shared" si="105"/>
        <v>677</v>
      </c>
      <c r="N679" s="69" t="str">
        <f t="shared" si="110"/>
        <v/>
      </c>
      <c r="S679" s="32" t="str">
        <f t="shared" si="106"/>
        <v/>
      </c>
      <c r="T679" s="9">
        <f t="shared" si="107"/>
        <v>1</v>
      </c>
      <c r="U679" s="9">
        <f t="shared" si="113"/>
        <v>1</v>
      </c>
      <c r="V679" s="27">
        <f t="shared" ref="V679:V742" si="114">IF(C679=1,D679,D679+V678)</f>
        <v>0</v>
      </c>
    </row>
    <row r="680" spans="1:22" x14ac:dyDescent="0.2">
      <c r="A680" s="1">
        <v>52171</v>
      </c>
      <c r="B680" s="52">
        <f t="shared" si="111"/>
        <v>2042</v>
      </c>
      <c r="C680" s="52">
        <f t="shared" si="112"/>
        <v>11</v>
      </c>
      <c r="D680" s="51">
        <f>VLOOKUP($A680,[1]Selic_base!$A$3:$H$1000,4,0)</f>
        <v>0</v>
      </c>
      <c r="E680" s="54">
        <f>VLOOKUP($A680,[1]Selic_base!$A$3:$H$1000,5,0)</f>
        <v>0</v>
      </c>
      <c r="F680" s="54" t="str">
        <f>VLOOKUP($A680,[1]Selic_base!$A$3:$H$1000,6,0)</f>
        <v/>
      </c>
      <c r="G680" s="54" t="str">
        <f>VLOOKUP($A680,[1]Selic_base!$A$3:$H$1000,7,0)</f>
        <v>b</v>
      </c>
      <c r="H680" s="68">
        <f t="shared" si="108"/>
        <v>214</v>
      </c>
      <c r="I680" s="18"/>
      <c r="J680" s="69" t="str">
        <f t="shared" si="109"/>
        <v/>
      </c>
      <c r="K680" s="6"/>
      <c r="L680" s="18"/>
      <c r="M680" s="64">
        <f t="shared" si="105"/>
        <v>678</v>
      </c>
      <c r="N680" s="69" t="str">
        <f t="shared" si="110"/>
        <v/>
      </c>
      <c r="S680" s="32" t="str">
        <f t="shared" si="106"/>
        <v/>
      </c>
      <c r="T680" s="9">
        <f t="shared" si="107"/>
        <v>1</v>
      </c>
      <c r="U680" s="9">
        <f t="shared" si="113"/>
        <v>1</v>
      </c>
      <c r="V680" s="27">
        <f t="shared" si="114"/>
        <v>0</v>
      </c>
    </row>
    <row r="681" spans="1:22" x14ac:dyDescent="0.2">
      <c r="A681" s="1">
        <v>52201</v>
      </c>
      <c r="B681" s="52">
        <f t="shared" si="111"/>
        <v>2042</v>
      </c>
      <c r="C681" s="52">
        <f t="shared" si="112"/>
        <v>12</v>
      </c>
      <c r="D681" s="51">
        <f>VLOOKUP($A681,[1]Selic_base!$A$3:$H$1000,4,0)</f>
        <v>0</v>
      </c>
      <c r="E681" s="54">
        <f>VLOOKUP($A681,[1]Selic_base!$A$3:$H$1000,5,0)</f>
        <v>0</v>
      </c>
      <c r="F681" s="54" t="str">
        <f>VLOOKUP($A681,[1]Selic_base!$A$3:$H$1000,6,0)</f>
        <v/>
      </c>
      <c r="G681" s="54" t="str">
        <f>VLOOKUP($A681,[1]Selic_base!$A$3:$H$1000,7,0)</f>
        <v>b</v>
      </c>
      <c r="H681" s="68">
        <f t="shared" si="108"/>
        <v>215</v>
      </c>
      <c r="I681" s="18"/>
      <c r="J681" s="69" t="str">
        <f t="shared" si="109"/>
        <v/>
      </c>
      <c r="K681" s="6"/>
      <c r="L681" s="18"/>
      <c r="M681" s="64">
        <f t="shared" si="105"/>
        <v>679</v>
      </c>
      <c r="N681" s="69" t="str">
        <f t="shared" si="110"/>
        <v/>
      </c>
      <c r="S681" s="32" t="str">
        <f t="shared" si="106"/>
        <v/>
      </c>
      <c r="T681" s="9">
        <f t="shared" si="107"/>
        <v>1</v>
      </c>
      <c r="U681" s="9">
        <f t="shared" si="113"/>
        <v>1</v>
      </c>
      <c r="V681" s="27">
        <f t="shared" si="114"/>
        <v>0</v>
      </c>
    </row>
    <row r="682" spans="1:22" x14ac:dyDescent="0.2">
      <c r="A682" s="1">
        <v>52232</v>
      </c>
      <c r="B682" s="52">
        <f t="shared" si="111"/>
        <v>2043</v>
      </c>
      <c r="C682" s="52">
        <f t="shared" si="112"/>
        <v>1</v>
      </c>
      <c r="D682" s="51">
        <f>VLOOKUP($A682,[1]Selic_base!$A$3:$H$1000,4,0)</f>
        <v>0</v>
      </c>
      <c r="E682" s="54">
        <f>VLOOKUP($A682,[1]Selic_base!$A$3:$H$1000,5,0)</f>
        <v>0</v>
      </c>
      <c r="F682" s="54" t="str">
        <f>VLOOKUP($A682,[1]Selic_base!$A$3:$H$1000,6,0)</f>
        <v/>
      </c>
      <c r="G682" s="54" t="str">
        <f>VLOOKUP($A682,[1]Selic_base!$A$3:$H$1000,7,0)</f>
        <v>b</v>
      </c>
      <c r="H682" s="68">
        <f t="shared" si="108"/>
        <v>216</v>
      </c>
      <c r="I682" s="18"/>
      <c r="J682" s="69" t="str">
        <f t="shared" si="109"/>
        <v/>
      </c>
      <c r="K682" s="6"/>
      <c r="L682" s="18"/>
      <c r="M682" s="64">
        <f t="shared" si="105"/>
        <v>680</v>
      </c>
      <c r="N682" s="69" t="str">
        <f t="shared" si="110"/>
        <v/>
      </c>
      <c r="S682" s="32" t="str">
        <f t="shared" si="106"/>
        <v/>
      </c>
      <c r="T682" s="9">
        <f t="shared" si="107"/>
        <v>1</v>
      </c>
      <c r="U682" s="9">
        <f t="shared" si="113"/>
        <v>1</v>
      </c>
      <c r="V682" s="27">
        <f t="shared" si="114"/>
        <v>0</v>
      </c>
    </row>
    <row r="683" spans="1:22" x14ac:dyDescent="0.2">
      <c r="A683" s="1">
        <v>52263</v>
      </c>
      <c r="B683" s="52">
        <f t="shared" si="111"/>
        <v>2043</v>
      </c>
      <c r="C683" s="52">
        <f t="shared" si="112"/>
        <v>2</v>
      </c>
      <c r="D683" s="51">
        <f>VLOOKUP($A683,[1]Selic_base!$A$3:$H$1000,4,0)</f>
        <v>0</v>
      </c>
      <c r="E683" s="54">
        <f>VLOOKUP($A683,[1]Selic_base!$A$3:$H$1000,5,0)</f>
        <v>0</v>
      </c>
      <c r="F683" s="54" t="str">
        <f>VLOOKUP($A683,[1]Selic_base!$A$3:$H$1000,6,0)</f>
        <v/>
      </c>
      <c r="G683" s="54" t="str">
        <f>VLOOKUP($A683,[1]Selic_base!$A$3:$H$1000,7,0)</f>
        <v>b</v>
      </c>
      <c r="H683" s="68">
        <f t="shared" si="108"/>
        <v>217</v>
      </c>
      <c r="I683" s="18"/>
      <c r="J683" s="69" t="str">
        <f t="shared" si="109"/>
        <v/>
      </c>
      <c r="K683" s="6"/>
      <c r="L683" s="18"/>
      <c r="M683" s="64">
        <f t="shared" si="105"/>
        <v>681</v>
      </c>
      <c r="N683" s="69" t="str">
        <f t="shared" si="110"/>
        <v/>
      </c>
      <c r="S683" s="32" t="str">
        <f t="shared" si="106"/>
        <v/>
      </c>
      <c r="T683" s="9">
        <f t="shared" si="107"/>
        <v>1</v>
      </c>
      <c r="U683" s="9">
        <f t="shared" si="113"/>
        <v>1</v>
      </c>
      <c r="V683" s="27">
        <f t="shared" si="114"/>
        <v>0</v>
      </c>
    </row>
    <row r="684" spans="1:22" x14ac:dyDescent="0.2">
      <c r="A684" s="1">
        <v>52291</v>
      </c>
      <c r="B684" s="52">
        <f t="shared" si="111"/>
        <v>2043</v>
      </c>
      <c r="C684" s="52">
        <f t="shared" si="112"/>
        <v>3</v>
      </c>
      <c r="D684" s="51">
        <f>VLOOKUP($A684,[1]Selic_base!$A$3:$H$1000,4,0)</f>
        <v>0</v>
      </c>
      <c r="E684" s="54">
        <f>VLOOKUP($A684,[1]Selic_base!$A$3:$H$1000,5,0)</f>
        <v>0</v>
      </c>
      <c r="F684" s="54" t="str">
        <f>VLOOKUP($A684,[1]Selic_base!$A$3:$H$1000,6,0)</f>
        <v/>
      </c>
      <c r="G684" s="54" t="str">
        <f>VLOOKUP($A684,[1]Selic_base!$A$3:$H$1000,7,0)</f>
        <v>b</v>
      </c>
      <c r="H684" s="68">
        <f t="shared" si="108"/>
        <v>218</v>
      </c>
      <c r="I684" s="18"/>
      <c r="J684" s="69" t="str">
        <f t="shared" si="109"/>
        <v/>
      </c>
      <c r="K684" s="6"/>
      <c r="L684" s="18"/>
      <c r="M684" s="64">
        <f t="shared" si="105"/>
        <v>682</v>
      </c>
      <c r="N684" s="69" t="str">
        <f t="shared" si="110"/>
        <v/>
      </c>
      <c r="S684" s="32" t="str">
        <f t="shared" si="106"/>
        <v/>
      </c>
      <c r="T684" s="9">
        <f t="shared" si="107"/>
        <v>1</v>
      </c>
      <c r="U684" s="9">
        <f t="shared" si="113"/>
        <v>1</v>
      </c>
      <c r="V684" s="27">
        <f t="shared" si="114"/>
        <v>0</v>
      </c>
    </row>
    <row r="685" spans="1:22" x14ac:dyDescent="0.2">
      <c r="A685" s="1">
        <v>52322</v>
      </c>
      <c r="B685" s="52">
        <f t="shared" si="111"/>
        <v>2043</v>
      </c>
      <c r="C685" s="52">
        <f t="shared" si="112"/>
        <v>4</v>
      </c>
      <c r="D685" s="51">
        <f>VLOOKUP($A685,[1]Selic_base!$A$3:$H$1000,4,0)</f>
        <v>0</v>
      </c>
      <c r="E685" s="54">
        <f>VLOOKUP($A685,[1]Selic_base!$A$3:$H$1000,5,0)</f>
        <v>0</v>
      </c>
      <c r="F685" s="54" t="str">
        <f>VLOOKUP($A685,[1]Selic_base!$A$3:$H$1000,6,0)</f>
        <v/>
      </c>
      <c r="G685" s="54" t="str">
        <f>VLOOKUP($A685,[1]Selic_base!$A$3:$H$1000,7,0)</f>
        <v>b</v>
      </c>
      <c r="H685" s="68">
        <f t="shared" si="108"/>
        <v>219</v>
      </c>
      <c r="I685" s="18"/>
      <c r="J685" s="69" t="str">
        <f t="shared" si="109"/>
        <v/>
      </c>
      <c r="K685" s="6"/>
      <c r="L685" s="18"/>
      <c r="M685" s="64">
        <f t="shared" si="105"/>
        <v>683</v>
      </c>
      <c r="N685" s="69" t="str">
        <f t="shared" si="110"/>
        <v/>
      </c>
      <c r="S685" s="32" t="str">
        <f t="shared" si="106"/>
        <v/>
      </c>
      <c r="T685" s="9">
        <f t="shared" si="107"/>
        <v>1</v>
      </c>
      <c r="U685" s="9">
        <f t="shared" si="113"/>
        <v>1</v>
      </c>
      <c r="V685" s="27">
        <f t="shared" si="114"/>
        <v>0</v>
      </c>
    </row>
    <row r="686" spans="1:22" x14ac:dyDescent="0.2">
      <c r="A686" s="1">
        <v>52352</v>
      </c>
      <c r="B686" s="52">
        <f t="shared" si="111"/>
        <v>2043</v>
      </c>
      <c r="C686" s="52">
        <f t="shared" si="112"/>
        <v>5</v>
      </c>
      <c r="D686" s="51">
        <f>VLOOKUP($A686,[1]Selic_base!$A$3:$H$1000,4,0)</f>
        <v>0</v>
      </c>
      <c r="E686" s="54">
        <f>VLOOKUP($A686,[1]Selic_base!$A$3:$H$1000,5,0)</f>
        <v>0</v>
      </c>
      <c r="F686" s="54" t="str">
        <f>VLOOKUP($A686,[1]Selic_base!$A$3:$H$1000,6,0)</f>
        <v/>
      </c>
      <c r="G686" s="54" t="str">
        <f>VLOOKUP($A686,[1]Selic_base!$A$3:$H$1000,7,0)</f>
        <v>b</v>
      </c>
      <c r="H686" s="68">
        <f t="shared" si="108"/>
        <v>220</v>
      </c>
      <c r="I686" s="18"/>
      <c r="J686" s="69" t="str">
        <f t="shared" si="109"/>
        <v/>
      </c>
      <c r="K686" s="6"/>
      <c r="L686" s="18"/>
      <c r="M686" s="64">
        <f t="shared" si="105"/>
        <v>684</v>
      </c>
      <c r="N686" s="69" t="str">
        <f t="shared" si="110"/>
        <v/>
      </c>
      <c r="S686" s="32" t="str">
        <f t="shared" si="106"/>
        <v/>
      </c>
      <c r="T686" s="9">
        <f t="shared" si="107"/>
        <v>1</v>
      </c>
      <c r="U686" s="9">
        <f t="shared" si="113"/>
        <v>1</v>
      </c>
      <c r="V686" s="27">
        <f t="shared" si="114"/>
        <v>0</v>
      </c>
    </row>
    <row r="687" spans="1:22" x14ac:dyDescent="0.2">
      <c r="A687" s="1">
        <v>52383</v>
      </c>
      <c r="B687" s="52">
        <f t="shared" si="111"/>
        <v>2043</v>
      </c>
      <c r="C687" s="52">
        <f t="shared" si="112"/>
        <v>6</v>
      </c>
      <c r="D687" s="51">
        <f>VLOOKUP($A687,[1]Selic_base!$A$3:$H$1000,4,0)</f>
        <v>0</v>
      </c>
      <c r="E687" s="54">
        <f>VLOOKUP($A687,[1]Selic_base!$A$3:$H$1000,5,0)</f>
        <v>0</v>
      </c>
      <c r="F687" s="54" t="str">
        <f>VLOOKUP($A687,[1]Selic_base!$A$3:$H$1000,6,0)</f>
        <v/>
      </c>
      <c r="G687" s="54" t="str">
        <f>VLOOKUP($A687,[1]Selic_base!$A$3:$H$1000,7,0)</f>
        <v>b</v>
      </c>
      <c r="H687" s="68">
        <f t="shared" si="108"/>
        <v>221</v>
      </c>
      <c r="I687" s="18"/>
      <c r="J687" s="69" t="str">
        <f t="shared" si="109"/>
        <v/>
      </c>
      <c r="K687" s="6"/>
      <c r="L687" s="18"/>
      <c r="M687" s="64">
        <f t="shared" si="105"/>
        <v>685</v>
      </c>
      <c r="N687" s="69" t="str">
        <f t="shared" si="110"/>
        <v/>
      </c>
      <c r="S687" s="32" t="str">
        <f t="shared" si="106"/>
        <v/>
      </c>
      <c r="T687" s="9">
        <f t="shared" si="107"/>
        <v>1</v>
      </c>
      <c r="U687" s="9">
        <f t="shared" si="113"/>
        <v>1</v>
      </c>
      <c r="V687" s="27">
        <f t="shared" si="114"/>
        <v>0</v>
      </c>
    </row>
    <row r="688" spans="1:22" x14ac:dyDescent="0.2">
      <c r="A688" s="1">
        <v>52413</v>
      </c>
      <c r="B688" s="52">
        <f t="shared" si="111"/>
        <v>2043</v>
      </c>
      <c r="C688" s="52">
        <f t="shared" si="112"/>
        <v>7</v>
      </c>
      <c r="D688" s="51">
        <f>VLOOKUP($A688,[1]Selic_base!$A$3:$H$1000,4,0)</f>
        <v>0</v>
      </c>
      <c r="E688" s="54">
        <f>VLOOKUP($A688,[1]Selic_base!$A$3:$H$1000,5,0)</f>
        <v>0</v>
      </c>
      <c r="F688" s="54" t="str">
        <f>VLOOKUP($A688,[1]Selic_base!$A$3:$H$1000,6,0)</f>
        <v/>
      </c>
      <c r="G688" s="54" t="str">
        <f>VLOOKUP($A688,[1]Selic_base!$A$3:$H$1000,7,0)</f>
        <v>b</v>
      </c>
      <c r="H688" s="68">
        <f t="shared" si="108"/>
        <v>222</v>
      </c>
      <c r="I688" s="18"/>
      <c r="J688" s="69" t="str">
        <f t="shared" si="109"/>
        <v/>
      </c>
      <c r="K688" s="6"/>
      <c r="L688" s="18"/>
      <c r="M688" s="64">
        <f t="shared" si="105"/>
        <v>686</v>
      </c>
      <c r="N688" s="69" t="str">
        <f t="shared" si="110"/>
        <v/>
      </c>
      <c r="S688" s="32" t="str">
        <f t="shared" si="106"/>
        <v/>
      </c>
      <c r="T688" s="9">
        <f t="shared" si="107"/>
        <v>1</v>
      </c>
      <c r="U688" s="9">
        <f t="shared" si="113"/>
        <v>1</v>
      </c>
      <c r="V688" s="27">
        <f t="shared" si="114"/>
        <v>0</v>
      </c>
    </row>
    <row r="689" spans="1:22" x14ac:dyDescent="0.2">
      <c r="A689" s="1">
        <v>52444</v>
      </c>
      <c r="B689" s="52">
        <f t="shared" si="111"/>
        <v>2043</v>
      </c>
      <c r="C689" s="52">
        <f t="shared" si="112"/>
        <v>8</v>
      </c>
      <c r="D689" s="51">
        <f>VLOOKUP($A689,[1]Selic_base!$A$3:$H$1000,4,0)</f>
        <v>0</v>
      </c>
      <c r="E689" s="54">
        <f>VLOOKUP($A689,[1]Selic_base!$A$3:$H$1000,5,0)</f>
        <v>0</v>
      </c>
      <c r="F689" s="54" t="str">
        <f>VLOOKUP($A689,[1]Selic_base!$A$3:$H$1000,6,0)</f>
        <v/>
      </c>
      <c r="G689" s="54" t="str">
        <f>VLOOKUP($A689,[1]Selic_base!$A$3:$H$1000,7,0)</f>
        <v>b</v>
      </c>
      <c r="H689" s="68">
        <f t="shared" si="108"/>
        <v>223</v>
      </c>
      <c r="I689" s="18"/>
      <c r="J689" s="69" t="str">
        <f t="shared" si="109"/>
        <v/>
      </c>
      <c r="K689" s="6"/>
      <c r="L689" s="18"/>
      <c r="M689" s="64">
        <f t="shared" si="105"/>
        <v>687</v>
      </c>
      <c r="N689" s="69" t="str">
        <f t="shared" si="110"/>
        <v/>
      </c>
      <c r="S689" s="32" t="str">
        <f t="shared" si="106"/>
        <v/>
      </c>
      <c r="T689" s="9">
        <f t="shared" si="107"/>
        <v>1</v>
      </c>
      <c r="U689" s="9">
        <f t="shared" si="113"/>
        <v>1</v>
      </c>
      <c r="V689" s="27">
        <f t="shared" si="114"/>
        <v>0</v>
      </c>
    </row>
    <row r="690" spans="1:22" x14ac:dyDescent="0.2">
      <c r="A690" s="1">
        <v>52475</v>
      </c>
      <c r="B690" s="52">
        <f t="shared" si="111"/>
        <v>2043</v>
      </c>
      <c r="C690" s="52">
        <f t="shared" si="112"/>
        <v>9</v>
      </c>
      <c r="D690" s="51">
        <f>VLOOKUP($A690,[1]Selic_base!$A$3:$H$1000,4,0)</f>
        <v>0</v>
      </c>
      <c r="E690" s="54">
        <f>VLOOKUP($A690,[1]Selic_base!$A$3:$H$1000,5,0)</f>
        <v>0</v>
      </c>
      <c r="F690" s="54" t="str">
        <f>VLOOKUP($A690,[1]Selic_base!$A$3:$H$1000,6,0)</f>
        <v/>
      </c>
      <c r="G690" s="54" t="str">
        <f>VLOOKUP($A690,[1]Selic_base!$A$3:$H$1000,7,0)</f>
        <v>b</v>
      </c>
      <c r="H690" s="68">
        <f t="shared" si="108"/>
        <v>224</v>
      </c>
      <c r="I690" s="18"/>
      <c r="J690" s="69" t="str">
        <f t="shared" si="109"/>
        <v/>
      </c>
      <c r="K690" s="6"/>
      <c r="L690" s="18"/>
      <c r="M690" s="64">
        <f t="shared" si="105"/>
        <v>688</v>
      </c>
      <c r="N690" s="69" t="str">
        <f t="shared" si="110"/>
        <v/>
      </c>
      <c r="S690" s="32" t="str">
        <f t="shared" si="106"/>
        <v/>
      </c>
      <c r="T690" s="9">
        <f t="shared" si="107"/>
        <v>1</v>
      </c>
      <c r="U690" s="9">
        <f t="shared" si="113"/>
        <v>1</v>
      </c>
      <c r="V690" s="27">
        <f t="shared" si="114"/>
        <v>0</v>
      </c>
    </row>
    <row r="691" spans="1:22" x14ac:dyDescent="0.2">
      <c r="A691" s="1">
        <v>52505</v>
      </c>
      <c r="B691" s="52">
        <f t="shared" si="111"/>
        <v>2043</v>
      </c>
      <c r="C691" s="52">
        <f t="shared" si="112"/>
        <v>10</v>
      </c>
      <c r="D691" s="51">
        <f>VLOOKUP($A691,[1]Selic_base!$A$3:$H$1000,4,0)</f>
        <v>0</v>
      </c>
      <c r="E691" s="54">
        <f>VLOOKUP($A691,[1]Selic_base!$A$3:$H$1000,5,0)</f>
        <v>0</v>
      </c>
      <c r="F691" s="54" t="str">
        <f>VLOOKUP($A691,[1]Selic_base!$A$3:$H$1000,6,0)</f>
        <v/>
      </c>
      <c r="G691" s="54" t="str">
        <f>VLOOKUP($A691,[1]Selic_base!$A$3:$H$1000,7,0)</f>
        <v>b</v>
      </c>
      <c r="H691" s="68">
        <f t="shared" si="108"/>
        <v>225</v>
      </c>
      <c r="I691" s="18"/>
      <c r="J691" s="69" t="str">
        <f t="shared" si="109"/>
        <v/>
      </c>
      <c r="K691" s="6"/>
      <c r="L691" s="18"/>
      <c r="M691" s="64">
        <f t="shared" si="105"/>
        <v>689</v>
      </c>
      <c r="N691" s="69" t="str">
        <f t="shared" si="110"/>
        <v/>
      </c>
      <c r="S691" s="32" t="str">
        <f t="shared" si="106"/>
        <v/>
      </c>
      <c r="T691" s="9">
        <f t="shared" si="107"/>
        <v>1</v>
      </c>
      <c r="U691" s="9">
        <f t="shared" si="113"/>
        <v>1</v>
      </c>
      <c r="V691" s="27">
        <f t="shared" si="114"/>
        <v>0</v>
      </c>
    </row>
    <row r="692" spans="1:22" x14ac:dyDescent="0.2">
      <c r="A692" s="1">
        <v>52536</v>
      </c>
      <c r="B692" s="52">
        <f t="shared" si="111"/>
        <v>2043</v>
      </c>
      <c r="C692" s="52">
        <f t="shared" si="112"/>
        <v>11</v>
      </c>
      <c r="D692" s="51">
        <f>VLOOKUP($A692,[1]Selic_base!$A$3:$H$1000,4,0)</f>
        <v>0</v>
      </c>
      <c r="E692" s="54">
        <f>VLOOKUP($A692,[1]Selic_base!$A$3:$H$1000,5,0)</f>
        <v>0</v>
      </c>
      <c r="F692" s="54" t="str">
        <f>VLOOKUP($A692,[1]Selic_base!$A$3:$H$1000,6,0)</f>
        <v/>
      </c>
      <c r="G692" s="54" t="str">
        <f>VLOOKUP($A692,[1]Selic_base!$A$3:$H$1000,7,0)</f>
        <v>b</v>
      </c>
      <c r="H692" s="68">
        <f t="shared" si="108"/>
        <v>226</v>
      </c>
      <c r="I692" s="18"/>
      <c r="J692" s="69" t="str">
        <f t="shared" si="109"/>
        <v/>
      </c>
      <c r="K692" s="6"/>
      <c r="L692" s="18"/>
      <c r="M692" s="64">
        <f t="shared" si="105"/>
        <v>690</v>
      </c>
      <c r="N692" s="69" t="str">
        <f t="shared" si="110"/>
        <v/>
      </c>
      <c r="S692" s="32" t="str">
        <f t="shared" si="106"/>
        <v/>
      </c>
      <c r="T692" s="9">
        <f t="shared" si="107"/>
        <v>1</v>
      </c>
      <c r="U692" s="9">
        <f t="shared" si="113"/>
        <v>1</v>
      </c>
      <c r="V692" s="27">
        <f t="shared" si="114"/>
        <v>0</v>
      </c>
    </row>
    <row r="693" spans="1:22" x14ac:dyDescent="0.2">
      <c r="A693" s="1">
        <v>52566</v>
      </c>
      <c r="B693" s="52">
        <f t="shared" si="111"/>
        <v>2043</v>
      </c>
      <c r="C693" s="52">
        <f t="shared" si="112"/>
        <v>12</v>
      </c>
      <c r="D693" s="51">
        <f>VLOOKUP($A693,[1]Selic_base!$A$3:$H$1000,4,0)</f>
        <v>0</v>
      </c>
      <c r="E693" s="54">
        <f>VLOOKUP($A693,[1]Selic_base!$A$3:$H$1000,5,0)</f>
        <v>0</v>
      </c>
      <c r="F693" s="54" t="str">
        <f>VLOOKUP($A693,[1]Selic_base!$A$3:$H$1000,6,0)</f>
        <v/>
      </c>
      <c r="G693" s="54" t="str">
        <f>VLOOKUP($A693,[1]Selic_base!$A$3:$H$1000,7,0)</f>
        <v>b</v>
      </c>
      <c r="H693" s="68">
        <f t="shared" si="108"/>
        <v>227</v>
      </c>
      <c r="I693" s="18"/>
      <c r="J693" s="69" t="str">
        <f t="shared" si="109"/>
        <v/>
      </c>
      <c r="K693" s="6"/>
      <c r="L693" s="18"/>
      <c r="M693" s="64">
        <f t="shared" si="105"/>
        <v>691</v>
      </c>
      <c r="N693" s="69" t="str">
        <f t="shared" si="110"/>
        <v/>
      </c>
      <c r="S693" s="32" t="str">
        <f t="shared" si="106"/>
        <v/>
      </c>
      <c r="T693" s="9">
        <f t="shared" si="107"/>
        <v>1</v>
      </c>
      <c r="U693" s="9">
        <f t="shared" si="113"/>
        <v>1</v>
      </c>
      <c r="V693" s="27">
        <f t="shared" si="114"/>
        <v>0</v>
      </c>
    </row>
    <row r="694" spans="1:22" x14ac:dyDescent="0.2">
      <c r="A694" s="1">
        <v>52597</v>
      </c>
      <c r="B694" s="52">
        <f t="shared" si="111"/>
        <v>2044</v>
      </c>
      <c r="C694" s="52">
        <f t="shared" si="112"/>
        <v>1</v>
      </c>
      <c r="D694" s="51">
        <f>VLOOKUP($A694,[1]Selic_base!$A$3:$H$1000,4,0)</f>
        <v>0</v>
      </c>
      <c r="E694" s="54">
        <f>VLOOKUP($A694,[1]Selic_base!$A$3:$H$1000,5,0)</f>
        <v>0</v>
      </c>
      <c r="F694" s="54" t="str">
        <f>VLOOKUP($A694,[1]Selic_base!$A$3:$H$1000,6,0)</f>
        <v/>
      </c>
      <c r="G694" s="54" t="str">
        <f>VLOOKUP($A694,[1]Selic_base!$A$3:$H$1000,7,0)</f>
        <v>b</v>
      </c>
      <c r="H694" s="68">
        <f t="shared" si="108"/>
        <v>228</v>
      </c>
      <c r="I694" s="18"/>
      <c r="J694" s="69" t="str">
        <f t="shared" si="109"/>
        <v/>
      </c>
      <c r="K694" s="6"/>
      <c r="L694" s="18"/>
      <c r="M694" s="64">
        <f t="shared" si="105"/>
        <v>692</v>
      </c>
      <c r="N694" s="69" t="str">
        <f t="shared" si="110"/>
        <v/>
      </c>
      <c r="S694" s="32" t="str">
        <f t="shared" si="106"/>
        <v/>
      </c>
      <c r="T694" s="9">
        <f t="shared" si="107"/>
        <v>1</v>
      </c>
      <c r="U694" s="9">
        <f t="shared" si="113"/>
        <v>1</v>
      </c>
      <c r="V694" s="27">
        <f t="shared" si="114"/>
        <v>0</v>
      </c>
    </row>
    <row r="695" spans="1:22" x14ac:dyDescent="0.2">
      <c r="A695" s="1">
        <v>52628</v>
      </c>
      <c r="B695" s="52">
        <f t="shared" si="111"/>
        <v>2044</v>
      </c>
      <c r="C695" s="52">
        <f t="shared" si="112"/>
        <v>2</v>
      </c>
      <c r="D695" s="51">
        <f>VLOOKUP($A695,[1]Selic_base!$A$3:$H$1000,4,0)</f>
        <v>0</v>
      </c>
      <c r="E695" s="54">
        <f>VLOOKUP($A695,[1]Selic_base!$A$3:$H$1000,5,0)</f>
        <v>0</v>
      </c>
      <c r="F695" s="54" t="str">
        <f>VLOOKUP($A695,[1]Selic_base!$A$3:$H$1000,6,0)</f>
        <v/>
      </c>
      <c r="G695" s="54" t="str">
        <f>VLOOKUP($A695,[1]Selic_base!$A$3:$H$1000,7,0)</f>
        <v>b</v>
      </c>
      <c r="H695" s="68">
        <f t="shared" si="108"/>
        <v>229</v>
      </c>
      <c r="I695" s="18"/>
      <c r="J695" s="69" t="str">
        <f t="shared" si="109"/>
        <v/>
      </c>
      <c r="K695" s="6"/>
      <c r="L695" s="18"/>
      <c r="M695" s="64">
        <f t="shared" si="105"/>
        <v>693</v>
      </c>
      <c r="N695" s="69" t="str">
        <f t="shared" si="110"/>
        <v/>
      </c>
      <c r="S695" s="32" t="str">
        <f t="shared" si="106"/>
        <v/>
      </c>
      <c r="T695" s="9">
        <f t="shared" si="107"/>
        <v>1</v>
      </c>
      <c r="U695" s="9">
        <f t="shared" si="113"/>
        <v>1</v>
      </c>
      <c r="V695" s="27">
        <f t="shared" si="114"/>
        <v>0</v>
      </c>
    </row>
    <row r="696" spans="1:22" x14ac:dyDescent="0.2">
      <c r="A696" s="1">
        <v>52657</v>
      </c>
      <c r="B696" s="52">
        <f t="shared" si="111"/>
        <v>2044</v>
      </c>
      <c r="C696" s="52">
        <f t="shared" si="112"/>
        <v>3</v>
      </c>
      <c r="D696" s="51">
        <f>VLOOKUP($A696,[1]Selic_base!$A$3:$H$1000,4,0)</f>
        <v>0</v>
      </c>
      <c r="E696" s="54">
        <f>VLOOKUP($A696,[1]Selic_base!$A$3:$H$1000,5,0)</f>
        <v>0</v>
      </c>
      <c r="F696" s="54" t="str">
        <f>VLOOKUP($A696,[1]Selic_base!$A$3:$H$1000,6,0)</f>
        <v/>
      </c>
      <c r="G696" s="54" t="str">
        <f>VLOOKUP($A696,[1]Selic_base!$A$3:$H$1000,7,0)</f>
        <v>b</v>
      </c>
      <c r="H696" s="68">
        <f t="shared" si="108"/>
        <v>230</v>
      </c>
      <c r="I696" s="18"/>
      <c r="J696" s="69" t="str">
        <f t="shared" si="109"/>
        <v/>
      </c>
      <c r="K696" s="6"/>
      <c r="L696" s="18"/>
      <c r="M696" s="64">
        <f t="shared" si="105"/>
        <v>694</v>
      </c>
      <c r="N696" s="69" t="str">
        <f t="shared" si="110"/>
        <v/>
      </c>
      <c r="S696" s="32" t="str">
        <f t="shared" si="106"/>
        <v/>
      </c>
      <c r="T696" s="9">
        <f t="shared" si="107"/>
        <v>1</v>
      </c>
      <c r="U696" s="9">
        <f t="shared" si="113"/>
        <v>1</v>
      </c>
      <c r="V696" s="27">
        <f t="shared" si="114"/>
        <v>0</v>
      </c>
    </row>
    <row r="697" spans="1:22" x14ac:dyDescent="0.2">
      <c r="A697" s="1">
        <v>52688</v>
      </c>
      <c r="B697" s="52">
        <f t="shared" si="111"/>
        <v>2044</v>
      </c>
      <c r="C697" s="52">
        <f t="shared" si="112"/>
        <v>4</v>
      </c>
      <c r="D697" s="51">
        <f>VLOOKUP($A697,[1]Selic_base!$A$3:$H$1000,4,0)</f>
        <v>0</v>
      </c>
      <c r="E697" s="54">
        <f>VLOOKUP($A697,[1]Selic_base!$A$3:$H$1000,5,0)</f>
        <v>0</v>
      </c>
      <c r="F697" s="54" t="str">
        <f>VLOOKUP($A697,[1]Selic_base!$A$3:$H$1000,6,0)</f>
        <v/>
      </c>
      <c r="G697" s="54" t="str">
        <f>VLOOKUP($A697,[1]Selic_base!$A$3:$H$1000,7,0)</f>
        <v>b</v>
      </c>
      <c r="H697" s="68">
        <f t="shared" si="108"/>
        <v>231</v>
      </c>
      <c r="I697" s="18"/>
      <c r="J697" s="69" t="str">
        <f t="shared" si="109"/>
        <v/>
      </c>
      <c r="K697" s="6"/>
      <c r="L697" s="18"/>
      <c r="M697" s="64">
        <f t="shared" si="105"/>
        <v>695</v>
      </c>
      <c r="N697" s="69" t="str">
        <f t="shared" si="110"/>
        <v/>
      </c>
      <c r="S697" s="32" t="str">
        <f t="shared" si="106"/>
        <v/>
      </c>
      <c r="T697" s="9">
        <f t="shared" si="107"/>
        <v>1</v>
      </c>
      <c r="U697" s="9">
        <f t="shared" si="113"/>
        <v>1</v>
      </c>
      <c r="V697" s="27">
        <f t="shared" si="114"/>
        <v>0</v>
      </c>
    </row>
    <row r="698" spans="1:22" x14ac:dyDescent="0.2">
      <c r="A698" s="1">
        <v>52718</v>
      </c>
      <c r="B698" s="52">
        <f t="shared" si="111"/>
        <v>2044</v>
      </c>
      <c r="C698" s="52">
        <f t="shared" si="112"/>
        <v>5</v>
      </c>
      <c r="D698" s="51">
        <f>VLOOKUP($A698,[1]Selic_base!$A$3:$H$1000,4,0)</f>
        <v>0</v>
      </c>
      <c r="E698" s="54">
        <f>VLOOKUP($A698,[1]Selic_base!$A$3:$H$1000,5,0)</f>
        <v>0</v>
      </c>
      <c r="F698" s="54" t="str">
        <f>VLOOKUP($A698,[1]Selic_base!$A$3:$H$1000,6,0)</f>
        <v/>
      </c>
      <c r="G698" s="54" t="str">
        <f>VLOOKUP($A698,[1]Selic_base!$A$3:$H$1000,7,0)</f>
        <v>b</v>
      </c>
      <c r="H698" s="68">
        <f t="shared" si="108"/>
        <v>232</v>
      </c>
      <c r="I698" s="18"/>
      <c r="J698" s="69" t="str">
        <f t="shared" si="109"/>
        <v/>
      </c>
      <c r="K698" s="6"/>
      <c r="L698" s="18"/>
      <c r="M698" s="64">
        <f t="shared" si="105"/>
        <v>696</v>
      </c>
      <c r="N698" s="69" t="str">
        <f t="shared" si="110"/>
        <v/>
      </c>
      <c r="S698" s="32" t="str">
        <f t="shared" si="106"/>
        <v/>
      </c>
      <c r="T698" s="9">
        <f t="shared" si="107"/>
        <v>1</v>
      </c>
      <c r="U698" s="9">
        <f t="shared" si="113"/>
        <v>1</v>
      </c>
      <c r="V698" s="27">
        <f t="shared" si="114"/>
        <v>0</v>
      </c>
    </row>
    <row r="699" spans="1:22" x14ac:dyDescent="0.2">
      <c r="A699" s="1">
        <v>52749</v>
      </c>
      <c r="B699" s="52">
        <f t="shared" si="111"/>
        <v>2044</v>
      </c>
      <c r="C699" s="52">
        <f t="shared" si="112"/>
        <v>6</v>
      </c>
      <c r="D699" s="51">
        <f>VLOOKUP($A699,[1]Selic_base!$A$3:$H$1000,4,0)</f>
        <v>0</v>
      </c>
      <c r="E699" s="54">
        <f>VLOOKUP($A699,[1]Selic_base!$A$3:$H$1000,5,0)</f>
        <v>0</v>
      </c>
      <c r="F699" s="54" t="str">
        <f>VLOOKUP($A699,[1]Selic_base!$A$3:$H$1000,6,0)</f>
        <v/>
      </c>
      <c r="G699" s="54" t="str">
        <f>VLOOKUP($A699,[1]Selic_base!$A$3:$H$1000,7,0)</f>
        <v>b</v>
      </c>
      <c r="H699" s="68">
        <f t="shared" si="108"/>
        <v>233</v>
      </c>
      <c r="I699" s="18"/>
      <c r="J699" s="69" t="str">
        <f t="shared" si="109"/>
        <v/>
      </c>
      <c r="K699" s="6"/>
      <c r="L699" s="18"/>
      <c r="M699" s="64">
        <f t="shared" si="105"/>
        <v>697</v>
      </c>
      <c r="N699" s="69" t="str">
        <f t="shared" si="110"/>
        <v/>
      </c>
      <c r="S699" s="32" t="str">
        <f t="shared" si="106"/>
        <v/>
      </c>
      <c r="T699" s="9">
        <f t="shared" si="107"/>
        <v>1</v>
      </c>
      <c r="U699" s="9">
        <f t="shared" si="113"/>
        <v>1</v>
      </c>
      <c r="V699" s="27">
        <f t="shared" si="114"/>
        <v>0</v>
      </c>
    </row>
    <row r="700" spans="1:22" x14ac:dyDescent="0.2">
      <c r="A700" s="1">
        <v>52779</v>
      </c>
      <c r="B700" s="52">
        <f t="shared" si="111"/>
        <v>2044</v>
      </c>
      <c r="C700" s="52">
        <f t="shared" si="112"/>
        <v>7</v>
      </c>
      <c r="D700" s="51">
        <f>VLOOKUP($A700,[1]Selic_base!$A$3:$H$1000,4,0)</f>
        <v>0</v>
      </c>
      <c r="E700" s="54">
        <f>VLOOKUP($A700,[1]Selic_base!$A$3:$H$1000,5,0)</f>
        <v>0</v>
      </c>
      <c r="F700" s="54" t="str">
        <f>VLOOKUP($A700,[1]Selic_base!$A$3:$H$1000,6,0)</f>
        <v/>
      </c>
      <c r="G700" s="54" t="str">
        <f>VLOOKUP($A700,[1]Selic_base!$A$3:$H$1000,7,0)</f>
        <v>b</v>
      </c>
      <c r="H700" s="68">
        <f t="shared" si="108"/>
        <v>234</v>
      </c>
      <c r="I700" s="18"/>
      <c r="J700" s="69" t="str">
        <f t="shared" si="109"/>
        <v/>
      </c>
      <c r="K700" s="6"/>
      <c r="L700" s="18"/>
      <c r="M700" s="64">
        <f t="shared" si="105"/>
        <v>698</v>
      </c>
      <c r="N700" s="69" t="str">
        <f t="shared" si="110"/>
        <v/>
      </c>
      <c r="S700" s="32" t="str">
        <f t="shared" si="106"/>
        <v/>
      </c>
      <c r="T700" s="9">
        <f t="shared" si="107"/>
        <v>1</v>
      </c>
      <c r="U700" s="9">
        <f t="shared" si="113"/>
        <v>1</v>
      </c>
      <c r="V700" s="27">
        <f t="shared" si="114"/>
        <v>0</v>
      </c>
    </row>
    <row r="701" spans="1:22" x14ac:dyDescent="0.2">
      <c r="A701" s="1">
        <v>52810</v>
      </c>
      <c r="B701" s="52">
        <f t="shared" si="111"/>
        <v>2044</v>
      </c>
      <c r="C701" s="52">
        <f t="shared" si="112"/>
        <v>8</v>
      </c>
      <c r="D701" s="51">
        <f>VLOOKUP($A701,[1]Selic_base!$A$3:$H$1000,4,0)</f>
        <v>0</v>
      </c>
      <c r="E701" s="54">
        <f>VLOOKUP($A701,[1]Selic_base!$A$3:$H$1000,5,0)</f>
        <v>0</v>
      </c>
      <c r="F701" s="54" t="str">
        <f>VLOOKUP($A701,[1]Selic_base!$A$3:$H$1000,6,0)</f>
        <v/>
      </c>
      <c r="G701" s="54" t="str">
        <f>VLOOKUP($A701,[1]Selic_base!$A$3:$H$1000,7,0)</f>
        <v>b</v>
      </c>
      <c r="H701" s="68">
        <f t="shared" si="108"/>
        <v>235</v>
      </c>
      <c r="I701" s="18"/>
      <c r="J701" s="69" t="str">
        <f t="shared" si="109"/>
        <v/>
      </c>
      <c r="K701" s="6"/>
      <c r="L701" s="18"/>
      <c r="M701" s="64">
        <f t="shared" si="105"/>
        <v>699</v>
      </c>
      <c r="N701" s="69" t="str">
        <f t="shared" si="110"/>
        <v/>
      </c>
      <c r="S701" s="32" t="str">
        <f t="shared" si="106"/>
        <v/>
      </c>
      <c r="T701" s="9">
        <f t="shared" si="107"/>
        <v>1</v>
      </c>
      <c r="U701" s="9">
        <f t="shared" si="113"/>
        <v>1</v>
      </c>
      <c r="V701" s="27">
        <f t="shared" si="114"/>
        <v>0</v>
      </c>
    </row>
    <row r="702" spans="1:22" x14ac:dyDescent="0.2">
      <c r="A702" s="1">
        <v>52841</v>
      </c>
      <c r="B702" s="52">
        <f t="shared" si="111"/>
        <v>2044</v>
      </c>
      <c r="C702" s="52">
        <f t="shared" si="112"/>
        <v>9</v>
      </c>
      <c r="D702" s="51">
        <f>VLOOKUP($A702,[1]Selic_base!$A$3:$H$1000,4,0)</f>
        <v>0</v>
      </c>
      <c r="E702" s="54">
        <f>VLOOKUP($A702,[1]Selic_base!$A$3:$H$1000,5,0)</f>
        <v>0</v>
      </c>
      <c r="F702" s="54" t="str">
        <f>VLOOKUP($A702,[1]Selic_base!$A$3:$H$1000,6,0)</f>
        <v/>
      </c>
      <c r="G702" s="54" t="str">
        <f>VLOOKUP($A702,[1]Selic_base!$A$3:$H$1000,7,0)</f>
        <v>b</v>
      </c>
      <c r="H702" s="68">
        <f t="shared" si="108"/>
        <v>236</v>
      </c>
      <c r="I702" s="18"/>
      <c r="J702" s="69" t="str">
        <f t="shared" si="109"/>
        <v/>
      </c>
      <c r="K702" s="6"/>
      <c r="L702" s="18"/>
      <c r="M702" s="64">
        <f t="shared" si="105"/>
        <v>700</v>
      </c>
      <c r="N702" s="69" t="str">
        <f t="shared" si="110"/>
        <v/>
      </c>
      <c r="S702" s="32" t="str">
        <f t="shared" si="106"/>
        <v/>
      </c>
      <c r="T702" s="9">
        <f t="shared" si="107"/>
        <v>1</v>
      </c>
      <c r="U702" s="9">
        <f t="shared" si="113"/>
        <v>1</v>
      </c>
      <c r="V702" s="27">
        <f t="shared" si="114"/>
        <v>0</v>
      </c>
    </row>
    <row r="703" spans="1:22" x14ac:dyDescent="0.2">
      <c r="A703" s="1">
        <v>52871</v>
      </c>
      <c r="B703" s="52">
        <f t="shared" si="111"/>
        <v>2044</v>
      </c>
      <c r="C703" s="52">
        <f t="shared" si="112"/>
        <v>10</v>
      </c>
      <c r="D703" s="51">
        <f>VLOOKUP($A703,[1]Selic_base!$A$3:$H$1000,4,0)</f>
        <v>0</v>
      </c>
      <c r="E703" s="54">
        <f>VLOOKUP($A703,[1]Selic_base!$A$3:$H$1000,5,0)</f>
        <v>0</v>
      </c>
      <c r="F703" s="54" t="str">
        <f>VLOOKUP($A703,[1]Selic_base!$A$3:$H$1000,6,0)</f>
        <v/>
      </c>
      <c r="G703" s="54" t="str">
        <f>VLOOKUP($A703,[1]Selic_base!$A$3:$H$1000,7,0)</f>
        <v>b</v>
      </c>
      <c r="H703" s="68">
        <f t="shared" si="108"/>
        <v>237</v>
      </c>
      <c r="I703" s="18"/>
      <c r="J703" s="69" t="str">
        <f t="shared" si="109"/>
        <v/>
      </c>
      <c r="K703" s="6"/>
      <c r="L703" s="18"/>
      <c r="M703" s="64">
        <f t="shared" si="105"/>
        <v>701</v>
      </c>
      <c r="N703" s="69" t="str">
        <f t="shared" si="110"/>
        <v/>
      </c>
      <c r="S703" s="32" t="str">
        <f t="shared" si="106"/>
        <v/>
      </c>
      <c r="T703" s="9">
        <f t="shared" si="107"/>
        <v>1</v>
      </c>
      <c r="U703" s="9">
        <f t="shared" si="113"/>
        <v>1</v>
      </c>
      <c r="V703" s="27">
        <f t="shared" si="114"/>
        <v>0</v>
      </c>
    </row>
    <row r="704" spans="1:22" x14ac:dyDescent="0.2">
      <c r="A704" s="1">
        <v>52902</v>
      </c>
      <c r="B704" s="52">
        <f t="shared" si="111"/>
        <v>2044</v>
      </c>
      <c r="C704" s="52">
        <f t="shared" si="112"/>
        <v>11</v>
      </c>
      <c r="D704" s="51">
        <f>VLOOKUP($A704,[1]Selic_base!$A$3:$H$1000,4,0)</f>
        <v>0</v>
      </c>
      <c r="E704" s="54">
        <f>VLOOKUP($A704,[1]Selic_base!$A$3:$H$1000,5,0)</f>
        <v>0</v>
      </c>
      <c r="F704" s="54" t="str">
        <f>VLOOKUP($A704,[1]Selic_base!$A$3:$H$1000,6,0)</f>
        <v/>
      </c>
      <c r="G704" s="54" t="str">
        <f>VLOOKUP($A704,[1]Selic_base!$A$3:$H$1000,7,0)</f>
        <v>b</v>
      </c>
      <c r="H704" s="68">
        <f t="shared" si="108"/>
        <v>238</v>
      </c>
      <c r="I704" s="18"/>
      <c r="J704" s="69" t="str">
        <f t="shared" si="109"/>
        <v/>
      </c>
      <c r="K704" s="6"/>
      <c r="L704" s="18"/>
      <c r="M704" s="64">
        <f t="shared" si="105"/>
        <v>702</v>
      </c>
      <c r="N704" s="69" t="str">
        <f t="shared" si="110"/>
        <v/>
      </c>
      <c r="S704" s="32" t="str">
        <f t="shared" si="106"/>
        <v/>
      </c>
      <c r="T704" s="9">
        <f t="shared" si="107"/>
        <v>1</v>
      </c>
      <c r="U704" s="9">
        <f t="shared" si="113"/>
        <v>1</v>
      </c>
      <c r="V704" s="27">
        <f t="shared" si="114"/>
        <v>0</v>
      </c>
    </row>
    <row r="705" spans="1:22" x14ac:dyDescent="0.2">
      <c r="A705" s="1">
        <v>52932</v>
      </c>
      <c r="B705" s="52">
        <f t="shared" si="111"/>
        <v>2044</v>
      </c>
      <c r="C705" s="52">
        <f t="shared" si="112"/>
        <v>12</v>
      </c>
      <c r="D705" s="51">
        <f>VLOOKUP($A705,[1]Selic_base!$A$3:$H$1000,4,0)</f>
        <v>0</v>
      </c>
      <c r="E705" s="54">
        <f>VLOOKUP($A705,[1]Selic_base!$A$3:$H$1000,5,0)</f>
        <v>0</v>
      </c>
      <c r="F705" s="54" t="str">
        <f>VLOOKUP($A705,[1]Selic_base!$A$3:$H$1000,6,0)</f>
        <v/>
      </c>
      <c r="G705" s="54" t="str">
        <f>VLOOKUP($A705,[1]Selic_base!$A$3:$H$1000,7,0)</f>
        <v>b</v>
      </c>
      <c r="H705" s="68">
        <f t="shared" si="108"/>
        <v>239</v>
      </c>
      <c r="I705" s="18"/>
      <c r="J705" s="69" t="str">
        <f t="shared" si="109"/>
        <v/>
      </c>
      <c r="K705" s="6"/>
      <c r="L705" s="18"/>
      <c r="M705" s="64">
        <f t="shared" si="105"/>
        <v>703</v>
      </c>
      <c r="N705" s="69" t="str">
        <f t="shared" si="110"/>
        <v/>
      </c>
      <c r="S705" s="32" t="str">
        <f t="shared" si="106"/>
        <v/>
      </c>
      <c r="T705" s="9">
        <f t="shared" si="107"/>
        <v>1</v>
      </c>
      <c r="U705" s="9">
        <f t="shared" si="113"/>
        <v>1</v>
      </c>
      <c r="V705" s="27">
        <f t="shared" si="114"/>
        <v>0</v>
      </c>
    </row>
    <row r="706" spans="1:22" x14ac:dyDescent="0.2">
      <c r="A706" s="1">
        <v>52963</v>
      </c>
      <c r="B706" s="52">
        <f t="shared" si="111"/>
        <v>2045</v>
      </c>
      <c r="C706" s="52">
        <f t="shared" si="112"/>
        <v>1</v>
      </c>
      <c r="D706" s="51">
        <f>VLOOKUP($A706,[1]Selic_base!$A$3:$H$1000,4,0)</f>
        <v>0</v>
      </c>
      <c r="E706" s="54">
        <f>VLOOKUP($A706,[1]Selic_base!$A$3:$H$1000,5,0)</f>
        <v>0</v>
      </c>
      <c r="F706" s="54" t="str">
        <f>VLOOKUP($A706,[1]Selic_base!$A$3:$H$1000,6,0)</f>
        <v/>
      </c>
      <c r="G706" s="54" t="str">
        <f>VLOOKUP($A706,[1]Selic_base!$A$3:$H$1000,7,0)</f>
        <v>b</v>
      </c>
      <c r="H706" s="68">
        <f t="shared" si="108"/>
        <v>240</v>
      </c>
      <c r="I706" s="18"/>
      <c r="J706" s="69" t="str">
        <f t="shared" si="109"/>
        <v/>
      </c>
      <c r="K706" s="6"/>
      <c r="L706" s="18"/>
      <c r="M706" s="64">
        <f t="shared" si="105"/>
        <v>704</v>
      </c>
      <c r="N706" s="69" t="str">
        <f t="shared" si="110"/>
        <v/>
      </c>
      <c r="S706" s="32" t="str">
        <f t="shared" si="106"/>
        <v/>
      </c>
      <c r="T706" s="9">
        <f t="shared" si="107"/>
        <v>1</v>
      </c>
      <c r="U706" s="9">
        <f t="shared" si="113"/>
        <v>1</v>
      </c>
      <c r="V706" s="27">
        <f t="shared" si="114"/>
        <v>0</v>
      </c>
    </row>
    <row r="707" spans="1:22" x14ac:dyDescent="0.2">
      <c r="A707" s="1">
        <v>52994</v>
      </c>
      <c r="B707" s="52">
        <f t="shared" si="111"/>
        <v>2045</v>
      </c>
      <c r="C707" s="52">
        <f t="shared" si="112"/>
        <v>2</v>
      </c>
      <c r="D707" s="51">
        <f>VLOOKUP($A707,[1]Selic_base!$A$3:$H$1000,4,0)</f>
        <v>0</v>
      </c>
      <c r="E707" s="54">
        <f>VLOOKUP($A707,[1]Selic_base!$A$3:$H$1000,5,0)</f>
        <v>0</v>
      </c>
      <c r="F707" s="54" t="str">
        <f>VLOOKUP($A707,[1]Selic_base!$A$3:$H$1000,6,0)</f>
        <v/>
      </c>
      <c r="G707" s="54" t="str">
        <f>VLOOKUP($A707,[1]Selic_base!$A$3:$H$1000,7,0)</f>
        <v>b</v>
      </c>
      <c r="H707" s="68">
        <f t="shared" si="108"/>
        <v>241</v>
      </c>
      <c r="I707" s="18"/>
      <c r="J707" s="69" t="str">
        <f t="shared" si="109"/>
        <v/>
      </c>
      <c r="K707" s="6"/>
      <c r="L707" s="18"/>
      <c r="M707" s="64">
        <f t="shared" si="105"/>
        <v>705</v>
      </c>
      <c r="N707" s="69" t="str">
        <f t="shared" si="110"/>
        <v/>
      </c>
      <c r="S707" s="32" t="str">
        <f t="shared" si="106"/>
        <v/>
      </c>
      <c r="T707" s="9">
        <f t="shared" si="107"/>
        <v>1</v>
      </c>
      <c r="U707" s="9">
        <f t="shared" si="113"/>
        <v>1</v>
      </c>
      <c r="V707" s="27">
        <f t="shared" si="114"/>
        <v>0</v>
      </c>
    </row>
    <row r="708" spans="1:22" x14ac:dyDescent="0.2">
      <c r="A708" s="1">
        <v>53022</v>
      </c>
      <c r="B708" s="52">
        <f t="shared" si="111"/>
        <v>2045</v>
      </c>
      <c r="C708" s="52">
        <f t="shared" si="112"/>
        <v>3</v>
      </c>
      <c r="D708" s="51">
        <f>VLOOKUP($A708,[1]Selic_base!$A$3:$H$1000,4,0)</f>
        <v>0</v>
      </c>
      <c r="E708" s="54">
        <f>VLOOKUP($A708,[1]Selic_base!$A$3:$H$1000,5,0)</f>
        <v>0</v>
      </c>
      <c r="F708" s="54" t="str">
        <f>VLOOKUP($A708,[1]Selic_base!$A$3:$H$1000,6,0)</f>
        <v/>
      </c>
      <c r="G708" s="54" t="str">
        <f>VLOOKUP($A708,[1]Selic_base!$A$3:$H$1000,7,0)</f>
        <v>b</v>
      </c>
      <c r="H708" s="68">
        <f t="shared" si="108"/>
        <v>242</v>
      </c>
      <c r="I708" s="18"/>
      <c r="J708" s="69" t="str">
        <f t="shared" si="109"/>
        <v/>
      </c>
      <c r="K708" s="6"/>
      <c r="L708" s="18"/>
      <c r="M708" s="64">
        <f t="shared" si="105"/>
        <v>706</v>
      </c>
      <c r="N708" s="69" t="str">
        <f t="shared" si="110"/>
        <v/>
      </c>
      <c r="S708" s="32" t="str">
        <f t="shared" si="106"/>
        <v/>
      </c>
      <c r="T708" s="9">
        <f t="shared" si="107"/>
        <v>1</v>
      </c>
      <c r="U708" s="9">
        <f t="shared" si="113"/>
        <v>1</v>
      </c>
      <c r="V708" s="27">
        <f t="shared" si="114"/>
        <v>0</v>
      </c>
    </row>
    <row r="709" spans="1:22" x14ac:dyDescent="0.2">
      <c r="A709" s="1">
        <v>53053</v>
      </c>
      <c r="B709" s="52">
        <f t="shared" si="111"/>
        <v>2045</v>
      </c>
      <c r="C709" s="52">
        <f t="shared" si="112"/>
        <v>4</v>
      </c>
      <c r="D709" s="51">
        <f>VLOOKUP($A709,[1]Selic_base!$A$3:$H$1000,4,0)</f>
        <v>0</v>
      </c>
      <c r="E709" s="54">
        <f>VLOOKUP($A709,[1]Selic_base!$A$3:$H$1000,5,0)</f>
        <v>0</v>
      </c>
      <c r="F709" s="54" t="str">
        <f>VLOOKUP($A709,[1]Selic_base!$A$3:$H$1000,6,0)</f>
        <v/>
      </c>
      <c r="G709" s="54" t="str">
        <f>VLOOKUP($A709,[1]Selic_base!$A$3:$H$1000,7,0)</f>
        <v>b</v>
      </c>
      <c r="H709" s="68">
        <f t="shared" si="108"/>
        <v>243</v>
      </c>
      <c r="I709" s="18"/>
      <c r="J709" s="69" t="str">
        <f t="shared" si="109"/>
        <v/>
      </c>
      <c r="K709" s="6"/>
      <c r="L709" s="18"/>
      <c r="M709" s="64">
        <f t="shared" ref="M709:M772" si="115">M708+1</f>
        <v>707</v>
      </c>
      <c r="N709" s="69" t="str">
        <f t="shared" si="110"/>
        <v/>
      </c>
      <c r="S709" s="32" t="str">
        <f t="shared" ref="S709:S755" si="116">J709</f>
        <v/>
      </c>
      <c r="T709" s="9">
        <f t="shared" ref="T709:T755" si="117">IF(D709&gt;=0,(D709/100)+1,1-(D709/100))</f>
        <v>1</v>
      </c>
      <c r="U709" s="9">
        <f t="shared" si="113"/>
        <v>1</v>
      </c>
      <c r="V709" s="27">
        <f t="shared" si="114"/>
        <v>0</v>
      </c>
    </row>
    <row r="710" spans="1:22" x14ac:dyDescent="0.2">
      <c r="A710" s="1">
        <v>53083</v>
      </c>
      <c r="B710" s="52">
        <f t="shared" si="111"/>
        <v>2045</v>
      </c>
      <c r="C710" s="52">
        <f t="shared" si="112"/>
        <v>5</v>
      </c>
      <c r="D710" s="51">
        <f>VLOOKUP($A710,[1]Selic_base!$A$3:$H$1000,4,0)</f>
        <v>0</v>
      </c>
      <c r="E710" s="54">
        <f>VLOOKUP($A710,[1]Selic_base!$A$3:$H$1000,5,0)</f>
        <v>0</v>
      </c>
      <c r="F710" s="54" t="str">
        <f>VLOOKUP($A710,[1]Selic_base!$A$3:$H$1000,6,0)</f>
        <v/>
      </c>
      <c r="G710" s="54" t="str">
        <f>VLOOKUP($A710,[1]Selic_base!$A$3:$H$1000,7,0)</f>
        <v>b</v>
      </c>
      <c r="H710" s="68">
        <f t="shared" si="108"/>
        <v>244</v>
      </c>
      <c r="I710" s="18"/>
      <c r="J710" s="69" t="str">
        <f t="shared" si="109"/>
        <v/>
      </c>
      <c r="K710" s="6"/>
      <c r="L710" s="18"/>
      <c r="M710" s="64">
        <f t="shared" si="115"/>
        <v>708</v>
      </c>
      <c r="N710" s="69" t="str">
        <f t="shared" si="110"/>
        <v/>
      </c>
      <c r="S710" s="32" t="str">
        <f t="shared" si="116"/>
        <v/>
      </c>
      <c r="T710" s="9">
        <f t="shared" si="117"/>
        <v>1</v>
      </c>
      <c r="U710" s="9">
        <f t="shared" si="113"/>
        <v>1</v>
      </c>
      <c r="V710" s="27">
        <f t="shared" si="114"/>
        <v>0</v>
      </c>
    </row>
    <row r="711" spans="1:22" x14ac:dyDescent="0.2">
      <c r="A711" s="1">
        <v>53114</v>
      </c>
      <c r="B711" s="52">
        <f t="shared" si="111"/>
        <v>2045</v>
      </c>
      <c r="C711" s="52">
        <f t="shared" si="112"/>
        <v>6</v>
      </c>
      <c r="D711" s="51">
        <f>VLOOKUP($A711,[1]Selic_base!$A$3:$H$1000,4,0)</f>
        <v>0</v>
      </c>
      <c r="E711" s="54">
        <f>VLOOKUP($A711,[1]Selic_base!$A$3:$H$1000,5,0)</f>
        <v>0</v>
      </c>
      <c r="F711" s="54" t="str">
        <f>VLOOKUP($A711,[1]Selic_base!$A$3:$H$1000,6,0)</f>
        <v/>
      </c>
      <c r="G711" s="54" t="str">
        <f>VLOOKUP($A711,[1]Selic_base!$A$3:$H$1000,7,0)</f>
        <v>b</v>
      </c>
      <c r="H711" s="68">
        <f t="shared" si="108"/>
        <v>245</v>
      </c>
      <c r="I711" s="18"/>
      <c r="J711" s="69" t="str">
        <f t="shared" si="109"/>
        <v/>
      </c>
      <c r="K711" s="6"/>
      <c r="L711" s="18"/>
      <c r="M711" s="64">
        <f t="shared" si="115"/>
        <v>709</v>
      </c>
      <c r="N711" s="69" t="str">
        <f t="shared" si="110"/>
        <v/>
      </c>
      <c r="S711" s="32" t="str">
        <f t="shared" si="116"/>
        <v/>
      </c>
      <c r="T711" s="9">
        <f t="shared" si="117"/>
        <v>1</v>
      </c>
      <c r="U711" s="9">
        <f t="shared" si="113"/>
        <v>1</v>
      </c>
      <c r="V711" s="27">
        <f t="shared" si="114"/>
        <v>0</v>
      </c>
    </row>
    <row r="712" spans="1:22" x14ac:dyDescent="0.2">
      <c r="A712" s="1">
        <v>53144</v>
      </c>
      <c r="B712" s="52">
        <f t="shared" si="111"/>
        <v>2045</v>
      </c>
      <c r="C712" s="52">
        <f t="shared" si="112"/>
        <v>7</v>
      </c>
      <c r="D712" s="51">
        <f>VLOOKUP($A712,[1]Selic_base!$A$3:$H$1000,4,0)</f>
        <v>0</v>
      </c>
      <c r="E712" s="54">
        <f>VLOOKUP($A712,[1]Selic_base!$A$3:$H$1000,5,0)</f>
        <v>0</v>
      </c>
      <c r="F712" s="54" t="str">
        <f>VLOOKUP($A712,[1]Selic_base!$A$3:$H$1000,6,0)</f>
        <v/>
      </c>
      <c r="G712" s="54" t="str">
        <f>VLOOKUP($A712,[1]Selic_base!$A$3:$H$1000,7,0)</f>
        <v>b</v>
      </c>
      <c r="H712" s="68">
        <f t="shared" si="108"/>
        <v>246</v>
      </c>
      <c r="I712" s="18"/>
      <c r="J712" s="69" t="str">
        <f t="shared" si="109"/>
        <v/>
      </c>
      <c r="K712" s="6"/>
      <c r="L712" s="18"/>
      <c r="M712" s="64">
        <f t="shared" si="115"/>
        <v>710</v>
      </c>
      <c r="N712" s="69" t="str">
        <f t="shared" si="110"/>
        <v/>
      </c>
      <c r="S712" s="32" t="str">
        <f t="shared" si="116"/>
        <v/>
      </c>
      <c r="T712" s="9">
        <f t="shared" si="117"/>
        <v>1</v>
      </c>
      <c r="U712" s="9">
        <f t="shared" si="113"/>
        <v>1</v>
      </c>
      <c r="V712" s="27">
        <f t="shared" si="114"/>
        <v>0</v>
      </c>
    </row>
    <row r="713" spans="1:22" x14ac:dyDescent="0.2">
      <c r="A713" s="1">
        <v>53175</v>
      </c>
      <c r="B713" s="52">
        <f t="shared" si="111"/>
        <v>2045</v>
      </c>
      <c r="C713" s="52">
        <f t="shared" si="112"/>
        <v>8</v>
      </c>
      <c r="D713" s="51">
        <f>VLOOKUP($A713,[1]Selic_base!$A$3:$H$1000,4,0)</f>
        <v>0</v>
      </c>
      <c r="E713" s="54">
        <f>VLOOKUP($A713,[1]Selic_base!$A$3:$H$1000,5,0)</f>
        <v>0</v>
      </c>
      <c r="F713" s="54" t="str">
        <f>VLOOKUP($A713,[1]Selic_base!$A$3:$H$1000,6,0)</f>
        <v/>
      </c>
      <c r="G713" s="54" t="str">
        <f>VLOOKUP($A713,[1]Selic_base!$A$3:$H$1000,7,0)</f>
        <v>b</v>
      </c>
      <c r="H713" s="68">
        <f t="shared" si="108"/>
        <v>247</v>
      </c>
      <c r="I713" s="18"/>
      <c r="J713" s="69" t="str">
        <f t="shared" si="109"/>
        <v/>
      </c>
      <c r="K713" s="6"/>
      <c r="L713" s="18"/>
      <c r="M713" s="64">
        <f t="shared" si="115"/>
        <v>711</v>
      </c>
      <c r="N713" s="69" t="str">
        <f t="shared" si="110"/>
        <v/>
      </c>
      <c r="S713" s="32" t="str">
        <f t="shared" si="116"/>
        <v/>
      </c>
      <c r="T713" s="9">
        <f t="shared" si="117"/>
        <v>1</v>
      </c>
      <c r="U713" s="9">
        <f t="shared" si="113"/>
        <v>1</v>
      </c>
      <c r="V713" s="27">
        <f t="shared" si="114"/>
        <v>0</v>
      </c>
    </row>
    <row r="714" spans="1:22" x14ac:dyDescent="0.2">
      <c r="A714" s="1">
        <v>53206</v>
      </c>
      <c r="B714" s="52">
        <f t="shared" si="111"/>
        <v>2045</v>
      </c>
      <c r="C714" s="52">
        <f t="shared" si="112"/>
        <v>9</v>
      </c>
      <c r="D714" s="51">
        <f>VLOOKUP($A714,[1]Selic_base!$A$3:$H$1000,4,0)</f>
        <v>0</v>
      </c>
      <c r="E714" s="54">
        <f>VLOOKUP($A714,[1]Selic_base!$A$3:$H$1000,5,0)</f>
        <v>0</v>
      </c>
      <c r="F714" s="54" t="str">
        <f>VLOOKUP($A714,[1]Selic_base!$A$3:$H$1000,6,0)</f>
        <v/>
      </c>
      <c r="G714" s="54" t="str">
        <f>VLOOKUP($A714,[1]Selic_base!$A$3:$H$1000,7,0)</f>
        <v>b</v>
      </c>
      <c r="H714" s="68">
        <f t="shared" si="108"/>
        <v>248</v>
      </c>
      <c r="I714" s="18"/>
      <c r="J714" s="69" t="str">
        <f t="shared" si="109"/>
        <v/>
      </c>
      <c r="K714" s="6"/>
      <c r="L714" s="18"/>
      <c r="M714" s="64">
        <f t="shared" si="115"/>
        <v>712</v>
      </c>
      <c r="N714" s="69" t="str">
        <f t="shared" si="110"/>
        <v/>
      </c>
      <c r="S714" s="32" t="str">
        <f t="shared" si="116"/>
        <v/>
      </c>
      <c r="T714" s="9">
        <f t="shared" si="117"/>
        <v>1</v>
      </c>
      <c r="U714" s="9">
        <f t="shared" si="113"/>
        <v>1</v>
      </c>
      <c r="V714" s="27">
        <f t="shared" si="114"/>
        <v>0</v>
      </c>
    </row>
    <row r="715" spans="1:22" x14ac:dyDescent="0.2">
      <c r="A715" s="1">
        <v>53236</v>
      </c>
      <c r="B715" s="52">
        <f t="shared" si="111"/>
        <v>2045</v>
      </c>
      <c r="C715" s="52">
        <f t="shared" si="112"/>
        <v>10</v>
      </c>
      <c r="D715" s="51">
        <f>VLOOKUP($A715,[1]Selic_base!$A$3:$H$1000,4,0)</f>
        <v>0</v>
      </c>
      <c r="E715" s="54">
        <f>VLOOKUP($A715,[1]Selic_base!$A$3:$H$1000,5,0)</f>
        <v>0</v>
      </c>
      <c r="F715" s="54" t="str">
        <f>VLOOKUP($A715,[1]Selic_base!$A$3:$H$1000,6,0)</f>
        <v/>
      </c>
      <c r="G715" s="54" t="str">
        <f>VLOOKUP($A715,[1]Selic_base!$A$3:$H$1000,7,0)</f>
        <v>b</v>
      </c>
      <c r="H715" s="68">
        <f t="shared" ref="H715:H753" si="118">IF(AND(G715="v",G716="b"),1,IF(H714&gt;0,H714+1,0))</f>
        <v>249</v>
      </c>
      <c r="I715" s="18"/>
      <c r="J715" s="69" t="str">
        <f t="shared" ref="J715:J778" si="119">IF(G715="b","",A715)</f>
        <v/>
      </c>
      <c r="K715" s="6"/>
      <c r="L715" s="18"/>
      <c r="M715" s="64">
        <f t="shared" si="115"/>
        <v>713</v>
      </c>
      <c r="N715" s="69" t="str">
        <f t="shared" ref="N715:N778" si="120">J715</f>
        <v/>
      </c>
      <c r="S715" s="32" t="str">
        <f t="shared" si="116"/>
        <v/>
      </c>
      <c r="T715" s="9">
        <f t="shared" si="117"/>
        <v>1</v>
      </c>
      <c r="U715" s="9">
        <f t="shared" si="113"/>
        <v>1</v>
      </c>
      <c r="V715" s="27">
        <f t="shared" si="114"/>
        <v>0</v>
      </c>
    </row>
    <row r="716" spans="1:22" x14ac:dyDescent="0.2">
      <c r="A716" s="1">
        <v>53267</v>
      </c>
      <c r="B716" s="52">
        <f t="shared" si="111"/>
        <v>2045</v>
      </c>
      <c r="C716" s="52">
        <f t="shared" si="112"/>
        <v>11</v>
      </c>
      <c r="D716" s="51">
        <f>VLOOKUP($A716,[1]Selic_base!$A$3:$H$1000,4,0)</f>
        <v>0</v>
      </c>
      <c r="E716" s="54">
        <f>VLOOKUP($A716,[1]Selic_base!$A$3:$H$1000,5,0)</f>
        <v>0</v>
      </c>
      <c r="F716" s="54" t="str">
        <f>VLOOKUP($A716,[1]Selic_base!$A$3:$H$1000,6,0)</f>
        <v/>
      </c>
      <c r="G716" s="54" t="str">
        <f>VLOOKUP($A716,[1]Selic_base!$A$3:$H$1000,7,0)</f>
        <v>b</v>
      </c>
      <c r="H716" s="68">
        <f t="shared" si="118"/>
        <v>250</v>
      </c>
      <c r="I716" s="18"/>
      <c r="J716" s="69" t="str">
        <f t="shared" si="119"/>
        <v/>
      </c>
      <c r="K716" s="6"/>
      <c r="L716" s="18"/>
      <c r="M716" s="64">
        <f t="shared" si="115"/>
        <v>714</v>
      </c>
      <c r="N716" s="69" t="str">
        <f t="shared" si="120"/>
        <v/>
      </c>
      <c r="S716" s="32" t="str">
        <f t="shared" si="116"/>
        <v/>
      </c>
      <c r="T716" s="9">
        <f t="shared" si="117"/>
        <v>1</v>
      </c>
      <c r="U716" s="9">
        <f t="shared" si="113"/>
        <v>1</v>
      </c>
      <c r="V716" s="27">
        <f t="shared" si="114"/>
        <v>0</v>
      </c>
    </row>
    <row r="717" spans="1:22" x14ac:dyDescent="0.2">
      <c r="A717" s="1">
        <v>53297</v>
      </c>
      <c r="B717" s="52">
        <f t="shared" si="111"/>
        <v>2045</v>
      </c>
      <c r="C717" s="52">
        <f t="shared" si="112"/>
        <v>12</v>
      </c>
      <c r="D717" s="51">
        <f>VLOOKUP($A717,[1]Selic_base!$A$3:$H$1000,4,0)</f>
        <v>0</v>
      </c>
      <c r="E717" s="54">
        <f>VLOOKUP($A717,[1]Selic_base!$A$3:$H$1000,5,0)</f>
        <v>0</v>
      </c>
      <c r="F717" s="54" t="str">
        <f>VLOOKUP($A717,[1]Selic_base!$A$3:$H$1000,6,0)</f>
        <v/>
      </c>
      <c r="G717" s="54" t="str">
        <f>VLOOKUP($A717,[1]Selic_base!$A$3:$H$1000,7,0)</f>
        <v>b</v>
      </c>
      <c r="H717" s="68">
        <f t="shared" si="118"/>
        <v>251</v>
      </c>
      <c r="I717" s="18"/>
      <c r="J717" s="69" t="str">
        <f t="shared" si="119"/>
        <v/>
      </c>
      <c r="K717" s="6"/>
      <c r="L717" s="18"/>
      <c r="M717" s="64">
        <f t="shared" si="115"/>
        <v>715</v>
      </c>
      <c r="N717" s="69" t="str">
        <f t="shared" si="120"/>
        <v/>
      </c>
      <c r="S717" s="32" t="str">
        <f t="shared" si="116"/>
        <v/>
      </c>
      <c r="T717" s="9">
        <f t="shared" si="117"/>
        <v>1</v>
      </c>
      <c r="U717" s="9">
        <f t="shared" si="113"/>
        <v>1</v>
      </c>
      <c r="V717" s="27">
        <f t="shared" si="114"/>
        <v>0</v>
      </c>
    </row>
    <row r="718" spans="1:22" x14ac:dyDescent="0.2">
      <c r="A718" s="1">
        <v>53328</v>
      </c>
      <c r="B718" s="52">
        <f t="shared" si="111"/>
        <v>2046</v>
      </c>
      <c r="C718" s="52">
        <f t="shared" si="112"/>
        <v>1</v>
      </c>
      <c r="D718" s="51">
        <f>VLOOKUP($A718,[1]Selic_base!$A$3:$H$1000,4,0)</f>
        <v>0</v>
      </c>
      <c r="E718" s="54">
        <f>VLOOKUP($A718,[1]Selic_base!$A$3:$H$1000,5,0)</f>
        <v>0</v>
      </c>
      <c r="F718" s="54" t="str">
        <f>VLOOKUP($A718,[1]Selic_base!$A$3:$H$1000,6,0)</f>
        <v/>
      </c>
      <c r="G718" s="54" t="str">
        <f>VLOOKUP($A718,[1]Selic_base!$A$3:$H$1000,7,0)</f>
        <v>b</v>
      </c>
      <c r="H718" s="68">
        <f t="shared" si="118"/>
        <v>252</v>
      </c>
      <c r="I718" s="18"/>
      <c r="J718" s="69" t="str">
        <f t="shared" si="119"/>
        <v/>
      </c>
      <c r="K718" s="6"/>
      <c r="L718" s="18"/>
      <c r="M718" s="64">
        <f t="shared" si="115"/>
        <v>716</v>
      </c>
      <c r="N718" s="69" t="str">
        <f t="shared" si="120"/>
        <v/>
      </c>
      <c r="S718" s="32" t="str">
        <f t="shared" si="116"/>
        <v/>
      </c>
      <c r="T718" s="9">
        <f t="shared" si="117"/>
        <v>1</v>
      </c>
      <c r="U718" s="9">
        <f t="shared" si="113"/>
        <v>1</v>
      </c>
      <c r="V718" s="27">
        <f t="shared" si="114"/>
        <v>0</v>
      </c>
    </row>
    <row r="719" spans="1:22" x14ac:dyDescent="0.2">
      <c r="A719" s="1">
        <v>53359</v>
      </c>
      <c r="B719" s="52">
        <f t="shared" ref="B719:B753" si="121">YEAR(A719)</f>
        <v>2046</v>
      </c>
      <c r="C719" s="52">
        <f t="shared" ref="C719:C753" si="122">MONTH(A719)</f>
        <v>2</v>
      </c>
      <c r="D719" s="51">
        <f>VLOOKUP($A719,[1]Selic_base!$A$3:$H$1000,4,0)</f>
        <v>0</v>
      </c>
      <c r="E719" s="54">
        <f>VLOOKUP($A719,[1]Selic_base!$A$3:$H$1000,5,0)</f>
        <v>0</v>
      </c>
      <c r="F719" s="54" t="str">
        <f>VLOOKUP($A719,[1]Selic_base!$A$3:$H$1000,6,0)</f>
        <v/>
      </c>
      <c r="G719" s="54" t="str">
        <f>VLOOKUP($A719,[1]Selic_base!$A$3:$H$1000,7,0)</f>
        <v>b</v>
      </c>
      <c r="H719" s="68">
        <f t="shared" si="118"/>
        <v>253</v>
      </c>
      <c r="I719" s="18"/>
      <c r="J719" s="69" t="str">
        <f t="shared" si="119"/>
        <v/>
      </c>
      <c r="K719" s="6"/>
      <c r="L719" s="18"/>
      <c r="M719" s="64">
        <f t="shared" si="115"/>
        <v>717</v>
      </c>
      <c r="N719" s="69" t="str">
        <f t="shared" si="120"/>
        <v/>
      </c>
      <c r="S719" s="32" t="str">
        <f t="shared" si="116"/>
        <v/>
      </c>
      <c r="T719" s="9">
        <f t="shared" si="117"/>
        <v>1</v>
      </c>
      <c r="U719" s="9">
        <f t="shared" si="113"/>
        <v>1</v>
      </c>
      <c r="V719" s="27">
        <f t="shared" si="114"/>
        <v>0</v>
      </c>
    </row>
    <row r="720" spans="1:22" x14ac:dyDescent="0.2">
      <c r="A720" s="1">
        <v>53387</v>
      </c>
      <c r="B720" s="52">
        <f t="shared" si="121"/>
        <v>2046</v>
      </c>
      <c r="C720" s="52">
        <f t="shared" si="122"/>
        <v>3</v>
      </c>
      <c r="D720" s="51">
        <f>VLOOKUP($A720,[1]Selic_base!$A$3:$H$1000,4,0)</f>
        <v>0</v>
      </c>
      <c r="E720" s="54">
        <f>VLOOKUP($A720,[1]Selic_base!$A$3:$H$1000,5,0)</f>
        <v>0</v>
      </c>
      <c r="F720" s="54" t="str">
        <f>VLOOKUP($A720,[1]Selic_base!$A$3:$H$1000,6,0)</f>
        <v/>
      </c>
      <c r="G720" s="54" t="str">
        <f>VLOOKUP($A720,[1]Selic_base!$A$3:$H$1000,7,0)</f>
        <v>b</v>
      </c>
      <c r="H720" s="68">
        <f t="shared" si="118"/>
        <v>254</v>
      </c>
      <c r="I720" s="18"/>
      <c r="J720" s="69" t="str">
        <f t="shared" si="119"/>
        <v/>
      </c>
      <c r="K720" s="6"/>
      <c r="L720" s="18"/>
      <c r="M720" s="64">
        <f t="shared" si="115"/>
        <v>718</v>
      </c>
      <c r="N720" s="69" t="str">
        <f t="shared" si="120"/>
        <v/>
      </c>
      <c r="S720" s="32" t="str">
        <f t="shared" si="116"/>
        <v/>
      </c>
      <c r="T720" s="9">
        <f t="shared" si="117"/>
        <v>1</v>
      </c>
      <c r="U720" s="9">
        <f t="shared" si="113"/>
        <v>1</v>
      </c>
      <c r="V720" s="27">
        <f t="shared" si="114"/>
        <v>0</v>
      </c>
    </row>
    <row r="721" spans="1:22" x14ac:dyDescent="0.2">
      <c r="A721" s="1">
        <v>53418</v>
      </c>
      <c r="B721" s="52">
        <f t="shared" si="121"/>
        <v>2046</v>
      </c>
      <c r="C721" s="52">
        <f t="shared" si="122"/>
        <v>4</v>
      </c>
      <c r="D721" s="51">
        <f>VLOOKUP($A721,[1]Selic_base!$A$3:$H$1000,4,0)</f>
        <v>0</v>
      </c>
      <c r="E721" s="54">
        <f>VLOOKUP($A721,[1]Selic_base!$A$3:$H$1000,5,0)</f>
        <v>0</v>
      </c>
      <c r="F721" s="54" t="str">
        <f>VLOOKUP($A721,[1]Selic_base!$A$3:$H$1000,6,0)</f>
        <v/>
      </c>
      <c r="G721" s="54" t="str">
        <f>VLOOKUP($A721,[1]Selic_base!$A$3:$H$1000,7,0)</f>
        <v>b</v>
      </c>
      <c r="H721" s="68">
        <f t="shared" si="118"/>
        <v>255</v>
      </c>
      <c r="I721" s="18"/>
      <c r="J721" s="69" t="str">
        <f t="shared" si="119"/>
        <v/>
      </c>
      <c r="K721" s="6"/>
      <c r="L721" s="18"/>
      <c r="M721" s="64">
        <f t="shared" si="115"/>
        <v>719</v>
      </c>
      <c r="N721" s="69" t="str">
        <f t="shared" si="120"/>
        <v/>
      </c>
      <c r="S721" s="32" t="str">
        <f t="shared" si="116"/>
        <v/>
      </c>
      <c r="T721" s="9">
        <f t="shared" si="117"/>
        <v>1</v>
      </c>
      <c r="U721" s="9">
        <f t="shared" si="113"/>
        <v>1</v>
      </c>
      <c r="V721" s="27">
        <f t="shared" si="114"/>
        <v>0</v>
      </c>
    </row>
    <row r="722" spans="1:22" x14ac:dyDescent="0.2">
      <c r="A722" s="1">
        <v>53448</v>
      </c>
      <c r="B722" s="52">
        <f t="shared" si="121"/>
        <v>2046</v>
      </c>
      <c r="C722" s="52">
        <f t="shared" si="122"/>
        <v>5</v>
      </c>
      <c r="D722" s="51">
        <f>VLOOKUP($A722,[1]Selic_base!$A$3:$H$1000,4,0)</f>
        <v>0</v>
      </c>
      <c r="E722" s="54">
        <f>VLOOKUP($A722,[1]Selic_base!$A$3:$H$1000,5,0)</f>
        <v>0</v>
      </c>
      <c r="F722" s="54" t="str">
        <f>VLOOKUP($A722,[1]Selic_base!$A$3:$H$1000,6,0)</f>
        <v/>
      </c>
      <c r="G722" s="54" t="str">
        <f>VLOOKUP($A722,[1]Selic_base!$A$3:$H$1000,7,0)</f>
        <v>b</v>
      </c>
      <c r="H722" s="68">
        <f t="shared" si="118"/>
        <v>256</v>
      </c>
      <c r="I722" s="18"/>
      <c r="J722" s="69" t="str">
        <f t="shared" si="119"/>
        <v/>
      </c>
      <c r="K722" s="6"/>
      <c r="L722" s="18"/>
      <c r="M722" s="64">
        <f t="shared" si="115"/>
        <v>720</v>
      </c>
      <c r="N722" s="69" t="str">
        <f t="shared" si="120"/>
        <v/>
      </c>
      <c r="S722" s="32" t="str">
        <f t="shared" si="116"/>
        <v/>
      </c>
      <c r="T722" s="9">
        <f t="shared" si="117"/>
        <v>1</v>
      </c>
      <c r="U722" s="9">
        <f t="shared" si="113"/>
        <v>1</v>
      </c>
      <c r="V722" s="27">
        <f t="shared" si="114"/>
        <v>0</v>
      </c>
    </row>
    <row r="723" spans="1:22" x14ac:dyDescent="0.2">
      <c r="A723" s="1">
        <v>53479</v>
      </c>
      <c r="B723" s="52">
        <f t="shared" si="121"/>
        <v>2046</v>
      </c>
      <c r="C723" s="52">
        <f t="shared" si="122"/>
        <v>6</v>
      </c>
      <c r="D723" s="51">
        <f>VLOOKUP($A723,[1]Selic_base!$A$3:$H$1000,4,0)</f>
        <v>0</v>
      </c>
      <c r="E723" s="54">
        <f>VLOOKUP($A723,[1]Selic_base!$A$3:$H$1000,5,0)</f>
        <v>0</v>
      </c>
      <c r="F723" s="54" t="str">
        <f>VLOOKUP($A723,[1]Selic_base!$A$3:$H$1000,6,0)</f>
        <v/>
      </c>
      <c r="G723" s="54" t="str">
        <f>VLOOKUP($A723,[1]Selic_base!$A$3:$H$1000,7,0)</f>
        <v>b</v>
      </c>
      <c r="H723" s="68">
        <f t="shared" si="118"/>
        <v>257</v>
      </c>
      <c r="I723" s="18"/>
      <c r="J723" s="69" t="str">
        <f t="shared" si="119"/>
        <v/>
      </c>
      <c r="K723" s="6"/>
      <c r="L723" s="18"/>
      <c r="M723" s="64">
        <f t="shared" si="115"/>
        <v>721</v>
      </c>
      <c r="N723" s="69" t="str">
        <f t="shared" si="120"/>
        <v/>
      </c>
      <c r="S723" s="32" t="str">
        <f t="shared" si="116"/>
        <v/>
      </c>
      <c r="T723" s="9">
        <f t="shared" si="117"/>
        <v>1</v>
      </c>
      <c r="U723" s="9">
        <f t="shared" si="113"/>
        <v>1</v>
      </c>
      <c r="V723" s="27">
        <f t="shared" si="114"/>
        <v>0</v>
      </c>
    </row>
    <row r="724" spans="1:22" x14ac:dyDescent="0.2">
      <c r="A724" s="1">
        <v>53509</v>
      </c>
      <c r="B724" s="52">
        <f t="shared" si="121"/>
        <v>2046</v>
      </c>
      <c r="C724" s="52">
        <f t="shared" si="122"/>
        <v>7</v>
      </c>
      <c r="D724" s="51">
        <f>VLOOKUP($A724,[1]Selic_base!$A$3:$H$1000,4,0)</f>
        <v>0</v>
      </c>
      <c r="E724" s="54">
        <f>VLOOKUP($A724,[1]Selic_base!$A$3:$H$1000,5,0)</f>
        <v>0</v>
      </c>
      <c r="F724" s="54" t="str">
        <f>VLOOKUP($A724,[1]Selic_base!$A$3:$H$1000,6,0)</f>
        <v/>
      </c>
      <c r="G724" s="54" t="str">
        <f>VLOOKUP($A724,[1]Selic_base!$A$3:$H$1000,7,0)</f>
        <v>b</v>
      </c>
      <c r="H724" s="68">
        <f t="shared" si="118"/>
        <v>258</v>
      </c>
      <c r="I724" s="18"/>
      <c r="J724" s="69" t="str">
        <f t="shared" si="119"/>
        <v/>
      </c>
      <c r="K724" s="6"/>
      <c r="L724" s="18"/>
      <c r="M724" s="64">
        <f t="shared" si="115"/>
        <v>722</v>
      </c>
      <c r="N724" s="69" t="str">
        <f t="shared" si="120"/>
        <v/>
      </c>
      <c r="S724" s="32" t="str">
        <f t="shared" si="116"/>
        <v/>
      </c>
      <c r="T724" s="9">
        <f t="shared" si="117"/>
        <v>1</v>
      </c>
      <c r="U724" s="9">
        <f t="shared" si="113"/>
        <v>1</v>
      </c>
      <c r="V724" s="27">
        <f t="shared" si="114"/>
        <v>0</v>
      </c>
    </row>
    <row r="725" spans="1:22" x14ac:dyDescent="0.2">
      <c r="A725" s="1">
        <v>53540</v>
      </c>
      <c r="B725" s="52">
        <f t="shared" si="121"/>
        <v>2046</v>
      </c>
      <c r="C725" s="52">
        <f t="shared" si="122"/>
        <v>8</v>
      </c>
      <c r="D725" s="51">
        <f>VLOOKUP($A725,[1]Selic_base!$A$3:$H$1000,4,0)</f>
        <v>0</v>
      </c>
      <c r="E725" s="54">
        <f>VLOOKUP($A725,[1]Selic_base!$A$3:$H$1000,5,0)</f>
        <v>0</v>
      </c>
      <c r="F725" s="54" t="str">
        <f>VLOOKUP($A725,[1]Selic_base!$A$3:$H$1000,6,0)</f>
        <v/>
      </c>
      <c r="G725" s="54" t="str">
        <f>VLOOKUP($A725,[1]Selic_base!$A$3:$H$1000,7,0)</f>
        <v>b</v>
      </c>
      <c r="H725" s="68">
        <f t="shared" si="118"/>
        <v>259</v>
      </c>
      <c r="I725" s="18"/>
      <c r="J725" s="69" t="str">
        <f t="shared" si="119"/>
        <v/>
      </c>
      <c r="K725" s="6"/>
      <c r="L725" s="18"/>
      <c r="M725" s="64">
        <f t="shared" si="115"/>
        <v>723</v>
      </c>
      <c r="N725" s="69" t="str">
        <f t="shared" si="120"/>
        <v/>
      </c>
      <c r="S725" s="32" t="str">
        <f t="shared" si="116"/>
        <v/>
      </c>
      <c r="T725" s="9">
        <f t="shared" si="117"/>
        <v>1</v>
      </c>
      <c r="U725" s="9">
        <f t="shared" si="113"/>
        <v>1</v>
      </c>
      <c r="V725" s="27">
        <f t="shared" si="114"/>
        <v>0</v>
      </c>
    </row>
    <row r="726" spans="1:22" x14ac:dyDescent="0.2">
      <c r="A726" s="1">
        <v>53571</v>
      </c>
      <c r="B726" s="52">
        <f t="shared" si="121"/>
        <v>2046</v>
      </c>
      <c r="C726" s="52">
        <f t="shared" si="122"/>
        <v>9</v>
      </c>
      <c r="D726" s="51">
        <f>VLOOKUP($A726,[1]Selic_base!$A$3:$H$1000,4,0)</f>
        <v>0</v>
      </c>
      <c r="E726" s="54">
        <f>VLOOKUP($A726,[1]Selic_base!$A$3:$H$1000,5,0)</f>
        <v>0</v>
      </c>
      <c r="F726" s="54" t="str">
        <f>VLOOKUP($A726,[1]Selic_base!$A$3:$H$1000,6,0)</f>
        <v/>
      </c>
      <c r="G726" s="54" t="str">
        <f>VLOOKUP($A726,[1]Selic_base!$A$3:$H$1000,7,0)</f>
        <v>b</v>
      </c>
      <c r="H726" s="68">
        <f t="shared" si="118"/>
        <v>260</v>
      </c>
      <c r="I726" s="18"/>
      <c r="J726" s="69" t="str">
        <f t="shared" si="119"/>
        <v/>
      </c>
      <c r="K726" s="6"/>
      <c r="L726" s="18"/>
      <c r="M726" s="64">
        <f t="shared" si="115"/>
        <v>724</v>
      </c>
      <c r="N726" s="69" t="str">
        <f t="shared" si="120"/>
        <v/>
      </c>
      <c r="S726" s="32" t="str">
        <f t="shared" si="116"/>
        <v/>
      </c>
      <c r="T726" s="9">
        <f t="shared" si="117"/>
        <v>1</v>
      </c>
      <c r="U726" s="9">
        <f t="shared" si="113"/>
        <v>1</v>
      </c>
      <c r="V726" s="27">
        <f t="shared" si="114"/>
        <v>0</v>
      </c>
    </row>
    <row r="727" spans="1:22" x14ac:dyDescent="0.2">
      <c r="A727" s="1">
        <v>53601</v>
      </c>
      <c r="B727" s="52">
        <f t="shared" si="121"/>
        <v>2046</v>
      </c>
      <c r="C727" s="52">
        <f t="shared" si="122"/>
        <v>10</v>
      </c>
      <c r="D727" s="51">
        <f>VLOOKUP($A727,[1]Selic_base!$A$3:$H$1000,4,0)</f>
        <v>0</v>
      </c>
      <c r="E727" s="54">
        <f>VLOOKUP($A727,[1]Selic_base!$A$3:$H$1000,5,0)</f>
        <v>0</v>
      </c>
      <c r="F727" s="54" t="str">
        <f>VLOOKUP($A727,[1]Selic_base!$A$3:$H$1000,6,0)</f>
        <v/>
      </c>
      <c r="G727" s="54" t="str">
        <f>VLOOKUP($A727,[1]Selic_base!$A$3:$H$1000,7,0)</f>
        <v>b</v>
      </c>
      <c r="H727" s="68">
        <f t="shared" si="118"/>
        <v>261</v>
      </c>
      <c r="I727" s="18"/>
      <c r="J727" s="69" t="str">
        <f t="shared" si="119"/>
        <v/>
      </c>
      <c r="K727" s="6"/>
      <c r="L727" s="18"/>
      <c r="M727" s="64">
        <f t="shared" si="115"/>
        <v>725</v>
      </c>
      <c r="N727" s="69" t="str">
        <f t="shared" si="120"/>
        <v/>
      </c>
      <c r="S727" s="32" t="str">
        <f t="shared" si="116"/>
        <v/>
      </c>
      <c r="T727" s="9">
        <f t="shared" si="117"/>
        <v>1</v>
      </c>
      <c r="U727" s="9">
        <f t="shared" si="113"/>
        <v>1</v>
      </c>
      <c r="V727" s="27">
        <f t="shared" si="114"/>
        <v>0</v>
      </c>
    </row>
    <row r="728" spans="1:22" x14ac:dyDescent="0.2">
      <c r="A728" s="1">
        <v>53632</v>
      </c>
      <c r="B728" s="52">
        <f t="shared" si="121"/>
        <v>2046</v>
      </c>
      <c r="C728" s="52">
        <f t="shared" si="122"/>
        <v>11</v>
      </c>
      <c r="D728" s="51">
        <f>VLOOKUP($A728,[1]Selic_base!$A$3:$H$1000,4,0)</f>
        <v>0</v>
      </c>
      <c r="E728" s="54">
        <f>VLOOKUP($A728,[1]Selic_base!$A$3:$H$1000,5,0)</f>
        <v>0</v>
      </c>
      <c r="F728" s="54" t="str">
        <f>VLOOKUP($A728,[1]Selic_base!$A$3:$H$1000,6,0)</f>
        <v/>
      </c>
      <c r="G728" s="54" t="str">
        <f>VLOOKUP($A728,[1]Selic_base!$A$3:$H$1000,7,0)</f>
        <v>b</v>
      </c>
      <c r="H728" s="68">
        <f t="shared" si="118"/>
        <v>262</v>
      </c>
      <c r="I728" s="18"/>
      <c r="J728" s="69" t="str">
        <f t="shared" si="119"/>
        <v/>
      </c>
      <c r="K728" s="6"/>
      <c r="L728" s="18"/>
      <c r="M728" s="64">
        <f t="shared" si="115"/>
        <v>726</v>
      </c>
      <c r="N728" s="69" t="str">
        <f t="shared" si="120"/>
        <v/>
      </c>
      <c r="S728" s="32" t="str">
        <f t="shared" si="116"/>
        <v/>
      </c>
      <c r="T728" s="9">
        <f t="shared" si="117"/>
        <v>1</v>
      </c>
      <c r="U728" s="9">
        <f t="shared" si="113"/>
        <v>1</v>
      </c>
      <c r="V728" s="27">
        <f t="shared" si="114"/>
        <v>0</v>
      </c>
    </row>
    <row r="729" spans="1:22" x14ac:dyDescent="0.2">
      <c r="A729" s="1">
        <v>53662</v>
      </c>
      <c r="B729" s="52">
        <f t="shared" si="121"/>
        <v>2046</v>
      </c>
      <c r="C729" s="52">
        <f t="shared" si="122"/>
        <v>12</v>
      </c>
      <c r="D729" s="51">
        <f>VLOOKUP($A729,[1]Selic_base!$A$3:$H$1000,4,0)</f>
        <v>0</v>
      </c>
      <c r="E729" s="54">
        <f>VLOOKUP($A729,[1]Selic_base!$A$3:$H$1000,5,0)</f>
        <v>0</v>
      </c>
      <c r="F729" s="54" t="str">
        <f>VLOOKUP($A729,[1]Selic_base!$A$3:$H$1000,6,0)</f>
        <v/>
      </c>
      <c r="G729" s="54" t="str">
        <f>VLOOKUP($A729,[1]Selic_base!$A$3:$H$1000,7,0)</f>
        <v>b</v>
      </c>
      <c r="H729" s="68">
        <f t="shared" si="118"/>
        <v>263</v>
      </c>
      <c r="I729" s="18"/>
      <c r="J729" s="69" t="str">
        <f t="shared" si="119"/>
        <v/>
      </c>
      <c r="K729" s="6"/>
      <c r="L729" s="18"/>
      <c r="M729" s="64">
        <f t="shared" si="115"/>
        <v>727</v>
      </c>
      <c r="N729" s="69" t="str">
        <f t="shared" si="120"/>
        <v/>
      </c>
      <c r="S729" s="32" t="str">
        <f t="shared" si="116"/>
        <v/>
      </c>
      <c r="T729" s="9">
        <f t="shared" si="117"/>
        <v>1</v>
      </c>
      <c r="U729" s="9">
        <f t="shared" si="113"/>
        <v>1</v>
      </c>
      <c r="V729" s="27">
        <f t="shared" si="114"/>
        <v>0</v>
      </c>
    </row>
    <row r="730" spans="1:22" x14ac:dyDescent="0.2">
      <c r="A730" s="1">
        <v>53693</v>
      </c>
      <c r="B730" s="52">
        <f t="shared" si="121"/>
        <v>2047</v>
      </c>
      <c r="C730" s="52">
        <f t="shared" si="122"/>
        <v>1</v>
      </c>
      <c r="D730" s="51">
        <f>VLOOKUP($A730,[1]Selic_base!$A$3:$H$1000,4,0)</f>
        <v>0</v>
      </c>
      <c r="E730" s="54">
        <f>VLOOKUP($A730,[1]Selic_base!$A$3:$H$1000,5,0)</f>
        <v>0</v>
      </c>
      <c r="F730" s="54" t="str">
        <f>VLOOKUP($A730,[1]Selic_base!$A$3:$H$1000,6,0)</f>
        <v/>
      </c>
      <c r="G730" s="54" t="str">
        <f>VLOOKUP($A730,[1]Selic_base!$A$3:$H$1000,7,0)</f>
        <v>b</v>
      </c>
      <c r="H730" s="68">
        <f t="shared" si="118"/>
        <v>264</v>
      </c>
      <c r="I730" s="18"/>
      <c r="J730" s="69" t="str">
        <f t="shared" si="119"/>
        <v/>
      </c>
      <c r="K730" s="6"/>
      <c r="L730" s="18"/>
      <c r="M730" s="64">
        <f t="shared" si="115"/>
        <v>728</v>
      </c>
      <c r="N730" s="69" t="str">
        <f t="shared" si="120"/>
        <v/>
      </c>
      <c r="S730" s="32" t="str">
        <f t="shared" si="116"/>
        <v/>
      </c>
      <c r="T730" s="9">
        <f t="shared" si="117"/>
        <v>1</v>
      </c>
      <c r="U730" s="9">
        <f t="shared" si="113"/>
        <v>1</v>
      </c>
      <c r="V730" s="27">
        <f t="shared" si="114"/>
        <v>0</v>
      </c>
    </row>
    <row r="731" spans="1:22" x14ac:dyDescent="0.2">
      <c r="A731" s="1">
        <v>53724</v>
      </c>
      <c r="B731" s="52">
        <f t="shared" si="121"/>
        <v>2047</v>
      </c>
      <c r="C731" s="52">
        <f t="shared" si="122"/>
        <v>2</v>
      </c>
      <c r="D731" s="51">
        <f>VLOOKUP($A731,[1]Selic_base!$A$3:$H$1000,4,0)</f>
        <v>0</v>
      </c>
      <c r="E731" s="54">
        <f>VLOOKUP($A731,[1]Selic_base!$A$3:$H$1000,5,0)</f>
        <v>0</v>
      </c>
      <c r="F731" s="54" t="str">
        <f>VLOOKUP($A731,[1]Selic_base!$A$3:$H$1000,6,0)</f>
        <v/>
      </c>
      <c r="G731" s="54" t="str">
        <f>VLOOKUP($A731,[1]Selic_base!$A$3:$H$1000,7,0)</f>
        <v>b</v>
      </c>
      <c r="H731" s="68">
        <f t="shared" si="118"/>
        <v>265</v>
      </c>
      <c r="I731" s="18"/>
      <c r="J731" s="69" t="str">
        <f t="shared" si="119"/>
        <v/>
      </c>
      <c r="K731" s="6"/>
      <c r="L731" s="18"/>
      <c r="M731" s="64">
        <f t="shared" si="115"/>
        <v>729</v>
      </c>
      <c r="N731" s="69" t="str">
        <f t="shared" si="120"/>
        <v/>
      </c>
      <c r="S731" s="32" t="str">
        <f t="shared" si="116"/>
        <v/>
      </c>
      <c r="T731" s="9">
        <f t="shared" si="117"/>
        <v>1</v>
      </c>
      <c r="U731" s="9">
        <f t="shared" ref="U731:U755" si="123">IF(E731&gt;=0,(E731/100)+1,1-(E731/100))</f>
        <v>1</v>
      </c>
      <c r="V731" s="27">
        <f t="shared" si="114"/>
        <v>0</v>
      </c>
    </row>
    <row r="732" spans="1:22" x14ac:dyDescent="0.2">
      <c r="A732" s="1">
        <v>53752</v>
      </c>
      <c r="B732" s="52">
        <f t="shared" si="121"/>
        <v>2047</v>
      </c>
      <c r="C732" s="52">
        <f t="shared" si="122"/>
        <v>3</v>
      </c>
      <c r="D732" s="51">
        <f>VLOOKUP($A732,[1]Selic_base!$A$3:$H$1000,4,0)</f>
        <v>0</v>
      </c>
      <c r="E732" s="54">
        <f>VLOOKUP($A732,[1]Selic_base!$A$3:$H$1000,5,0)</f>
        <v>0</v>
      </c>
      <c r="F732" s="54" t="str">
        <f>VLOOKUP($A732,[1]Selic_base!$A$3:$H$1000,6,0)</f>
        <v/>
      </c>
      <c r="G732" s="54" t="str">
        <f>VLOOKUP($A732,[1]Selic_base!$A$3:$H$1000,7,0)</f>
        <v>b</v>
      </c>
      <c r="H732" s="68">
        <f t="shared" si="118"/>
        <v>266</v>
      </c>
      <c r="I732" s="18"/>
      <c r="J732" s="69" t="str">
        <f t="shared" si="119"/>
        <v/>
      </c>
      <c r="K732" s="6"/>
      <c r="L732" s="18"/>
      <c r="M732" s="64">
        <f t="shared" si="115"/>
        <v>730</v>
      </c>
      <c r="N732" s="69" t="str">
        <f t="shared" si="120"/>
        <v/>
      </c>
      <c r="S732" s="32" t="str">
        <f t="shared" si="116"/>
        <v/>
      </c>
      <c r="T732" s="9">
        <f t="shared" si="117"/>
        <v>1</v>
      </c>
      <c r="U732" s="9">
        <f t="shared" si="123"/>
        <v>1</v>
      </c>
      <c r="V732" s="27">
        <f t="shared" si="114"/>
        <v>0</v>
      </c>
    </row>
    <row r="733" spans="1:22" x14ac:dyDescent="0.2">
      <c r="A733" s="1">
        <v>53783</v>
      </c>
      <c r="B733" s="52">
        <f t="shared" si="121"/>
        <v>2047</v>
      </c>
      <c r="C733" s="52">
        <f t="shared" si="122"/>
        <v>4</v>
      </c>
      <c r="D733" s="51">
        <f>VLOOKUP($A733,[1]Selic_base!$A$3:$H$1000,4,0)</f>
        <v>0</v>
      </c>
      <c r="E733" s="54">
        <f>VLOOKUP($A733,[1]Selic_base!$A$3:$H$1000,5,0)</f>
        <v>0</v>
      </c>
      <c r="F733" s="54" t="str">
        <f>VLOOKUP($A733,[1]Selic_base!$A$3:$H$1000,6,0)</f>
        <v/>
      </c>
      <c r="G733" s="54" t="str">
        <f>VLOOKUP($A733,[1]Selic_base!$A$3:$H$1000,7,0)</f>
        <v>b</v>
      </c>
      <c r="H733" s="68">
        <f t="shared" si="118"/>
        <v>267</v>
      </c>
      <c r="I733" s="18"/>
      <c r="J733" s="69" t="str">
        <f t="shared" si="119"/>
        <v/>
      </c>
      <c r="K733" s="6"/>
      <c r="L733" s="18"/>
      <c r="M733" s="64">
        <f t="shared" si="115"/>
        <v>731</v>
      </c>
      <c r="N733" s="69" t="str">
        <f t="shared" si="120"/>
        <v/>
      </c>
      <c r="S733" s="32" t="str">
        <f t="shared" si="116"/>
        <v/>
      </c>
      <c r="T733" s="9">
        <f t="shared" si="117"/>
        <v>1</v>
      </c>
      <c r="U733" s="9">
        <f t="shared" si="123"/>
        <v>1</v>
      </c>
      <c r="V733" s="27">
        <f t="shared" si="114"/>
        <v>0</v>
      </c>
    </row>
    <row r="734" spans="1:22" x14ac:dyDescent="0.2">
      <c r="A734" s="1">
        <v>53813</v>
      </c>
      <c r="B734" s="52">
        <f t="shared" si="121"/>
        <v>2047</v>
      </c>
      <c r="C734" s="52">
        <f t="shared" si="122"/>
        <v>5</v>
      </c>
      <c r="D734" s="51">
        <f>VLOOKUP($A734,[1]Selic_base!$A$3:$H$1000,4,0)</f>
        <v>0</v>
      </c>
      <c r="E734" s="54">
        <f>VLOOKUP($A734,[1]Selic_base!$A$3:$H$1000,5,0)</f>
        <v>0</v>
      </c>
      <c r="F734" s="54" t="str">
        <f>VLOOKUP($A734,[1]Selic_base!$A$3:$H$1000,6,0)</f>
        <v/>
      </c>
      <c r="G734" s="54" t="str">
        <f>VLOOKUP($A734,[1]Selic_base!$A$3:$H$1000,7,0)</f>
        <v>b</v>
      </c>
      <c r="H734" s="68">
        <f t="shared" si="118"/>
        <v>268</v>
      </c>
      <c r="I734" s="18"/>
      <c r="J734" s="69" t="str">
        <f t="shared" si="119"/>
        <v/>
      </c>
      <c r="K734" s="6"/>
      <c r="L734" s="18"/>
      <c r="M734" s="64">
        <f t="shared" si="115"/>
        <v>732</v>
      </c>
      <c r="N734" s="69" t="str">
        <f t="shared" si="120"/>
        <v/>
      </c>
      <c r="S734" s="32" t="str">
        <f t="shared" si="116"/>
        <v/>
      </c>
      <c r="T734" s="9">
        <f t="shared" si="117"/>
        <v>1</v>
      </c>
      <c r="U734" s="9">
        <f t="shared" si="123"/>
        <v>1</v>
      </c>
      <c r="V734" s="27">
        <f t="shared" si="114"/>
        <v>0</v>
      </c>
    </row>
    <row r="735" spans="1:22" x14ac:dyDescent="0.2">
      <c r="A735" s="1">
        <v>53844</v>
      </c>
      <c r="B735" s="52">
        <f t="shared" si="121"/>
        <v>2047</v>
      </c>
      <c r="C735" s="52">
        <f t="shared" si="122"/>
        <v>6</v>
      </c>
      <c r="D735" s="51">
        <f>VLOOKUP($A735,[1]Selic_base!$A$3:$H$1000,4,0)</f>
        <v>0</v>
      </c>
      <c r="E735" s="54">
        <f>VLOOKUP($A735,[1]Selic_base!$A$3:$H$1000,5,0)</f>
        <v>0</v>
      </c>
      <c r="F735" s="54" t="str">
        <f>VLOOKUP($A735,[1]Selic_base!$A$3:$H$1000,6,0)</f>
        <v/>
      </c>
      <c r="G735" s="54" t="str">
        <f>VLOOKUP($A735,[1]Selic_base!$A$3:$H$1000,7,0)</f>
        <v>b</v>
      </c>
      <c r="H735" s="68">
        <f t="shared" si="118"/>
        <v>269</v>
      </c>
      <c r="I735" s="18"/>
      <c r="J735" s="69" t="str">
        <f t="shared" si="119"/>
        <v/>
      </c>
      <c r="K735" s="6"/>
      <c r="L735" s="18"/>
      <c r="M735" s="64">
        <f t="shared" si="115"/>
        <v>733</v>
      </c>
      <c r="N735" s="69" t="str">
        <f t="shared" si="120"/>
        <v/>
      </c>
      <c r="S735" s="32" t="str">
        <f t="shared" si="116"/>
        <v/>
      </c>
      <c r="T735" s="9">
        <f t="shared" si="117"/>
        <v>1</v>
      </c>
      <c r="U735" s="9">
        <f t="shared" si="123"/>
        <v>1</v>
      </c>
      <c r="V735" s="27">
        <f t="shared" si="114"/>
        <v>0</v>
      </c>
    </row>
    <row r="736" spans="1:22" x14ac:dyDescent="0.2">
      <c r="A736" s="1">
        <v>53874</v>
      </c>
      <c r="B736" s="52">
        <f t="shared" si="121"/>
        <v>2047</v>
      </c>
      <c r="C736" s="52">
        <f t="shared" si="122"/>
        <v>7</v>
      </c>
      <c r="D736" s="51">
        <f>VLOOKUP($A736,[1]Selic_base!$A$3:$H$1000,4,0)</f>
        <v>0</v>
      </c>
      <c r="E736" s="54">
        <f>VLOOKUP($A736,[1]Selic_base!$A$3:$H$1000,5,0)</f>
        <v>0</v>
      </c>
      <c r="F736" s="54" t="str">
        <f>VLOOKUP($A736,[1]Selic_base!$A$3:$H$1000,6,0)</f>
        <v/>
      </c>
      <c r="G736" s="54" t="str">
        <f>VLOOKUP($A736,[1]Selic_base!$A$3:$H$1000,7,0)</f>
        <v>b</v>
      </c>
      <c r="H736" s="68">
        <f t="shared" si="118"/>
        <v>270</v>
      </c>
      <c r="I736" s="18"/>
      <c r="J736" s="69" t="str">
        <f t="shared" si="119"/>
        <v/>
      </c>
      <c r="K736" s="6"/>
      <c r="L736" s="18"/>
      <c r="M736" s="64">
        <f t="shared" si="115"/>
        <v>734</v>
      </c>
      <c r="N736" s="69" t="str">
        <f t="shared" si="120"/>
        <v/>
      </c>
      <c r="S736" s="32" t="str">
        <f t="shared" si="116"/>
        <v/>
      </c>
      <c r="T736" s="9">
        <f t="shared" si="117"/>
        <v>1</v>
      </c>
      <c r="U736" s="9">
        <f t="shared" si="123"/>
        <v>1</v>
      </c>
      <c r="V736" s="27">
        <f t="shared" si="114"/>
        <v>0</v>
      </c>
    </row>
    <row r="737" spans="1:22" x14ac:dyDescent="0.2">
      <c r="A737" s="1">
        <v>53905</v>
      </c>
      <c r="B737" s="52">
        <f t="shared" si="121"/>
        <v>2047</v>
      </c>
      <c r="C737" s="52">
        <f t="shared" si="122"/>
        <v>8</v>
      </c>
      <c r="D737" s="51">
        <f>VLOOKUP($A737,[1]Selic_base!$A$3:$H$1000,4,0)</f>
        <v>0</v>
      </c>
      <c r="E737" s="54">
        <f>VLOOKUP($A737,[1]Selic_base!$A$3:$H$1000,5,0)</f>
        <v>0</v>
      </c>
      <c r="F737" s="54" t="str">
        <f>VLOOKUP($A737,[1]Selic_base!$A$3:$H$1000,6,0)</f>
        <v/>
      </c>
      <c r="G737" s="54" t="str">
        <f>VLOOKUP($A737,[1]Selic_base!$A$3:$H$1000,7,0)</f>
        <v>b</v>
      </c>
      <c r="H737" s="68">
        <f t="shared" si="118"/>
        <v>271</v>
      </c>
      <c r="I737" s="18"/>
      <c r="J737" s="69" t="str">
        <f t="shared" si="119"/>
        <v/>
      </c>
      <c r="K737" s="6"/>
      <c r="L737" s="18"/>
      <c r="M737" s="64">
        <f t="shared" si="115"/>
        <v>735</v>
      </c>
      <c r="N737" s="69" t="str">
        <f t="shared" si="120"/>
        <v/>
      </c>
      <c r="S737" s="32" t="str">
        <f t="shared" si="116"/>
        <v/>
      </c>
      <c r="T737" s="9">
        <f t="shared" si="117"/>
        <v>1</v>
      </c>
      <c r="U737" s="9">
        <f t="shared" si="123"/>
        <v>1</v>
      </c>
      <c r="V737" s="27">
        <f t="shared" si="114"/>
        <v>0</v>
      </c>
    </row>
    <row r="738" spans="1:22" x14ac:dyDescent="0.2">
      <c r="A738" s="1">
        <v>53936</v>
      </c>
      <c r="B738" s="52">
        <f t="shared" si="121"/>
        <v>2047</v>
      </c>
      <c r="C738" s="52">
        <f t="shared" si="122"/>
        <v>9</v>
      </c>
      <c r="D738" s="51">
        <f>VLOOKUP($A738,[1]Selic_base!$A$3:$H$1000,4,0)</f>
        <v>0</v>
      </c>
      <c r="E738" s="54">
        <f>VLOOKUP($A738,[1]Selic_base!$A$3:$H$1000,5,0)</f>
        <v>0</v>
      </c>
      <c r="F738" s="54" t="str">
        <f>VLOOKUP($A738,[1]Selic_base!$A$3:$H$1000,6,0)</f>
        <v/>
      </c>
      <c r="G738" s="54" t="str">
        <f>VLOOKUP($A738,[1]Selic_base!$A$3:$H$1000,7,0)</f>
        <v>b</v>
      </c>
      <c r="H738" s="68">
        <f t="shared" si="118"/>
        <v>272</v>
      </c>
      <c r="I738" s="18"/>
      <c r="J738" s="69" t="str">
        <f t="shared" si="119"/>
        <v/>
      </c>
      <c r="K738" s="6"/>
      <c r="L738" s="18"/>
      <c r="M738" s="64">
        <f t="shared" si="115"/>
        <v>736</v>
      </c>
      <c r="N738" s="69" t="str">
        <f t="shared" si="120"/>
        <v/>
      </c>
      <c r="S738" s="32" t="str">
        <f t="shared" si="116"/>
        <v/>
      </c>
      <c r="T738" s="9">
        <f t="shared" si="117"/>
        <v>1</v>
      </c>
      <c r="U738" s="9">
        <f t="shared" si="123"/>
        <v>1</v>
      </c>
      <c r="V738" s="27">
        <f t="shared" si="114"/>
        <v>0</v>
      </c>
    </row>
    <row r="739" spans="1:22" x14ac:dyDescent="0.2">
      <c r="A739" s="1">
        <v>53966</v>
      </c>
      <c r="B739" s="52">
        <f t="shared" si="121"/>
        <v>2047</v>
      </c>
      <c r="C739" s="52">
        <f t="shared" si="122"/>
        <v>10</v>
      </c>
      <c r="D739" s="51">
        <f>VLOOKUP($A739,[1]Selic_base!$A$3:$H$1000,4,0)</f>
        <v>0</v>
      </c>
      <c r="E739" s="54">
        <f>VLOOKUP($A739,[1]Selic_base!$A$3:$H$1000,5,0)</f>
        <v>0</v>
      </c>
      <c r="F739" s="54" t="str">
        <f>VLOOKUP($A739,[1]Selic_base!$A$3:$H$1000,6,0)</f>
        <v/>
      </c>
      <c r="G739" s="54" t="str">
        <f>VLOOKUP($A739,[1]Selic_base!$A$3:$H$1000,7,0)</f>
        <v>b</v>
      </c>
      <c r="H739" s="68">
        <f t="shared" si="118"/>
        <v>273</v>
      </c>
      <c r="I739" s="18"/>
      <c r="J739" s="69" t="str">
        <f t="shared" si="119"/>
        <v/>
      </c>
      <c r="K739" s="6"/>
      <c r="L739" s="18"/>
      <c r="M739" s="64">
        <f t="shared" si="115"/>
        <v>737</v>
      </c>
      <c r="N739" s="69" t="str">
        <f t="shared" si="120"/>
        <v/>
      </c>
      <c r="S739" s="32" t="str">
        <f t="shared" si="116"/>
        <v/>
      </c>
      <c r="T739" s="9">
        <f t="shared" si="117"/>
        <v>1</v>
      </c>
      <c r="U739" s="9">
        <f t="shared" si="123"/>
        <v>1</v>
      </c>
      <c r="V739" s="27">
        <f t="shared" si="114"/>
        <v>0</v>
      </c>
    </row>
    <row r="740" spans="1:22" x14ac:dyDescent="0.2">
      <c r="A740" s="1">
        <v>53997</v>
      </c>
      <c r="B740" s="52">
        <f t="shared" si="121"/>
        <v>2047</v>
      </c>
      <c r="C740" s="52">
        <f t="shared" si="122"/>
        <v>11</v>
      </c>
      <c r="D740" s="51">
        <f>VLOOKUP($A740,[1]Selic_base!$A$3:$H$1000,4,0)</f>
        <v>0</v>
      </c>
      <c r="E740" s="54">
        <f>VLOOKUP($A740,[1]Selic_base!$A$3:$H$1000,5,0)</f>
        <v>0</v>
      </c>
      <c r="F740" s="54" t="str">
        <f>VLOOKUP($A740,[1]Selic_base!$A$3:$H$1000,6,0)</f>
        <v/>
      </c>
      <c r="G740" s="54" t="str">
        <f>VLOOKUP($A740,[1]Selic_base!$A$3:$H$1000,7,0)</f>
        <v>b</v>
      </c>
      <c r="H740" s="68">
        <f t="shared" si="118"/>
        <v>274</v>
      </c>
      <c r="I740" s="18"/>
      <c r="J740" s="69" t="str">
        <f t="shared" si="119"/>
        <v/>
      </c>
      <c r="K740" s="6"/>
      <c r="L740" s="18"/>
      <c r="M740" s="64">
        <f t="shared" si="115"/>
        <v>738</v>
      </c>
      <c r="N740" s="69" t="str">
        <f t="shared" si="120"/>
        <v/>
      </c>
      <c r="S740" s="32" t="str">
        <f t="shared" si="116"/>
        <v/>
      </c>
      <c r="T740" s="9">
        <f t="shared" si="117"/>
        <v>1</v>
      </c>
      <c r="U740" s="9">
        <f t="shared" si="123"/>
        <v>1</v>
      </c>
      <c r="V740" s="27">
        <f t="shared" si="114"/>
        <v>0</v>
      </c>
    </row>
    <row r="741" spans="1:22" x14ac:dyDescent="0.2">
      <c r="A741" s="1">
        <v>54027</v>
      </c>
      <c r="B741" s="52">
        <f t="shared" si="121"/>
        <v>2047</v>
      </c>
      <c r="C741" s="52">
        <f t="shared" si="122"/>
        <v>12</v>
      </c>
      <c r="D741" s="51">
        <f>VLOOKUP($A741,[1]Selic_base!$A$3:$H$1000,4,0)</f>
        <v>0</v>
      </c>
      <c r="E741" s="54">
        <f>VLOOKUP($A741,[1]Selic_base!$A$3:$H$1000,5,0)</f>
        <v>0</v>
      </c>
      <c r="F741" s="54" t="str">
        <f>VLOOKUP($A741,[1]Selic_base!$A$3:$H$1000,6,0)</f>
        <v/>
      </c>
      <c r="G741" s="54" t="str">
        <f>VLOOKUP($A741,[1]Selic_base!$A$3:$H$1000,7,0)</f>
        <v>b</v>
      </c>
      <c r="H741" s="68">
        <f t="shared" si="118"/>
        <v>275</v>
      </c>
      <c r="I741" s="18"/>
      <c r="J741" s="69" t="str">
        <f t="shared" si="119"/>
        <v/>
      </c>
      <c r="K741" s="6"/>
      <c r="L741" s="18"/>
      <c r="M741" s="64">
        <f t="shared" si="115"/>
        <v>739</v>
      </c>
      <c r="N741" s="69" t="str">
        <f t="shared" si="120"/>
        <v/>
      </c>
      <c r="S741" s="32" t="str">
        <f t="shared" si="116"/>
        <v/>
      </c>
      <c r="T741" s="9">
        <f t="shared" si="117"/>
        <v>1</v>
      </c>
      <c r="U741" s="9">
        <f t="shared" si="123"/>
        <v>1</v>
      </c>
      <c r="V741" s="27">
        <f t="shared" si="114"/>
        <v>0</v>
      </c>
    </row>
    <row r="742" spans="1:22" x14ac:dyDescent="0.2">
      <c r="A742" s="1">
        <v>54058</v>
      </c>
      <c r="B742" s="52">
        <f t="shared" si="121"/>
        <v>2048</v>
      </c>
      <c r="C742" s="52">
        <f t="shared" si="122"/>
        <v>1</v>
      </c>
      <c r="D742" s="51">
        <f>VLOOKUP($A742,[1]Selic_base!$A$3:$H$1000,4,0)</f>
        <v>0</v>
      </c>
      <c r="E742" s="54">
        <f>VLOOKUP($A742,[1]Selic_base!$A$3:$H$1000,5,0)</f>
        <v>0</v>
      </c>
      <c r="F742" s="54" t="str">
        <f>VLOOKUP($A742,[1]Selic_base!$A$3:$H$1000,6,0)</f>
        <v/>
      </c>
      <c r="G742" s="54" t="str">
        <f>VLOOKUP($A742,[1]Selic_base!$A$3:$H$1000,7,0)</f>
        <v>b</v>
      </c>
      <c r="H742" s="68">
        <f t="shared" si="118"/>
        <v>276</v>
      </c>
      <c r="I742" s="18"/>
      <c r="J742" s="69" t="str">
        <f t="shared" si="119"/>
        <v/>
      </c>
      <c r="K742" s="6"/>
      <c r="L742" s="18"/>
      <c r="M742" s="64">
        <f t="shared" si="115"/>
        <v>740</v>
      </c>
      <c r="N742" s="69" t="str">
        <f t="shared" si="120"/>
        <v/>
      </c>
      <c r="S742" s="32" t="str">
        <f t="shared" si="116"/>
        <v/>
      </c>
      <c r="T742" s="9">
        <f t="shared" si="117"/>
        <v>1</v>
      </c>
      <c r="U742" s="9">
        <f t="shared" si="123"/>
        <v>1</v>
      </c>
      <c r="V742" s="27">
        <f t="shared" si="114"/>
        <v>0</v>
      </c>
    </row>
    <row r="743" spans="1:22" x14ac:dyDescent="0.2">
      <c r="A743" s="1">
        <v>54089</v>
      </c>
      <c r="B743" s="52">
        <f t="shared" si="121"/>
        <v>2048</v>
      </c>
      <c r="C743" s="52">
        <f t="shared" si="122"/>
        <v>2</v>
      </c>
      <c r="D743" s="51">
        <f>VLOOKUP($A743,[1]Selic_base!$A$3:$H$1000,4,0)</f>
        <v>0</v>
      </c>
      <c r="E743" s="54">
        <f>VLOOKUP($A743,[1]Selic_base!$A$3:$H$1000,5,0)</f>
        <v>0</v>
      </c>
      <c r="F743" s="54" t="str">
        <f>VLOOKUP($A743,[1]Selic_base!$A$3:$H$1000,6,0)</f>
        <v/>
      </c>
      <c r="G743" s="54" t="str">
        <f>VLOOKUP($A743,[1]Selic_base!$A$3:$H$1000,7,0)</f>
        <v>b</v>
      </c>
      <c r="H743" s="68">
        <f t="shared" si="118"/>
        <v>277</v>
      </c>
      <c r="I743" s="18"/>
      <c r="J743" s="69" t="str">
        <f t="shared" si="119"/>
        <v/>
      </c>
      <c r="K743" s="6"/>
      <c r="L743" s="18"/>
      <c r="M743" s="64">
        <f t="shared" si="115"/>
        <v>741</v>
      </c>
      <c r="N743" s="69" t="str">
        <f t="shared" si="120"/>
        <v/>
      </c>
      <c r="S743" s="32" t="str">
        <f t="shared" si="116"/>
        <v/>
      </c>
      <c r="T743" s="9">
        <f t="shared" si="117"/>
        <v>1</v>
      </c>
      <c r="U743" s="9">
        <f t="shared" si="123"/>
        <v>1</v>
      </c>
      <c r="V743" s="27">
        <f t="shared" ref="V743:V755" si="124">IF(C743=1,D743,D743+V742)</f>
        <v>0</v>
      </c>
    </row>
    <row r="744" spans="1:22" x14ac:dyDescent="0.2">
      <c r="A744" s="1">
        <v>54118</v>
      </c>
      <c r="B744" s="52">
        <f t="shared" si="121"/>
        <v>2048</v>
      </c>
      <c r="C744" s="52">
        <f t="shared" si="122"/>
        <v>3</v>
      </c>
      <c r="D744" s="51">
        <f>VLOOKUP($A744,[1]Selic_base!$A$3:$H$1000,4,0)</f>
        <v>0</v>
      </c>
      <c r="E744" s="54">
        <f>VLOOKUP($A744,[1]Selic_base!$A$3:$H$1000,5,0)</f>
        <v>0</v>
      </c>
      <c r="F744" s="54" t="str">
        <f>VLOOKUP($A744,[1]Selic_base!$A$3:$H$1000,6,0)</f>
        <v/>
      </c>
      <c r="G744" s="54" t="str">
        <f>VLOOKUP($A744,[1]Selic_base!$A$3:$H$1000,7,0)</f>
        <v>b</v>
      </c>
      <c r="H744" s="68">
        <f t="shared" si="118"/>
        <v>278</v>
      </c>
      <c r="I744" s="18"/>
      <c r="J744" s="69" t="str">
        <f t="shared" si="119"/>
        <v/>
      </c>
      <c r="K744" s="6"/>
      <c r="L744" s="18"/>
      <c r="M744" s="64">
        <f t="shared" si="115"/>
        <v>742</v>
      </c>
      <c r="N744" s="69" t="str">
        <f t="shared" si="120"/>
        <v/>
      </c>
      <c r="S744" s="32" t="str">
        <f t="shared" si="116"/>
        <v/>
      </c>
      <c r="T744" s="9">
        <f t="shared" si="117"/>
        <v>1</v>
      </c>
      <c r="U744" s="9">
        <f t="shared" si="123"/>
        <v>1</v>
      </c>
      <c r="V744" s="27">
        <f t="shared" si="124"/>
        <v>0</v>
      </c>
    </row>
    <row r="745" spans="1:22" x14ac:dyDescent="0.2">
      <c r="A745" s="1">
        <v>54149</v>
      </c>
      <c r="B745" s="52">
        <f t="shared" si="121"/>
        <v>2048</v>
      </c>
      <c r="C745" s="52">
        <f t="shared" si="122"/>
        <v>4</v>
      </c>
      <c r="D745" s="51">
        <f>VLOOKUP($A745,[1]Selic_base!$A$3:$H$1000,4,0)</f>
        <v>0</v>
      </c>
      <c r="E745" s="54">
        <f>VLOOKUP($A745,[1]Selic_base!$A$3:$H$1000,5,0)</f>
        <v>0</v>
      </c>
      <c r="F745" s="54" t="str">
        <f>VLOOKUP($A745,[1]Selic_base!$A$3:$H$1000,6,0)</f>
        <v/>
      </c>
      <c r="G745" s="54" t="str">
        <f>VLOOKUP($A745,[1]Selic_base!$A$3:$H$1000,7,0)</f>
        <v>b</v>
      </c>
      <c r="H745" s="68">
        <f t="shared" si="118"/>
        <v>279</v>
      </c>
      <c r="I745" s="18"/>
      <c r="J745" s="69" t="str">
        <f t="shared" si="119"/>
        <v/>
      </c>
      <c r="K745" s="6"/>
      <c r="L745" s="18"/>
      <c r="M745" s="64">
        <f t="shared" si="115"/>
        <v>743</v>
      </c>
      <c r="N745" s="69" t="str">
        <f t="shared" si="120"/>
        <v/>
      </c>
      <c r="S745" s="32" t="str">
        <f t="shared" si="116"/>
        <v/>
      </c>
      <c r="T745" s="9">
        <f t="shared" si="117"/>
        <v>1</v>
      </c>
      <c r="U745" s="9">
        <f t="shared" si="123"/>
        <v>1</v>
      </c>
      <c r="V745" s="27">
        <f t="shared" si="124"/>
        <v>0</v>
      </c>
    </row>
    <row r="746" spans="1:22" x14ac:dyDescent="0.2">
      <c r="A746" s="1">
        <v>54179</v>
      </c>
      <c r="B746" s="52">
        <f t="shared" si="121"/>
        <v>2048</v>
      </c>
      <c r="C746" s="52">
        <f t="shared" si="122"/>
        <v>5</v>
      </c>
      <c r="D746" s="51">
        <f>VLOOKUP($A746,[1]Selic_base!$A$3:$H$1000,4,0)</f>
        <v>0</v>
      </c>
      <c r="E746" s="54">
        <f>VLOOKUP($A746,[1]Selic_base!$A$3:$H$1000,5,0)</f>
        <v>0</v>
      </c>
      <c r="F746" s="54" t="str">
        <f>VLOOKUP($A746,[1]Selic_base!$A$3:$H$1000,6,0)</f>
        <v/>
      </c>
      <c r="G746" s="54" t="str">
        <f>VLOOKUP($A746,[1]Selic_base!$A$3:$H$1000,7,0)</f>
        <v>b</v>
      </c>
      <c r="H746" s="68">
        <f t="shared" si="118"/>
        <v>280</v>
      </c>
      <c r="I746" s="18"/>
      <c r="J746" s="69" t="str">
        <f t="shared" si="119"/>
        <v/>
      </c>
      <c r="K746" s="6"/>
      <c r="L746" s="18"/>
      <c r="M746" s="64">
        <f t="shared" si="115"/>
        <v>744</v>
      </c>
      <c r="N746" s="69" t="str">
        <f t="shared" si="120"/>
        <v/>
      </c>
      <c r="S746" s="32" t="str">
        <f t="shared" si="116"/>
        <v/>
      </c>
      <c r="T746" s="9">
        <f t="shared" si="117"/>
        <v>1</v>
      </c>
      <c r="U746" s="9">
        <f t="shared" si="123"/>
        <v>1</v>
      </c>
      <c r="V746" s="27">
        <f t="shared" si="124"/>
        <v>0</v>
      </c>
    </row>
    <row r="747" spans="1:22" x14ac:dyDescent="0.2">
      <c r="A747" s="1">
        <v>54210</v>
      </c>
      <c r="B747" s="52">
        <f t="shared" si="121"/>
        <v>2048</v>
      </c>
      <c r="C747" s="52">
        <f t="shared" si="122"/>
        <v>6</v>
      </c>
      <c r="D747" s="51">
        <f>VLOOKUP($A747,[1]Selic_base!$A$3:$H$1000,4,0)</f>
        <v>0</v>
      </c>
      <c r="E747" s="54">
        <f>VLOOKUP($A747,[1]Selic_base!$A$3:$H$1000,5,0)</f>
        <v>0</v>
      </c>
      <c r="F747" s="54" t="str">
        <f>VLOOKUP($A747,[1]Selic_base!$A$3:$H$1000,6,0)</f>
        <v/>
      </c>
      <c r="G747" s="54" t="str">
        <f>VLOOKUP($A747,[1]Selic_base!$A$3:$H$1000,7,0)</f>
        <v>b</v>
      </c>
      <c r="H747" s="68">
        <f t="shared" si="118"/>
        <v>281</v>
      </c>
      <c r="I747" s="18"/>
      <c r="J747" s="69" t="str">
        <f t="shared" si="119"/>
        <v/>
      </c>
      <c r="K747" s="6"/>
      <c r="L747" s="18"/>
      <c r="M747" s="64">
        <f t="shared" si="115"/>
        <v>745</v>
      </c>
      <c r="N747" s="69" t="str">
        <f t="shared" si="120"/>
        <v/>
      </c>
      <c r="S747" s="32" t="str">
        <f t="shared" si="116"/>
        <v/>
      </c>
      <c r="T747" s="9">
        <f t="shared" si="117"/>
        <v>1</v>
      </c>
      <c r="U747" s="9">
        <f t="shared" si="123"/>
        <v>1</v>
      </c>
      <c r="V747" s="27">
        <f t="shared" si="124"/>
        <v>0</v>
      </c>
    </row>
    <row r="748" spans="1:22" x14ac:dyDescent="0.2">
      <c r="A748" s="1">
        <v>54240</v>
      </c>
      <c r="B748" s="52">
        <f t="shared" si="121"/>
        <v>2048</v>
      </c>
      <c r="C748" s="52">
        <f t="shared" si="122"/>
        <v>7</v>
      </c>
      <c r="D748" s="51">
        <f>VLOOKUP($A748,[1]Selic_base!$A$3:$H$1000,4,0)</f>
        <v>0</v>
      </c>
      <c r="E748" s="54">
        <f>VLOOKUP($A748,[1]Selic_base!$A$3:$H$1000,5,0)</f>
        <v>0</v>
      </c>
      <c r="F748" s="54" t="str">
        <f>VLOOKUP($A748,[1]Selic_base!$A$3:$H$1000,6,0)</f>
        <v/>
      </c>
      <c r="G748" s="54" t="str">
        <f>VLOOKUP($A748,[1]Selic_base!$A$3:$H$1000,7,0)</f>
        <v>b</v>
      </c>
      <c r="H748" s="68">
        <f t="shared" si="118"/>
        <v>282</v>
      </c>
      <c r="I748" s="18"/>
      <c r="J748" s="69" t="str">
        <f t="shared" si="119"/>
        <v/>
      </c>
      <c r="K748" s="6"/>
      <c r="L748" s="18"/>
      <c r="M748" s="64">
        <f t="shared" si="115"/>
        <v>746</v>
      </c>
      <c r="N748" s="69" t="str">
        <f t="shared" si="120"/>
        <v/>
      </c>
      <c r="S748" s="32" t="str">
        <f t="shared" si="116"/>
        <v/>
      </c>
      <c r="T748" s="9">
        <f t="shared" si="117"/>
        <v>1</v>
      </c>
      <c r="U748" s="9">
        <f t="shared" si="123"/>
        <v>1</v>
      </c>
      <c r="V748" s="27">
        <f t="shared" si="124"/>
        <v>0</v>
      </c>
    </row>
    <row r="749" spans="1:22" x14ac:dyDescent="0.2">
      <c r="A749" s="1">
        <v>54271</v>
      </c>
      <c r="B749" s="52">
        <f t="shared" si="121"/>
        <v>2048</v>
      </c>
      <c r="C749" s="52">
        <f t="shared" si="122"/>
        <v>8</v>
      </c>
      <c r="D749" s="51">
        <f>VLOOKUP($A749,[1]Selic_base!$A$3:$H$1000,4,0)</f>
        <v>0</v>
      </c>
      <c r="E749" s="54">
        <f>VLOOKUP($A749,[1]Selic_base!$A$3:$H$1000,5,0)</f>
        <v>0</v>
      </c>
      <c r="F749" s="54" t="str">
        <f>VLOOKUP($A749,[1]Selic_base!$A$3:$H$1000,6,0)</f>
        <v/>
      </c>
      <c r="G749" s="54" t="str">
        <f>VLOOKUP($A749,[1]Selic_base!$A$3:$H$1000,7,0)</f>
        <v>b</v>
      </c>
      <c r="H749" s="68">
        <f t="shared" si="118"/>
        <v>283</v>
      </c>
      <c r="I749" s="18"/>
      <c r="J749" s="69" t="str">
        <f t="shared" si="119"/>
        <v/>
      </c>
      <c r="K749" s="6"/>
      <c r="L749" s="18"/>
      <c r="M749" s="64">
        <f t="shared" si="115"/>
        <v>747</v>
      </c>
      <c r="N749" s="69" t="str">
        <f t="shared" si="120"/>
        <v/>
      </c>
      <c r="S749" s="32" t="str">
        <f t="shared" si="116"/>
        <v/>
      </c>
      <c r="T749" s="9">
        <f t="shared" si="117"/>
        <v>1</v>
      </c>
      <c r="U749" s="9">
        <f t="shared" si="123"/>
        <v>1</v>
      </c>
      <c r="V749" s="27">
        <f t="shared" si="124"/>
        <v>0</v>
      </c>
    </row>
    <row r="750" spans="1:22" x14ac:dyDescent="0.2">
      <c r="A750" s="1">
        <v>54302</v>
      </c>
      <c r="B750" s="52">
        <f t="shared" si="121"/>
        <v>2048</v>
      </c>
      <c r="C750" s="52">
        <f t="shared" si="122"/>
        <v>9</v>
      </c>
      <c r="D750" s="51">
        <f>VLOOKUP($A750,[1]Selic_base!$A$3:$H$1000,4,0)</f>
        <v>0</v>
      </c>
      <c r="E750" s="54">
        <f>VLOOKUP($A750,[1]Selic_base!$A$3:$H$1000,5,0)</f>
        <v>0</v>
      </c>
      <c r="F750" s="54" t="str">
        <f>VLOOKUP($A750,[1]Selic_base!$A$3:$H$1000,6,0)</f>
        <v/>
      </c>
      <c r="G750" s="54" t="str">
        <f>VLOOKUP($A750,[1]Selic_base!$A$3:$H$1000,7,0)</f>
        <v>b</v>
      </c>
      <c r="H750" s="68">
        <f t="shared" si="118"/>
        <v>284</v>
      </c>
      <c r="I750" s="18"/>
      <c r="J750" s="69" t="str">
        <f t="shared" si="119"/>
        <v/>
      </c>
      <c r="K750" s="6"/>
      <c r="L750" s="18"/>
      <c r="M750" s="64">
        <f t="shared" si="115"/>
        <v>748</v>
      </c>
      <c r="N750" s="69" t="str">
        <f t="shared" si="120"/>
        <v/>
      </c>
      <c r="S750" s="32" t="str">
        <f t="shared" si="116"/>
        <v/>
      </c>
      <c r="T750" s="9">
        <f t="shared" si="117"/>
        <v>1</v>
      </c>
      <c r="U750" s="9">
        <f t="shared" si="123"/>
        <v>1</v>
      </c>
      <c r="V750" s="27">
        <f t="shared" si="124"/>
        <v>0</v>
      </c>
    </row>
    <row r="751" spans="1:22" x14ac:dyDescent="0.2">
      <c r="A751" s="1">
        <v>54332</v>
      </c>
      <c r="B751" s="52">
        <f t="shared" si="121"/>
        <v>2048</v>
      </c>
      <c r="C751" s="52">
        <f t="shared" si="122"/>
        <v>10</v>
      </c>
      <c r="D751" s="51">
        <f>VLOOKUP($A751,[1]Selic_base!$A$3:$H$1000,4,0)</f>
        <v>0</v>
      </c>
      <c r="E751" s="54">
        <f>VLOOKUP($A751,[1]Selic_base!$A$3:$H$1000,5,0)</f>
        <v>0</v>
      </c>
      <c r="F751" s="54" t="str">
        <f>VLOOKUP($A751,[1]Selic_base!$A$3:$H$1000,6,0)</f>
        <v/>
      </c>
      <c r="G751" s="54" t="str">
        <f>VLOOKUP($A751,[1]Selic_base!$A$3:$H$1000,7,0)</f>
        <v>b</v>
      </c>
      <c r="H751" s="68">
        <f t="shared" si="118"/>
        <v>285</v>
      </c>
      <c r="I751" s="18"/>
      <c r="J751" s="69" t="str">
        <f t="shared" si="119"/>
        <v/>
      </c>
      <c r="K751" s="6"/>
      <c r="L751" s="18"/>
      <c r="M751" s="64">
        <f t="shared" si="115"/>
        <v>749</v>
      </c>
      <c r="N751" s="69" t="str">
        <f t="shared" si="120"/>
        <v/>
      </c>
      <c r="S751" s="32" t="str">
        <f t="shared" si="116"/>
        <v/>
      </c>
      <c r="T751" s="9">
        <f t="shared" si="117"/>
        <v>1</v>
      </c>
      <c r="U751" s="9">
        <f t="shared" si="123"/>
        <v>1</v>
      </c>
      <c r="V751" s="27">
        <f t="shared" si="124"/>
        <v>0</v>
      </c>
    </row>
    <row r="752" spans="1:22" x14ac:dyDescent="0.2">
      <c r="A752" s="1">
        <v>54363</v>
      </c>
      <c r="B752" s="52">
        <f t="shared" si="121"/>
        <v>2048</v>
      </c>
      <c r="C752" s="52">
        <f t="shared" si="122"/>
        <v>11</v>
      </c>
      <c r="D752" s="51">
        <f>VLOOKUP($A752,[1]Selic_base!$A$3:$H$1000,4,0)</f>
        <v>0</v>
      </c>
      <c r="E752" s="54">
        <f>VLOOKUP($A752,[1]Selic_base!$A$3:$H$1000,5,0)</f>
        <v>0</v>
      </c>
      <c r="F752" s="54" t="str">
        <f>VLOOKUP($A752,[1]Selic_base!$A$3:$H$1000,6,0)</f>
        <v/>
      </c>
      <c r="G752" s="54" t="str">
        <f>VLOOKUP($A752,[1]Selic_base!$A$3:$H$1000,7,0)</f>
        <v>b</v>
      </c>
      <c r="H752" s="68">
        <f t="shared" si="118"/>
        <v>286</v>
      </c>
      <c r="I752" s="18"/>
      <c r="J752" s="69" t="str">
        <f t="shared" si="119"/>
        <v/>
      </c>
      <c r="K752" s="6"/>
      <c r="L752" s="18"/>
      <c r="M752" s="64">
        <f t="shared" si="115"/>
        <v>750</v>
      </c>
      <c r="N752" s="69" t="str">
        <f t="shared" si="120"/>
        <v/>
      </c>
      <c r="S752" s="32" t="str">
        <f t="shared" si="116"/>
        <v/>
      </c>
      <c r="T752" s="9">
        <f t="shared" si="117"/>
        <v>1</v>
      </c>
      <c r="U752" s="9">
        <f t="shared" si="123"/>
        <v>1</v>
      </c>
      <c r="V752" s="27">
        <f t="shared" si="124"/>
        <v>0</v>
      </c>
    </row>
    <row r="753" spans="1:22" x14ac:dyDescent="0.2">
      <c r="A753" s="1">
        <v>54393</v>
      </c>
      <c r="B753" s="52">
        <f t="shared" si="121"/>
        <v>2048</v>
      </c>
      <c r="C753" s="52">
        <f t="shared" si="122"/>
        <v>12</v>
      </c>
      <c r="D753" s="51">
        <f>VLOOKUP($A753,[1]Selic_base!$A$3:$H$1000,4,0)</f>
        <v>0</v>
      </c>
      <c r="E753" s="54">
        <f>VLOOKUP($A753,[1]Selic_base!$A$3:$H$1000,5,0)</f>
        <v>0</v>
      </c>
      <c r="F753" s="54" t="str">
        <f>VLOOKUP($A753,[1]Selic_base!$A$3:$H$1000,6,0)</f>
        <v/>
      </c>
      <c r="G753" s="54" t="str">
        <f>VLOOKUP($A753,[1]Selic_base!$A$3:$H$1000,7,0)</f>
        <v>b</v>
      </c>
      <c r="H753" s="68">
        <f t="shared" si="118"/>
        <v>287</v>
      </c>
      <c r="I753" s="18"/>
      <c r="J753" s="69" t="str">
        <f t="shared" si="119"/>
        <v/>
      </c>
      <c r="K753" s="6"/>
      <c r="L753" s="18"/>
      <c r="M753" s="64">
        <f t="shared" si="115"/>
        <v>751</v>
      </c>
      <c r="N753" s="69" t="str">
        <f t="shared" si="120"/>
        <v/>
      </c>
      <c r="S753" s="32" t="str">
        <f t="shared" si="116"/>
        <v/>
      </c>
      <c r="T753" s="9">
        <f t="shared" si="117"/>
        <v>1</v>
      </c>
      <c r="U753" s="9">
        <f t="shared" si="123"/>
        <v>1</v>
      </c>
      <c r="V753" s="27">
        <f t="shared" si="124"/>
        <v>0</v>
      </c>
    </row>
    <row r="754" spans="1:22" x14ac:dyDescent="0.2">
      <c r="A754" s="1">
        <v>54424</v>
      </c>
      <c r="B754" s="52">
        <f t="shared" ref="B754:B817" si="125">YEAR(A754)</f>
        <v>2049</v>
      </c>
      <c r="C754" s="52">
        <f t="shared" ref="C754:C817" si="126">MONTH(A754)</f>
        <v>1</v>
      </c>
      <c r="D754" s="51">
        <f>VLOOKUP($A754,[1]Selic_base!$A$3:$H$1000,4,0)</f>
        <v>0</v>
      </c>
      <c r="E754" s="54">
        <f>VLOOKUP($A754,[1]Selic_base!$A$3:$H$1000,5,0)</f>
        <v>0</v>
      </c>
      <c r="F754" s="54" t="str">
        <f>VLOOKUP($A754,[1]Selic_base!$A$3:$H$1000,6,0)</f>
        <v/>
      </c>
      <c r="G754" s="54" t="str">
        <f>VLOOKUP($A754,[1]Selic_base!$A$3:$H$1000,7,0)</f>
        <v>b</v>
      </c>
      <c r="H754" s="68">
        <f t="shared" ref="H754:H817" si="127">IF(AND(G754="v",G755="b"),1,IF(H753&gt;0,H753+1,0))</f>
        <v>288</v>
      </c>
      <c r="I754" s="18"/>
      <c r="J754" s="69" t="str">
        <f t="shared" si="119"/>
        <v/>
      </c>
      <c r="K754" s="6"/>
      <c r="L754" s="18"/>
      <c r="M754" s="64">
        <f t="shared" si="115"/>
        <v>752</v>
      </c>
      <c r="N754" s="69" t="str">
        <f t="shared" si="120"/>
        <v/>
      </c>
      <c r="S754" s="32" t="str">
        <f t="shared" si="116"/>
        <v/>
      </c>
      <c r="T754" s="9">
        <f t="shared" si="117"/>
        <v>1</v>
      </c>
      <c r="U754" s="9">
        <f t="shared" si="123"/>
        <v>1</v>
      </c>
      <c r="V754" s="27">
        <f t="shared" si="124"/>
        <v>0</v>
      </c>
    </row>
    <row r="755" spans="1:22" x14ac:dyDescent="0.2">
      <c r="A755" s="1">
        <v>54455</v>
      </c>
      <c r="B755" s="52">
        <f t="shared" si="125"/>
        <v>2049</v>
      </c>
      <c r="C755" s="52">
        <f t="shared" si="126"/>
        <v>2</v>
      </c>
      <c r="D755" s="51">
        <f>VLOOKUP($A755,[1]Selic_base!$A$3:$H$1000,4,0)</f>
        <v>0</v>
      </c>
      <c r="E755" s="54">
        <f>VLOOKUP($A755,[1]Selic_base!$A$3:$H$1000,5,0)</f>
        <v>0</v>
      </c>
      <c r="F755" s="54" t="str">
        <f>VLOOKUP($A755,[1]Selic_base!$A$3:$H$1000,6,0)</f>
        <v/>
      </c>
      <c r="G755" s="54" t="str">
        <f>VLOOKUP($A755,[1]Selic_base!$A$3:$H$1000,7,0)</f>
        <v>b</v>
      </c>
      <c r="H755" s="68">
        <f t="shared" si="127"/>
        <v>289</v>
      </c>
      <c r="I755" s="18"/>
      <c r="J755" s="69" t="str">
        <f t="shared" si="119"/>
        <v/>
      </c>
      <c r="K755" s="6"/>
      <c r="L755" s="18"/>
      <c r="M755" s="64">
        <f t="shared" si="115"/>
        <v>753</v>
      </c>
      <c r="N755" s="69" t="str">
        <f t="shared" si="120"/>
        <v/>
      </c>
      <c r="S755" s="32" t="str">
        <f t="shared" si="116"/>
        <v/>
      </c>
      <c r="T755" s="9">
        <f t="shared" si="117"/>
        <v>1</v>
      </c>
      <c r="U755" s="9">
        <f t="shared" si="123"/>
        <v>1</v>
      </c>
      <c r="V755" s="27">
        <f t="shared" si="124"/>
        <v>0</v>
      </c>
    </row>
    <row r="756" spans="1:22" x14ac:dyDescent="0.2">
      <c r="A756" s="1">
        <v>54483</v>
      </c>
      <c r="B756" s="52">
        <f t="shared" si="125"/>
        <v>2049</v>
      </c>
      <c r="C756" s="52">
        <f t="shared" si="126"/>
        <v>3</v>
      </c>
      <c r="D756" s="51">
        <f>VLOOKUP($A756,[1]Selic_base!$A$3:$H$1000,4,0)</f>
        <v>0</v>
      </c>
      <c r="E756" s="54">
        <f>VLOOKUP($A756,[1]Selic_base!$A$3:$H$1000,5,0)</f>
        <v>0</v>
      </c>
      <c r="F756" s="54" t="str">
        <f>VLOOKUP($A756,[1]Selic_base!$A$3:$H$1000,6,0)</f>
        <v/>
      </c>
      <c r="G756" s="54" t="str">
        <f>VLOOKUP($A756,[1]Selic_base!$A$3:$H$1000,7,0)</f>
        <v>b</v>
      </c>
      <c r="H756" s="68">
        <f t="shared" si="127"/>
        <v>290</v>
      </c>
      <c r="I756" s="18"/>
      <c r="J756" s="69" t="str">
        <f t="shared" si="119"/>
        <v/>
      </c>
      <c r="K756" s="6"/>
      <c r="L756" s="18"/>
      <c r="M756" s="64">
        <f t="shared" si="115"/>
        <v>754</v>
      </c>
      <c r="N756" s="69" t="str">
        <f t="shared" si="120"/>
        <v/>
      </c>
    </row>
    <row r="757" spans="1:22" x14ac:dyDescent="0.2">
      <c r="A757" s="1">
        <v>54514</v>
      </c>
      <c r="B757" s="52">
        <f t="shared" si="125"/>
        <v>2049</v>
      </c>
      <c r="C757" s="52">
        <f t="shared" si="126"/>
        <v>4</v>
      </c>
      <c r="D757" s="51">
        <f>VLOOKUP($A757,[1]Selic_base!$A$3:$H$1000,4,0)</f>
        <v>0</v>
      </c>
      <c r="E757" s="54">
        <f>VLOOKUP($A757,[1]Selic_base!$A$3:$H$1000,5,0)</f>
        <v>0</v>
      </c>
      <c r="F757" s="54" t="str">
        <f>VLOOKUP($A757,[1]Selic_base!$A$3:$H$1000,6,0)</f>
        <v/>
      </c>
      <c r="G757" s="54" t="str">
        <f>VLOOKUP($A757,[1]Selic_base!$A$3:$H$1000,7,0)</f>
        <v>b</v>
      </c>
      <c r="H757" s="68">
        <f t="shared" si="127"/>
        <v>291</v>
      </c>
      <c r="I757" s="18"/>
      <c r="J757" s="69" t="str">
        <f t="shared" si="119"/>
        <v/>
      </c>
      <c r="K757" s="6"/>
      <c r="L757" s="18"/>
      <c r="M757" s="64">
        <f t="shared" si="115"/>
        <v>755</v>
      </c>
      <c r="N757" s="69" t="str">
        <f t="shared" si="120"/>
        <v/>
      </c>
    </row>
    <row r="758" spans="1:22" x14ac:dyDescent="0.2">
      <c r="A758" s="1">
        <v>54544</v>
      </c>
      <c r="B758" s="52">
        <f t="shared" si="125"/>
        <v>2049</v>
      </c>
      <c r="C758" s="52">
        <f t="shared" si="126"/>
        <v>5</v>
      </c>
      <c r="D758" s="51">
        <f>VLOOKUP($A758,[1]Selic_base!$A$3:$H$1000,4,0)</f>
        <v>0</v>
      </c>
      <c r="E758" s="54">
        <f>VLOOKUP($A758,[1]Selic_base!$A$3:$H$1000,5,0)</f>
        <v>0</v>
      </c>
      <c r="F758" s="54" t="str">
        <f>VLOOKUP($A758,[1]Selic_base!$A$3:$H$1000,6,0)</f>
        <v/>
      </c>
      <c r="G758" s="54" t="str">
        <f>VLOOKUP($A758,[1]Selic_base!$A$3:$H$1000,7,0)</f>
        <v>b</v>
      </c>
      <c r="H758" s="68">
        <f t="shared" si="127"/>
        <v>292</v>
      </c>
      <c r="I758" s="18"/>
      <c r="J758" s="69" t="str">
        <f t="shared" si="119"/>
        <v/>
      </c>
      <c r="K758" s="6"/>
      <c r="L758" s="18"/>
      <c r="M758" s="64">
        <f t="shared" si="115"/>
        <v>756</v>
      </c>
      <c r="N758" s="69" t="str">
        <f t="shared" si="120"/>
        <v/>
      </c>
    </row>
    <row r="759" spans="1:22" x14ac:dyDescent="0.2">
      <c r="A759" s="1">
        <v>54575</v>
      </c>
      <c r="B759" s="52">
        <f t="shared" si="125"/>
        <v>2049</v>
      </c>
      <c r="C759" s="52">
        <f t="shared" si="126"/>
        <v>6</v>
      </c>
      <c r="D759" s="51">
        <f>VLOOKUP($A759,[1]Selic_base!$A$3:$H$1000,4,0)</f>
        <v>0</v>
      </c>
      <c r="E759" s="54">
        <f>VLOOKUP($A759,[1]Selic_base!$A$3:$H$1000,5,0)</f>
        <v>0</v>
      </c>
      <c r="F759" s="54" t="str">
        <f>VLOOKUP($A759,[1]Selic_base!$A$3:$H$1000,6,0)</f>
        <v/>
      </c>
      <c r="G759" s="54" t="str">
        <f>VLOOKUP($A759,[1]Selic_base!$A$3:$H$1000,7,0)</f>
        <v>b</v>
      </c>
      <c r="H759" s="68">
        <f t="shared" si="127"/>
        <v>293</v>
      </c>
      <c r="I759" s="18"/>
      <c r="J759" s="69" t="str">
        <f t="shared" si="119"/>
        <v/>
      </c>
      <c r="K759" s="6"/>
      <c r="L759" s="18"/>
      <c r="M759" s="64">
        <f t="shared" si="115"/>
        <v>757</v>
      </c>
      <c r="N759" s="69" t="str">
        <f t="shared" si="120"/>
        <v/>
      </c>
    </row>
    <row r="760" spans="1:22" x14ac:dyDescent="0.2">
      <c r="A760" s="1">
        <v>54605</v>
      </c>
      <c r="B760" s="52">
        <f t="shared" si="125"/>
        <v>2049</v>
      </c>
      <c r="C760" s="52">
        <f t="shared" si="126"/>
        <v>7</v>
      </c>
      <c r="D760" s="51">
        <f>VLOOKUP($A760,[1]Selic_base!$A$3:$H$1000,4,0)</f>
        <v>0</v>
      </c>
      <c r="E760" s="54">
        <f>VLOOKUP($A760,[1]Selic_base!$A$3:$H$1000,5,0)</f>
        <v>0</v>
      </c>
      <c r="F760" s="54" t="str">
        <f>VLOOKUP($A760,[1]Selic_base!$A$3:$H$1000,6,0)</f>
        <v/>
      </c>
      <c r="G760" s="54" t="str">
        <f>VLOOKUP($A760,[1]Selic_base!$A$3:$H$1000,7,0)</f>
        <v>b</v>
      </c>
      <c r="H760" s="68">
        <f t="shared" si="127"/>
        <v>294</v>
      </c>
      <c r="I760" s="18"/>
      <c r="J760" s="69" t="str">
        <f t="shared" si="119"/>
        <v/>
      </c>
      <c r="K760" s="6"/>
      <c r="L760" s="18"/>
      <c r="M760" s="64">
        <f t="shared" si="115"/>
        <v>758</v>
      </c>
      <c r="N760" s="69" t="str">
        <f t="shared" si="120"/>
        <v/>
      </c>
    </row>
    <row r="761" spans="1:22" x14ac:dyDescent="0.2">
      <c r="A761" s="1">
        <v>54636</v>
      </c>
      <c r="B761" s="52">
        <f t="shared" si="125"/>
        <v>2049</v>
      </c>
      <c r="C761" s="52">
        <f t="shared" si="126"/>
        <v>8</v>
      </c>
      <c r="D761" s="51">
        <f>VLOOKUP($A761,[1]Selic_base!$A$3:$H$1000,4,0)</f>
        <v>0</v>
      </c>
      <c r="E761" s="54">
        <f>VLOOKUP($A761,[1]Selic_base!$A$3:$H$1000,5,0)</f>
        <v>0</v>
      </c>
      <c r="F761" s="54" t="str">
        <f>VLOOKUP($A761,[1]Selic_base!$A$3:$H$1000,6,0)</f>
        <v/>
      </c>
      <c r="G761" s="54" t="str">
        <f>VLOOKUP($A761,[1]Selic_base!$A$3:$H$1000,7,0)</f>
        <v>b</v>
      </c>
      <c r="H761" s="68">
        <f t="shared" si="127"/>
        <v>295</v>
      </c>
      <c r="I761" s="18"/>
      <c r="J761" s="69" t="str">
        <f t="shared" si="119"/>
        <v/>
      </c>
      <c r="K761" s="6"/>
      <c r="L761" s="18"/>
      <c r="M761" s="64">
        <f t="shared" si="115"/>
        <v>759</v>
      </c>
      <c r="N761" s="69" t="str">
        <f t="shared" si="120"/>
        <v/>
      </c>
    </row>
    <row r="762" spans="1:22" x14ac:dyDescent="0.2">
      <c r="A762" s="1">
        <v>54667</v>
      </c>
      <c r="B762" s="52">
        <f t="shared" si="125"/>
        <v>2049</v>
      </c>
      <c r="C762" s="52">
        <f t="shared" si="126"/>
        <v>9</v>
      </c>
      <c r="D762" s="51">
        <f>VLOOKUP($A762,[1]Selic_base!$A$3:$H$1000,4,0)</f>
        <v>0</v>
      </c>
      <c r="E762" s="54">
        <f>VLOOKUP($A762,[1]Selic_base!$A$3:$H$1000,5,0)</f>
        <v>0</v>
      </c>
      <c r="F762" s="54" t="str">
        <f>VLOOKUP($A762,[1]Selic_base!$A$3:$H$1000,6,0)</f>
        <v/>
      </c>
      <c r="G762" s="54" t="str">
        <f>VLOOKUP($A762,[1]Selic_base!$A$3:$H$1000,7,0)</f>
        <v>b</v>
      </c>
      <c r="H762" s="68">
        <f t="shared" si="127"/>
        <v>296</v>
      </c>
      <c r="I762" s="18"/>
      <c r="J762" s="69" t="str">
        <f t="shared" si="119"/>
        <v/>
      </c>
      <c r="K762" s="6"/>
      <c r="L762" s="18"/>
      <c r="M762" s="64">
        <f t="shared" si="115"/>
        <v>760</v>
      </c>
      <c r="N762" s="69" t="str">
        <f t="shared" si="120"/>
        <v/>
      </c>
    </row>
    <row r="763" spans="1:22" x14ac:dyDescent="0.2">
      <c r="A763" s="1">
        <v>54697</v>
      </c>
      <c r="B763" s="52">
        <f t="shared" si="125"/>
        <v>2049</v>
      </c>
      <c r="C763" s="52">
        <f t="shared" si="126"/>
        <v>10</v>
      </c>
      <c r="D763" s="51">
        <f>VLOOKUP($A763,[1]Selic_base!$A$3:$H$1000,4,0)</f>
        <v>0</v>
      </c>
      <c r="E763" s="54">
        <f>VLOOKUP($A763,[1]Selic_base!$A$3:$H$1000,5,0)</f>
        <v>0</v>
      </c>
      <c r="F763" s="54" t="str">
        <f>VLOOKUP($A763,[1]Selic_base!$A$3:$H$1000,6,0)</f>
        <v/>
      </c>
      <c r="G763" s="54" t="str">
        <f>VLOOKUP($A763,[1]Selic_base!$A$3:$H$1000,7,0)</f>
        <v>b</v>
      </c>
      <c r="H763" s="68">
        <f t="shared" si="127"/>
        <v>297</v>
      </c>
      <c r="I763" s="18"/>
      <c r="J763" s="69" t="str">
        <f t="shared" si="119"/>
        <v/>
      </c>
      <c r="K763" s="6"/>
      <c r="L763" s="18"/>
      <c r="M763" s="64">
        <f t="shared" si="115"/>
        <v>761</v>
      </c>
      <c r="N763" s="69" t="str">
        <f t="shared" si="120"/>
        <v/>
      </c>
    </row>
    <row r="764" spans="1:22" x14ac:dyDescent="0.2">
      <c r="A764" s="1">
        <v>54728</v>
      </c>
      <c r="B764" s="52">
        <f t="shared" si="125"/>
        <v>2049</v>
      </c>
      <c r="C764" s="52">
        <f t="shared" si="126"/>
        <v>11</v>
      </c>
      <c r="D764" s="51">
        <f>VLOOKUP($A764,[1]Selic_base!$A$3:$H$1000,4,0)</f>
        <v>0</v>
      </c>
      <c r="E764" s="54">
        <f>VLOOKUP($A764,[1]Selic_base!$A$3:$H$1000,5,0)</f>
        <v>0</v>
      </c>
      <c r="F764" s="54" t="str">
        <f>VLOOKUP($A764,[1]Selic_base!$A$3:$H$1000,6,0)</f>
        <v/>
      </c>
      <c r="G764" s="54" t="str">
        <f>VLOOKUP($A764,[1]Selic_base!$A$3:$H$1000,7,0)</f>
        <v>b</v>
      </c>
      <c r="H764" s="68">
        <f t="shared" si="127"/>
        <v>298</v>
      </c>
      <c r="I764" s="18"/>
      <c r="J764" s="69" t="str">
        <f t="shared" si="119"/>
        <v/>
      </c>
      <c r="K764" s="6"/>
      <c r="L764" s="18"/>
      <c r="M764" s="64">
        <f t="shared" si="115"/>
        <v>762</v>
      </c>
      <c r="N764" s="69" t="str">
        <f t="shared" si="120"/>
        <v/>
      </c>
    </row>
    <row r="765" spans="1:22" x14ac:dyDescent="0.2">
      <c r="A765" s="1">
        <v>54758</v>
      </c>
      <c r="B765" s="52">
        <f t="shared" si="125"/>
        <v>2049</v>
      </c>
      <c r="C765" s="52">
        <f t="shared" si="126"/>
        <v>12</v>
      </c>
      <c r="D765" s="51">
        <f>VLOOKUP($A765,[1]Selic_base!$A$3:$H$1000,4,0)</f>
        <v>0</v>
      </c>
      <c r="E765" s="54">
        <f>VLOOKUP($A765,[1]Selic_base!$A$3:$H$1000,5,0)</f>
        <v>0</v>
      </c>
      <c r="F765" s="54" t="str">
        <f>VLOOKUP($A765,[1]Selic_base!$A$3:$H$1000,6,0)</f>
        <v/>
      </c>
      <c r="G765" s="54" t="str">
        <f>VLOOKUP($A765,[1]Selic_base!$A$3:$H$1000,7,0)</f>
        <v>b</v>
      </c>
      <c r="H765" s="68">
        <f t="shared" si="127"/>
        <v>299</v>
      </c>
      <c r="I765" s="18"/>
      <c r="J765" s="69" t="str">
        <f t="shared" si="119"/>
        <v/>
      </c>
      <c r="K765" s="6"/>
      <c r="L765" s="18"/>
      <c r="M765" s="64">
        <f t="shared" si="115"/>
        <v>763</v>
      </c>
      <c r="N765" s="69" t="str">
        <f t="shared" si="120"/>
        <v/>
      </c>
    </row>
    <row r="766" spans="1:22" x14ac:dyDescent="0.2">
      <c r="A766" s="1">
        <v>54789</v>
      </c>
      <c r="B766" s="52">
        <f t="shared" si="125"/>
        <v>2050</v>
      </c>
      <c r="C766" s="52">
        <f t="shared" si="126"/>
        <v>1</v>
      </c>
      <c r="D766" s="51">
        <f>VLOOKUP($A766,[1]Selic_base!$A$3:$H$1000,4,0)</f>
        <v>0</v>
      </c>
      <c r="E766" s="54">
        <f>VLOOKUP($A766,[1]Selic_base!$A$3:$H$1000,5,0)</f>
        <v>0</v>
      </c>
      <c r="F766" s="54" t="str">
        <f>VLOOKUP($A766,[1]Selic_base!$A$3:$H$1000,6,0)</f>
        <v/>
      </c>
      <c r="G766" s="54" t="str">
        <f>VLOOKUP($A766,[1]Selic_base!$A$3:$H$1000,7,0)</f>
        <v>b</v>
      </c>
      <c r="H766" s="68">
        <f t="shared" si="127"/>
        <v>300</v>
      </c>
      <c r="I766" s="18"/>
      <c r="J766" s="69" t="str">
        <f t="shared" si="119"/>
        <v/>
      </c>
      <c r="K766" s="6"/>
      <c r="L766" s="18"/>
      <c r="M766" s="64">
        <f t="shared" si="115"/>
        <v>764</v>
      </c>
      <c r="N766" s="69" t="str">
        <f t="shared" si="120"/>
        <v/>
      </c>
    </row>
    <row r="767" spans="1:22" x14ac:dyDescent="0.2">
      <c r="A767" s="1">
        <v>54820</v>
      </c>
      <c r="B767" s="52">
        <f t="shared" si="125"/>
        <v>2050</v>
      </c>
      <c r="C767" s="52">
        <f t="shared" si="126"/>
        <v>2</v>
      </c>
      <c r="D767" s="51">
        <f>VLOOKUP($A767,[1]Selic_base!$A$3:$H$1000,4,0)</f>
        <v>0</v>
      </c>
      <c r="E767" s="54">
        <f>VLOOKUP($A767,[1]Selic_base!$A$3:$H$1000,5,0)</f>
        <v>0</v>
      </c>
      <c r="F767" s="54" t="str">
        <f>VLOOKUP($A767,[1]Selic_base!$A$3:$H$1000,6,0)</f>
        <v/>
      </c>
      <c r="G767" s="54" t="str">
        <f>VLOOKUP($A767,[1]Selic_base!$A$3:$H$1000,7,0)</f>
        <v>b</v>
      </c>
      <c r="H767" s="68">
        <f t="shared" si="127"/>
        <v>301</v>
      </c>
      <c r="I767" s="18"/>
      <c r="J767" s="69" t="str">
        <f t="shared" si="119"/>
        <v/>
      </c>
      <c r="K767" s="6"/>
      <c r="L767" s="18"/>
      <c r="M767" s="64">
        <f t="shared" si="115"/>
        <v>765</v>
      </c>
      <c r="N767" s="69" t="str">
        <f t="shared" si="120"/>
        <v/>
      </c>
    </row>
    <row r="768" spans="1:22" x14ac:dyDescent="0.2">
      <c r="A768" s="1">
        <v>54848</v>
      </c>
      <c r="B768" s="52">
        <f t="shared" si="125"/>
        <v>2050</v>
      </c>
      <c r="C768" s="52">
        <f t="shared" si="126"/>
        <v>3</v>
      </c>
      <c r="D768" s="51">
        <f>VLOOKUP($A768,[1]Selic_base!$A$3:$H$1000,4,0)</f>
        <v>0</v>
      </c>
      <c r="E768" s="54">
        <f>VLOOKUP($A768,[1]Selic_base!$A$3:$H$1000,5,0)</f>
        <v>0</v>
      </c>
      <c r="F768" s="54" t="str">
        <f>VLOOKUP($A768,[1]Selic_base!$A$3:$H$1000,6,0)</f>
        <v/>
      </c>
      <c r="G768" s="54" t="str">
        <f>VLOOKUP($A768,[1]Selic_base!$A$3:$H$1000,7,0)</f>
        <v>b</v>
      </c>
      <c r="H768" s="68">
        <f t="shared" si="127"/>
        <v>302</v>
      </c>
      <c r="I768" s="18"/>
      <c r="J768" s="69" t="str">
        <f t="shared" si="119"/>
        <v/>
      </c>
      <c r="K768" s="6"/>
      <c r="L768" s="18"/>
      <c r="M768" s="64">
        <f t="shared" si="115"/>
        <v>766</v>
      </c>
      <c r="N768" s="69" t="str">
        <f t="shared" si="120"/>
        <v/>
      </c>
    </row>
    <row r="769" spans="1:14" x14ac:dyDescent="0.2">
      <c r="A769" s="1">
        <v>54879</v>
      </c>
      <c r="B769" s="52">
        <f t="shared" si="125"/>
        <v>2050</v>
      </c>
      <c r="C769" s="52">
        <f t="shared" si="126"/>
        <v>4</v>
      </c>
      <c r="D769" s="51">
        <f>VLOOKUP($A769,[1]Selic_base!$A$3:$H$1000,4,0)</f>
        <v>0</v>
      </c>
      <c r="E769" s="54">
        <f>VLOOKUP($A769,[1]Selic_base!$A$3:$H$1000,5,0)</f>
        <v>0</v>
      </c>
      <c r="F769" s="54" t="str">
        <f>VLOOKUP($A769,[1]Selic_base!$A$3:$H$1000,6,0)</f>
        <v/>
      </c>
      <c r="G769" s="54" t="str">
        <f>VLOOKUP($A769,[1]Selic_base!$A$3:$H$1000,7,0)</f>
        <v>b</v>
      </c>
      <c r="H769" s="68">
        <f t="shared" si="127"/>
        <v>303</v>
      </c>
      <c r="I769" s="18"/>
      <c r="J769" s="69" t="str">
        <f t="shared" si="119"/>
        <v/>
      </c>
      <c r="K769" s="6"/>
      <c r="L769" s="18"/>
      <c r="M769" s="64">
        <f t="shared" si="115"/>
        <v>767</v>
      </c>
      <c r="N769" s="69" t="str">
        <f t="shared" si="120"/>
        <v/>
      </c>
    </row>
    <row r="770" spans="1:14" x14ac:dyDescent="0.2">
      <c r="A770" s="1">
        <v>54909</v>
      </c>
      <c r="B770" s="52">
        <f t="shared" si="125"/>
        <v>2050</v>
      </c>
      <c r="C770" s="52">
        <f t="shared" si="126"/>
        <v>5</v>
      </c>
      <c r="D770" s="51">
        <f>VLOOKUP($A770,[1]Selic_base!$A$3:$H$1000,4,0)</f>
        <v>0</v>
      </c>
      <c r="E770" s="54">
        <f>VLOOKUP($A770,[1]Selic_base!$A$3:$H$1000,5,0)</f>
        <v>0</v>
      </c>
      <c r="F770" s="54" t="str">
        <f>VLOOKUP($A770,[1]Selic_base!$A$3:$H$1000,6,0)</f>
        <v/>
      </c>
      <c r="G770" s="54" t="str">
        <f>VLOOKUP($A770,[1]Selic_base!$A$3:$H$1000,7,0)</f>
        <v>b</v>
      </c>
      <c r="H770" s="68">
        <f t="shared" si="127"/>
        <v>304</v>
      </c>
      <c r="I770" s="18"/>
      <c r="J770" s="69" t="str">
        <f t="shared" si="119"/>
        <v/>
      </c>
      <c r="K770" s="6"/>
      <c r="L770" s="18"/>
      <c r="M770" s="64">
        <f t="shared" si="115"/>
        <v>768</v>
      </c>
      <c r="N770" s="69" t="str">
        <f t="shared" si="120"/>
        <v/>
      </c>
    </row>
    <row r="771" spans="1:14" x14ac:dyDescent="0.2">
      <c r="A771" s="1">
        <v>54940</v>
      </c>
      <c r="B771" s="52">
        <f t="shared" si="125"/>
        <v>2050</v>
      </c>
      <c r="C771" s="52">
        <f t="shared" si="126"/>
        <v>6</v>
      </c>
      <c r="D771" s="51">
        <f>VLOOKUP($A771,[1]Selic_base!$A$3:$H$1000,4,0)</f>
        <v>0</v>
      </c>
      <c r="E771" s="54">
        <f>VLOOKUP($A771,[1]Selic_base!$A$3:$H$1000,5,0)</f>
        <v>0</v>
      </c>
      <c r="F771" s="54" t="str">
        <f>VLOOKUP($A771,[1]Selic_base!$A$3:$H$1000,6,0)</f>
        <v/>
      </c>
      <c r="G771" s="54" t="str">
        <f>VLOOKUP($A771,[1]Selic_base!$A$3:$H$1000,7,0)</f>
        <v>b</v>
      </c>
      <c r="H771" s="68">
        <f t="shared" si="127"/>
        <v>305</v>
      </c>
      <c r="I771" s="18"/>
      <c r="J771" s="69" t="str">
        <f t="shared" si="119"/>
        <v/>
      </c>
      <c r="K771" s="6"/>
      <c r="L771" s="18"/>
      <c r="M771" s="64">
        <f t="shared" si="115"/>
        <v>769</v>
      </c>
      <c r="N771" s="69" t="str">
        <f t="shared" si="120"/>
        <v/>
      </c>
    </row>
    <row r="772" spans="1:14" x14ac:dyDescent="0.2">
      <c r="A772" s="1">
        <v>54970</v>
      </c>
      <c r="B772" s="52">
        <f t="shared" si="125"/>
        <v>2050</v>
      </c>
      <c r="C772" s="52">
        <f t="shared" si="126"/>
        <v>7</v>
      </c>
      <c r="D772" s="51">
        <f>VLOOKUP($A772,[1]Selic_base!$A$3:$H$1000,4,0)</f>
        <v>0</v>
      </c>
      <c r="E772" s="54">
        <f>VLOOKUP($A772,[1]Selic_base!$A$3:$H$1000,5,0)</f>
        <v>0</v>
      </c>
      <c r="F772" s="54" t="str">
        <f>VLOOKUP($A772,[1]Selic_base!$A$3:$H$1000,6,0)</f>
        <v/>
      </c>
      <c r="G772" s="54" t="str">
        <f>VLOOKUP($A772,[1]Selic_base!$A$3:$H$1000,7,0)</f>
        <v>b</v>
      </c>
      <c r="H772" s="68">
        <f t="shared" si="127"/>
        <v>306</v>
      </c>
      <c r="I772" s="18"/>
      <c r="J772" s="69" t="str">
        <f t="shared" si="119"/>
        <v/>
      </c>
      <c r="K772" s="6"/>
      <c r="L772" s="18"/>
      <c r="M772" s="64">
        <f t="shared" si="115"/>
        <v>770</v>
      </c>
      <c r="N772" s="69" t="str">
        <f t="shared" si="120"/>
        <v/>
      </c>
    </row>
    <row r="773" spans="1:14" x14ac:dyDescent="0.2">
      <c r="A773" s="1">
        <v>55001</v>
      </c>
      <c r="B773" s="52">
        <f t="shared" si="125"/>
        <v>2050</v>
      </c>
      <c r="C773" s="52">
        <f t="shared" si="126"/>
        <v>8</v>
      </c>
      <c r="D773" s="51">
        <f>VLOOKUP($A773,[1]Selic_base!$A$3:$H$1000,4,0)</f>
        <v>0</v>
      </c>
      <c r="E773" s="54">
        <f>VLOOKUP($A773,[1]Selic_base!$A$3:$H$1000,5,0)</f>
        <v>0</v>
      </c>
      <c r="F773" s="54" t="str">
        <f>VLOOKUP($A773,[1]Selic_base!$A$3:$H$1000,6,0)</f>
        <v/>
      </c>
      <c r="G773" s="54" t="str">
        <f>VLOOKUP($A773,[1]Selic_base!$A$3:$H$1000,7,0)</f>
        <v>b</v>
      </c>
      <c r="H773" s="68">
        <f t="shared" si="127"/>
        <v>307</v>
      </c>
      <c r="I773" s="18"/>
      <c r="J773" s="69" t="str">
        <f t="shared" si="119"/>
        <v/>
      </c>
      <c r="K773" s="6"/>
      <c r="L773" s="18"/>
      <c r="M773" s="64">
        <f t="shared" ref="M773:M836" si="128">M772+1</f>
        <v>771</v>
      </c>
      <c r="N773" s="69" t="str">
        <f t="shared" si="120"/>
        <v/>
      </c>
    </row>
    <row r="774" spans="1:14" x14ac:dyDescent="0.2">
      <c r="A774" s="1">
        <v>55032</v>
      </c>
      <c r="B774" s="52">
        <f t="shared" si="125"/>
        <v>2050</v>
      </c>
      <c r="C774" s="52">
        <f t="shared" si="126"/>
        <v>9</v>
      </c>
      <c r="D774" s="51">
        <f>VLOOKUP($A774,[1]Selic_base!$A$3:$H$1000,4,0)</f>
        <v>0</v>
      </c>
      <c r="E774" s="54">
        <f>VLOOKUP($A774,[1]Selic_base!$A$3:$H$1000,5,0)</f>
        <v>0</v>
      </c>
      <c r="F774" s="54" t="str">
        <f>VLOOKUP($A774,[1]Selic_base!$A$3:$H$1000,6,0)</f>
        <v/>
      </c>
      <c r="G774" s="54" t="str">
        <f>VLOOKUP($A774,[1]Selic_base!$A$3:$H$1000,7,0)</f>
        <v>b</v>
      </c>
      <c r="H774" s="68">
        <f t="shared" si="127"/>
        <v>308</v>
      </c>
      <c r="I774" s="18"/>
      <c r="J774" s="69" t="str">
        <f t="shared" si="119"/>
        <v/>
      </c>
      <c r="K774" s="6"/>
      <c r="L774" s="18"/>
      <c r="M774" s="64">
        <f t="shared" si="128"/>
        <v>772</v>
      </c>
      <c r="N774" s="69" t="str">
        <f t="shared" si="120"/>
        <v/>
      </c>
    </row>
    <row r="775" spans="1:14" x14ac:dyDescent="0.2">
      <c r="A775" s="1">
        <v>55062</v>
      </c>
      <c r="B775" s="52">
        <f t="shared" si="125"/>
        <v>2050</v>
      </c>
      <c r="C775" s="52">
        <f t="shared" si="126"/>
        <v>10</v>
      </c>
      <c r="D775" s="51">
        <f>VLOOKUP($A775,[1]Selic_base!$A$3:$H$1000,4,0)</f>
        <v>0</v>
      </c>
      <c r="E775" s="54">
        <f>VLOOKUP($A775,[1]Selic_base!$A$3:$H$1000,5,0)</f>
        <v>0</v>
      </c>
      <c r="F775" s="54" t="str">
        <f>VLOOKUP($A775,[1]Selic_base!$A$3:$H$1000,6,0)</f>
        <v/>
      </c>
      <c r="G775" s="54" t="str">
        <f>VLOOKUP($A775,[1]Selic_base!$A$3:$H$1000,7,0)</f>
        <v>b</v>
      </c>
      <c r="H775" s="68">
        <f t="shared" si="127"/>
        <v>309</v>
      </c>
      <c r="I775" s="18"/>
      <c r="J775" s="69" t="str">
        <f t="shared" si="119"/>
        <v/>
      </c>
      <c r="K775" s="6"/>
      <c r="L775" s="18"/>
      <c r="M775" s="64">
        <f t="shared" si="128"/>
        <v>773</v>
      </c>
      <c r="N775" s="69" t="str">
        <f t="shared" si="120"/>
        <v/>
      </c>
    </row>
    <row r="776" spans="1:14" x14ac:dyDescent="0.2">
      <c r="A776" s="1">
        <v>55093</v>
      </c>
      <c r="B776" s="52">
        <f t="shared" si="125"/>
        <v>2050</v>
      </c>
      <c r="C776" s="52">
        <f t="shared" si="126"/>
        <v>11</v>
      </c>
      <c r="D776" s="51">
        <f>VLOOKUP($A776,[1]Selic_base!$A$3:$H$1000,4,0)</f>
        <v>0</v>
      </c>
      <c r="E776" s="54">
        <f>VLOOKUP($A776,[1]Selic_base!$A$3:$H$1000,5,0)</f>
        <v>0</v>
      </c>
      <c r="F776" s="54" t="str">
        <f>VLOOKUP($A776,[1]Selic_base!$A$3:$H$1000,6,0)</f>
        <v/>
      </c>
      <c r="G776" s="54" t="str">
        <f>VLOOKUP($A776,[1]Selic_base!$A$3:$H$1000,7,0)</f>
        <v>b</v>
      </c>
      <c r="H776" s="68">
        <f t="shared" si="127"/>
        <v>310</v>
      </c>
      <c r="I776" s="18"/>
      <c r="J776" s="69" t="str">
        <f t="shared" si="119"/>
        <v/>
      </c>
      <c r="K776" s="6"/>
      <c r="L776" s="18"/>
      <c r="M776" s="64">
        <f t="shared" si="128"/>
        <v>774</v>
      </c>
      <c r="N776" s="69" t="str">
        <f t="shared" si="120"/>
        <v/>
      </c>
    </row>
    <row r="777" spans="1:14" x14ac:dyDescent="0.2">
      <c r="A777" s="1">
        <v>55123</v>
      </c>
      <c r="B777" s="52">
        <f t="shared" si="125"/>
        <v>2050</v>
      </c>
      <c r="C777" s="52">
        <f t="shared" si="126"/>
        <v>12</v>
      </c>
      <c r="D777" s="51">
        <f>VLOOKUP($A777,[1]Selic_base!$A$3:$H$1000,4,0)</f>
        <v>0</v>
      </c>
      <c r="E777" s="54">
        <f>VLOOKUP($A777,[1]Selic_base!$A$3:$H$1000,5,0)</f>
        <v>0</v>
      </c>
      <c r="F777" s="54" t="str">
        <f>VLOOKUP($A777,[1]Selic_base!$A$3:$H$1000,6,0)</f>
        <v/>
      </c>
      <c r="G777" s="54" t="str">
        <f>VLOOKUP($A777,[1]Selic_base!$A$3:$H$1000,7,0)</f>
        <v>b</v>
      </c>
      <c r="H777" s="68">
        <f t="shared" si="127"/>
        <v>311</v>
      </c>
      <c r="I777" s="18"/>
      <c r="J777" s="69" t="str">
        <f t="shared" si="119"/>
        <v/>
      </c>
      <c r="K777" s="6"/>
      <c r="L777" s="18"/>
      <c r="M777" s="64">
        <f t="shared" si="128"/>
        <v>775</v>
      </c>
      <c r="N777" s="69" t="str">
        <f t="shared" si="120"/>
        <v/>
      </c>
    </row>
    <row r="778" spans="1:14" x14ac:dyDescent="0.2">
      <c r="A778" s="1">
        <v>55154</v>
      </c>
      <c r="B778" s="52">
        <f t="shared" si="125"/>
        <v>2051</v>
      </c>
      <c r="C778" s="52">
        <f t="shared" si="126"/>
        <v>1</v>
      </c>
      <c r="D778" s="51">
        <f>VLOOKUP($A778,[1]Selic_base!$A$3:$H$1000,4,0)</f>
        <v>0</v>
      </c>
      <c r="E778" s="54">
        <f>VLOOKUP($A778,[1]Selic_base!$A$3:$H$1000,5,0)</f>
        <v>0</v>
      </c>
      <c r="F778" s="54" t="str">
        <f>VLOOKUP($A778,[1]Selic_base!$A$3:$H$1000,6,0)</f>
        <v/>
      </c>
      <c r="G778" s="54" t="str">
        <f>VLOOKUP($A778,[1]Selic_base!$A$3:$H$1000,7,0)</f>
        <v>b</v>
      </c>
      <c r="H778" s="68">
        <f t="shared" si="127"/>
        <v>312</v>
      </c>
      <c r="I778" s="18"/>
      <c r="J778" s="69" t="str">
        <f t="shared" si="119"/>
        <v/>
      </c>
      <c r="K778" s="6"/>
      <c r="L778" s="18"/>
      <c r="M778" s="64">
        <f t="shared" si="128"/>
        <v>776</v>
      </c>
      <c r="N778" s="69" t="str">
        <f t="shared" si="120"/>
        <v/>
      </c>
    </row>
    <row r="779" spans="1:14" x14ac:dyDescent="0.2">
      <c r="A779" s="1">
        <v>55185</v>
      </c>
      <c r="B779" s="52">
        <f t="shared" si="125"/>
        <v>2051</v>
      </c>
      <c r="C779" s="52">
        <f t="shared" si="126"/>
        <v>2</v>
      </c>
      <c r="D779" s="51">
        <f>VLOOKUP($A779,[1]Selic_base!$A$3:$H$1000,4,0)</f>
        <v>0</v>
      </c>
      <c r="E779" s="54">
        <f>VLOOKUP($A779,[1]Selic_base!$A$3:$H$1000,5,0)</f>
        <v>0</v>
      </c>
      <c r="F779" s="54" t="str">
        <f>VLOOKUP($A779,[1]Selic_base!$A$3:$H$1000,6,0)</f>
        <v/>
      </c>
      <c r="G779" s="54" t="str">
        <f>VLOOKUP($A779,[1]Selic_base!$A$3:$H$1000,7,0)</f>
        <v>b</v>
      </c>
      <c r="H779" s="68">
        <f t="shared" si="127"/>
        <v>313</v>
      </c>
      <c r="I779" s="18"/>
      <c r="J779" s="69" t="str">
        <f t="shared" ref="J779:J842" si="129">IF(G779="b","",A779)</f>
        <v/>
      </c>
      <c r="K779" s="6"/>
      <c r="L779" s="18"/>
      <c r="M779" s="64">
        <f t="shared" si="128"/>
        <v>777</v>
      </c>
      <c r="N779" s="69" t="str">
        <f t="shared" ref="N779:N842" si="130">J779</f>
        <v/>
      </c>
    </row>
    <row r="780" spans="1:14" x14ac:dyDescent="0.2">
      <c r="A780" s="1">
        <v>55213</v>
      </c>
      <c r="B780" s="52">
        <f t="shared" si="125"/>
        <v>2051</v>
      </c>
      <c r="C780" s="52">
        <f t="shared" si="126"/>
        <v>3</v>
      </c>
      <c r="D780" s="51">
        <f>VLOOKUP($A780,[1]Selic_base!$A$3:$H$1000,4,0)</f>
        <v>0</v>
      </c>
      <c r="E780" s="54">
        <f>VLOOKUP($A780,[1]Selic_base!$A$3:$H$1000,5,0)</f>
        <v>0</v>
      </c>
      <c r="F780" s="54" t="str">
        <f>VLOOKUP($A780,[1]Selic_base!$A$3:$H$1000,6,0)</f>
        <v/>
      </c>
      <c r="G780" s="54" t="str">
        <f>VLOOKUP($A780,[1]Selic_base!$A$3:$H$1000,7,0)</f>
        <v>b</v>
      </c>
      <c r="H780" s="68">
        <f t="shared" si="127"/>
        <v>314</v>
      </c>
      <c r="I780" s="18"/>
      <c r="J780" s="69" t="str">
        <f t="shared" si="129"/>
        <v/>
      </c>
      <c r="K780" s="6"/>
      <c r="L780" s="18"/>
      <c r="M780" s="64">
        <f t="shared" si="128"/>
        <v>778</v>
      </c>
      <c r="N780" s="69" t="str">
        <f t="shared" si="130"/>
        <v/>
      </c>
    </row>
    <row r="781" spans="1:14" x14ac:dyDescent="0.2">
      <c r="A781" s="1">
        <v>55244</v>
      </c>
      <c r="B781" s="52">
        <f t="shared" si="125"/>
        <v>2051</v>
      </c>
      <c r="C781" s="52">
        <f t="shared" si="126"/>
        <v>4</v>
      </c>
      <c r="D781" s="51">
        <f>VLOOKUP($A781,[1]Selic_base!$A$3:$H$1000,4,0)</f>
        <v>0</v>
      </c>
      <c r="E781" s="54">
        <f>VLOOKUP($A781,[1]Selic_base!$A$3:$H$1000,5,0)</f>
        <v>0</v>
      </c>
      <c r="F781" s="54" t="str">
        <f>VLOOKUP($A781,[1]Selic_base!$A$3:$H$1000,6,0)</f>
        <v/>
      </c>
      <c r="G781" s="54" t="str">
        <f>VLOOKUP($A781,[1]Selic_base!$A$3:$H$1000,7,0)</f>
        <v>b</v>
      </c>
      <c r="H781" s="68">
        <f t="shared" si="127"/>
        <v>315</v>
      </c>
      <c r="I781" s="18"/>
      <c r="J781" s="69" t="str">
        <f t="shared" si="129"/>
        <v/>
      </c>
      <c r="K781" s="6"/>
      <c r="L781" s="18"/>
      <c r="M781" s="64">
        <f t="shared" si="128"/>
        <v>779</v>
      </c>
      <c r="N781" s="69" t="str">
        <f t="shared" si="130"/>
        <v/>
      </c>
    </row>
    <row r="782" spans="1:14" x14ac:dyDescent="0.2">
      <c r="A782" s="1">
        <v>55274</v>
      </c>
      <c r="B782" s="52">
        <f t="shared" si="125"/>
        <v>2051</v>
      </c>
      <c r="C782" s="52">
        <f t="shared" si="126"/>
        <v>5</v>
      </c>
      <c r="D782" s="51">
        <f>VLOOKUP($A782,[1]Selic_base!$A$3:$H$1000,4,0)</f>
        <v>0</v>
      </c>
      <c r="E782" s="54">
        <f>VLOOKUP($A782,[1]Selic_base!$A$3:$H$1000,5,0)</f>
        <v>0</v>
      </c>
      <c r="F782" s="54" t="str">
        <f>VLOOKUP($A782,[1]Selic_base!$A$3:$H$1000,6,0)</f>
        <v/>
      </c>
      <c r="G782" s="54" t="str">
        <f>VLOOKUP($A782,[1]Selic_base!$A$3:$H$1000,7,0)</f>
        <v>b</v>
      </c>
      <c r="H782" s="68">
        <f t="shared" si="127"/>
        <v>316</v>
      </c>
      <c r="I782" s="18"/>
      <c r="J782" s="69" t="str">
        <f t="shared" si="129"/>
        <v/>
      </c>
      <c r="K782" s="6"/>
      <c r="L782" s="18"/>
      <c r="M782" s="64">
        <f t="shared" si="128"/>
        <v>780</v>
      </c>
      <c r="N782" s="69" t="str">
        <f t="shared" si="130"/>
        <v/>
      </c>
    </row>
    <row r="783" spans="1:14" x14ac:dyDescent="0.2">
      <c r="A783" s="1">
        <v>55305</v>
      </c>
      <c r="B783" s="52">
        <f t="shared" si="125"/>
        <v>2051</v>
      </c>
      <c r="C783" s="52">
        <f t="shared" si="126"/>
        <v>6</v>
      </c>
      <c r="D783" s="51">
        <f>VLOOKUP($A783,[1]Selic_base!$A$3:$H$1000,4,0)</f>
        <v>0</v>
      </c>
      <c r="E783" s="54">
        <f>VLOOKUP($A783,[1]Selic_base!$A$3:$H$1000,5,0)</f>
        <v>0</v>
      </c>
      <c r="F783" s="54" t="str">
        <f>VLOOKUP($A783,[1]Selic_base!$A$3:$H$1000,6,0)</f>
        <v/>
      </c>
      <c r="G783" s="54" t="str">
        <f>VLOOKUP($A783,[1]Selic_base!$A$3:$H$1000,7,0)</f>
        <v>b</v>
      </c>
      <c r="H783" s="68">
        <f t="shared" si="127"/>
        <v>317</v>
      </c>
      <c r="I783" s="18"/>
      <c r="J783" s="69" t="str">
        <f t="shared" si="129"/>
        <v/>
      </c>
      <c r="K783" s="6"/>
      <c r="L783" s="18"/>
      <c r="M783" s="64">
        <f t="shared" si="128"/>
        <v>781</v>
      </c>
      <c r="N783" s="69" t="str">
        <f t="shared" si="130"/>
        <v/>
      </c>
    </row>
    <row r="784" spans="1:14" x14ac:dyDescent="0.2">
      <c r="A784" s="1">
        <v>55335</v>
      </c>
      <c r="B784" s="52">
        <f t="shared" si="125"/>
        <v>2051</v>
      </c>
      <c r="C784" s="52">
        <f t="shared" si="126"/>
        <v>7</v>
      </c>
      <c r="D784" s="51">
        <f>VLOOKUP($A784,[1]Selic_base!$A$3:$H$1000,4,0)</f>
        <v>0</v>
      </c>
      <c r="E784" s="54">
        <f>VLOOKUP($A784,[1]Selic_base!$A$3:$H$1000,5,0)</f>
        <v>0</v>
      </c>
      <c r="F784" s="54" t="str">
        <f>VLOOKUP($A784,[1]Selic_base!$A$3:$H$1000,6,0)</f>
        <v/>
      </c>
      <c r="G784" s="54" t="str">
        <f>VLOOKUP($A784,[1]Selic_base!$A$3:$H$1000,7,0)</f>
        <v>b</v>
      </c>
      <c r="H784" s="68">
        <f t="shared" si="127"/>
        <v>318</v>
      </c>
      <c r="I784" s="18"/>
      <c r="J784" s="69" t="str">
        <f t="shared" si="129"/>
        <v/>
      </c>
      <c r="K784" s="6"/>
      <c r="L784" s="18"/>
      <c r="M784" s="64">
        <f t="shared" si="128"/>
        <v>782</v>
      </c>
      <c r="N784" s="69" t="str">
        <f t="shared" si="130"/>
        <v/>
      </c>
    </row>
    <row r="785" spans="1:14" x14ac:dyDescent="0.2">
      <c r="A785" s="1">
        <v>55366</v>
      </c>
      <c r="B785" s="52">
        <f t="shared" si="125"/>
        <v>2051</v>
      </c>
      <c r="C785" s="52">
        <f t="shared" si="126"/>
        <v>8</v>
      </c>
      <c r="D785" s="51">
        <f>VLOOKUP($A785,[1]Selic_base!$A$3:$H$1000,4,0)</f>
        <v>0</v>
      </c>
      <c r="E785" s="54">
        <f>VLOOKUP($A785,[1]Selic_base!$A$3:$H$1000,5,0)</f>
        <v>0</v>
      </c>
      <c r="F785" s="54" t="str">
        <f>VLOOKUP($A785,[1]Selic_base!$A$3:$H$1000,6,0)</f>
        <v/>
      </c>
      <c r="G785" s="54" t="str">
        <f>VLOOKUP($A785,[1]Selic_base!$A$3:$H$1000,7,0)</f>
        <v>b</v>
      </c>
      <c r="H785" s="68">
        <f t="shared" si="127"/>
        <v>319</v>
      </c>
      <c r="I785" s="18"/>
      <c r="J785" s="69" t="str">
        <f t="shared" si="129"/>
        <v/>
      </c>
      <c r="K785" s="6"/>
      <c r="L785" s="18"/>
      <c r="M785" s="64">
        <f t="shared" si="128"/>
        <v>783</v>
      </c>
      <c r="N785" s="69" t="str">
        <f t="shared" si="130"/>
        <v/>
      </c>
    </row>
    <row r="786" spans="1:14" x14ac:dyDescent="0.2">
      <c r="A786" s="1">
        <v>55397</v>
      </c>
      <c r="B786" s="52">
        <f t="shared" si="125"/>
        <v>2051</v>
      </c>
      <c r="C786" s="52">
        <f t="shared" si="126"/>
        <v>9</v>
      </c>
      <c r="D786" s="51">
        <f>VLOOKUP($A786,[1]Selic_base!$A$3:$H$1000,4,0)</f>
        <v>0</v>
      </c>
      <c r="E786" s="54">
        <f>VLOOKUP($A786,[1]Selic_base!$A$3:$H$1000,5,0)</f>
        <v>0</v>
      </c>
      <c r="F786" s="54" t="str">
        <f>VLOOKUP($A786,[1]Selic_base!$A$3:$H$1000,6,0)</f>
        <v/>
      </c>
      <c r="G786" s="54" t="str">
        <f>VLOOKUP($A786,[1]Selic_base!$A$3:$H$1000,7,0)</f>
        <v>b</v>
      </c>
      <c r="H786" s="68">
        <f t="shared" si="127"/>
        <v>320</v>
      </c>
      <c r="I786" s="18"/>
      <c r="J786" s="69" t="str">
        <f t="shared" si="129"/>
        <v/>
      </c>
      <c r="K786" s="6"/>
      <c r="L786" s="18"/>
      <c r="M786" s="64">
        <f t="shared" si="128"/>
        <v>784</v>
      </c>
      <c r="N786" s="69" t="str">
        <f t="shared" si="130"/>
        <v/>
      </c>
    </row>
    <row r="787" spans="1:14" x14ac:dyDescent="0.2">
      <c r="A787" s="1">
        <v>55427</v>
      </c>
      <c r="B787" s="52">
        <f t="shared" si="125"/>
        <v>2051</v>
      </c>
      <c r="C787" s="52">
        <f t="shared" si="126"/>
        <v>10</v>
      </c>
      <c r="D787" s="51">
        <f>VLOOKUP($A787,[1]Selic_base!$A$3:$H$1000,4,0)</f>
        <v>0</v>
      </c>
      <c r="E787" s="54">
        <f>VLOOKUP($A787,[1]Selic_base!$A$3:$H$1000,5,0)</f>
        <v>0</v>
      </c>
      <c r="F787" s="54" t="str">
        <f>VLOOKUP($A787,[1]Selic_base!$A$3:$H$1000,6,0)</f>
        <v/>
      </c>
      <c r="G787" s="54" t="str">
        <f>VLOOKUP($A787,[1]Selic_base!$A$3:$H$1000,7,0)</f>
        <v>b</v>
      </c>
      <c r="H787" s="68">
        <f t="shared" si="127"/>
        <v>321</v>
      </c>
      <c r="I787" s="18"/>
      <c r="J787" s="69" t="str">
        <f t="shared" si="129"/>
        <v/>
      </c>
      <c r="K787" s="6"/>
      <c r="L787" s="18"/>
      <c r="M787" s="64">
        <f t="shared" si="128"/>
        <v>785</v>
      </c>
      <c r="N787" s="69" t="str">
        <f t="shared" si="130"/>
        <v/>
      </c>
    </row>
    <row r="788" spans="1:14" x14ac:dyDescent="0.2">
      <c r="A788" s="1">
        <v>55458</v>
      </c>
      <c r="B788" s="52">
        <f t="shared" si="125"/>
        <v>2051</v>
      </c>
      <c r="C788" s="52">
        <f t="shared" si="126"/>
        <v>11</v>
      </c>
      <c r="D788" s="51">
        <f>VLOOKUP($A788,[1]Selic_base!$A$3:$H$1000,4,0)</f>
        <v>0</v>
      </c>
      <c r="E788" s="54">
        <f>VLOOKUP($A788,[1]Selic_base!$A$3:$H$1000,5,0)</f>
        <v>0</v>
      </c>
      <c r="F788" s="54" t="str">
        <f>VLOOKUP($A788,[1]Selic_base!$A$3:$H$1000,6,0)</f>
        <v/>
      </c>
      <c r="G788" s="54" t="str">
        <f>VLOOKUP($A788,[1]Selic_base!$A$3:$H$1000,7,0)</f>
        <v>b</v>
      </c>
      <c r="H788" s="68">
        <f t="shared" si="127"/>
        <v>322</v>
      </c>
      <c r="I788" s="18"/>
      <c r="J788" s="69" t="str">
        <f t="shared" si="129"/>
        <v/>
      </c>
      <c r="K788" s="6"/>
      <c r="L788" s="18"/>
      <c r="M788" s="64">
        <f t="shared" si="128"/>
        <v>786</v>
      </c>
      <c r="N788" s="69" t="str">
        <f t="shared" si="130"/>
        <v/>
      </c>
    </row>
    <row r="789" spans="1:14" x14ac:dyDescent="0.2">
      <c r="A789" s="1">
        <v>55488</v>
      </c>
      <c r="B789" s="52">
        <f t="shared" si="125"/>
        <v>2051</v>
      </c>
      <c r="C789" s="52">
        <f t="shared" si="126"/>
        <v>12</v>
      </c>
      <c r="D789" s="51">
        <f>VLOOKUP($A789,[1]Selic_base!$A$3:$H$1000,4,0)</f>
        <v>0</v>
      </c>
      <c r="E789" s="54">
        <f>VLOOKUP($A789,[1]Selic_base!$A$3:$H$1000,5,0)</f>
        <v>0</v>
      </c>
      <c r="F789" s="54" t="str">
        <f>VLOOKUP($A789,[1]Selic_base!$A$3:$H$1000,6,0)</f>
        <v/>
      </c>
      <c r="G789" s="54" t="str">
        <f>VLOOKUP($A789,[1]Selic_base!$A$3:$H$1000,7,0)</f>
        <v>b</v>
      </c>
      <c r="H789" s="68">
        <f t="shared" si="127"/>
        <v>323</v>
      </c>
      <c r="I789" s="18"/>
      <c r="J789" s="69" t="str">
        <f t="shared" si="129"/>
        <v/>
      </c>
      <c r="K789" s="6"/>
      <c r="L789" s="18"/>
      <c r="M789" s="64">
        <f t="shared" si="128"/>
        <v>787</v>
      </c>
      <c r="N789" s="69" t="str">
        <f t="shared" si="130"/>
        <v/>
      </c>
    </row>
    <row r="790" spans="1:14" x14ac:dyDescent="0.2">
      <c r="A790" s="1">
        <v>55519</v>
      </c>
      <c r="B790" s="52">
        <f t="shared" si="125"/>
        <v>2052</v>
      </c>
      <c r="C790" s="52">
        <f t="shared" si="126"/>
        <v>1</v>
      </c>
      <c r="D790" s="51">
        <f>VLOOKUP($A790,[1]Selic_base!$A$3:$H$1000,4,0)</f>
        <v>0</v>
      </c>
      <c r="E790" s="54">
        <f>VLOOKUP($A790,[1]Selic_base!$A$3:$H$1000,5,0)</f>
        <v>0</v>
      </c>
      <c r="F790" s="54" t="str">
        <f>VLOOKUP($A790,[1]Selic_base!$A$3:$H$1000,6,0)</f>
        <v/>
      </c>
      <c r="G790" s="54" t="str">
        <f>VLOOKUP($A790,[1]Selic_base!$A$3:$H$1000,7,0)</f>
        <v>b</v>
      </c>
      <c r="H790" s="68">
        <f t="shared" si="127"/>
        <v>324</v>
      </c>
      <c r="I790" s="18"/>
      <c r="J790" s="69" t="str">
        <f t="shared" si="129"/>
        <v/>
      </c>
      <c r="K790" s="6"/>
      <c r="L790" s="18"/>
      <c r="M790" s="64">
        <f t="shared" si="128"/>
        <v>788</v>
      </c>
      <c r="N790" s="69" t="str">
        <f t="shared" si="130"/>
        <v/>
      </c>
    </row>
    <row r="791" spans="1:14" x14ac:dyDescent="0.2">
      <c r="A791" s="1">
        <v>55550</v>
      </c>
      <c r="B791" s="52">
        <f t="shared" si="125"/>
        <v>2052</v>
      </c>
      <c r="C791" s="52">
        <f t="shared" si="126"/>
        <v>2</v>
      </c>
      <c r="D791" s="51">
        <f>VLOOKUP($A791,[1]Selic_base!$A$3:$H$1000,4,0)</f>
        <v>0</v>
      </c>
      <c r="E791" s="54">
        <f>VLOOKUP($A791,[1]Selic_base!$A$3:$H$1000,5,0)</f>
        <v>0</v>
      </c>
      <c r="F791" s="54" t="str">
        <f>VLOOKUP($A791,[1]Selic_base!$A$3:$H$1000,6,0)</f>
        <v/>
      </c>
      <c r="G791" s="54" t="str">
        <f>VLOOKUP($A791,[1]Selic_base!$A$3:$H$1000,7,0)</f>
        <v>b</v>
      </c>
      <c r="H791" s="68">
        <f t="shared" si="127"/>
        <v>325</v>
      </c>
      <c r="I791" s="18"/>
      <c r="J791" s="69" t="str">
        <f t="shared" si="129"/>
        <v/>
      </c>
      <c r="K791" s="6"/>
      <c r="L791" s="18"/>
      <c r="M791" s="64">
        <f t="shared" si="128"/>
        <v>789</v>
      </c>
      <c r="N791" s="69" t="str">
        <f t="shared" si="130"/>
        <v/>
      </c>
    </row>
    <row r="792" spans="1:14" x14ac:dyDescent="0.2">
      <c r="A792" s="1">
        <v>55579</v>
      </c>
      <c r="B792" s="52">
        <f t="shared" si="125"/>
        <v>2052</v>
      </c>
      <c r="C792" s="52">
        <f t="shared" si="126"/>
        <v>3</v>
      </c>
      <c r="D792" s="51">
        <f>VLOOKUP($A792,[1]Selic_base!$A$3:$H$1000,4,0)</f>
        <v>0</v>
      </c>
      <c r="E792" s="54">
        <f>VLOOKUP($A792,[1]Selic_base!$A$3:$H$1000,5,0)</f>
        <v>0</v>
      </c>
      <c r="F792" s="54" t="str">
        <f>VLOOKUP($A792,[1]Selic_base!$A$3:$H$1000,6,0)</f>
        <v/>
      </c>
      <c r="G792" s="54" t="str">
        <f>VLOOKUP($A792,[1]Selic_base!$A$3:$H$1000,7,0)</f>
        <v>b</v>
      </c>
      <c r="H792" s="68">
        <f t="shared" si="127"/>
        <v>326</v>
      </c>
      <c r="I792" s="18"/>
      <c r="J792" s="69" t="str">
        <f t="shared" si="129"/>
        <v/>
      </c>
      <c r="K792" s="6"/>
      <c r="L792" s="18"/>
      <c r="M792" s="64">
        <f t="shared" si="128"/>
        <v>790</v>
      </c>
      <c r="N792" s="69" t="str">
        <f t="shared" si="130"/>
        <v/>
      </c>
    </row>
    <row r="793" spans="1:14" x14ac:dyDescent="0.2">
      <c r="A793" s="1">
        <v>55610</v>
      </c>
      <c r="B793" s="52">
        <f t="shared" si="125"/>
        <v>2052</v>
      </c>
      <c r="C793" s="52">
        <f t="shared" si="126"/>
        <v>4</v>
      </c>
      <c r="D793" s="51">
        <f>VLOOKUP($A793,[1]Selic_base!$A$3:$H$1000,4,0)</f>
        <v>0</v>
      </c>
      <c r="E793" s="54">
        <f>VLOOKUP($A793,[1]Selic_base!$A$3:$H$1000,5,0)</f>
        <v>0</v>
      </c>
      <c r="F793" s="54" t="str">
        <f>VLOOKUP($A793,[1]Selic_base!$A$3:$H$1000,6,0)</f>
        <v/>
      </c>
      <c r="G793" s="54" t="str">
        <f>VLOOKUP($A793,[1]Selic_base!$A$3:$H$1000,7,0)</f>
        <v>b</v>
      </c>
      <c r="H793" s="68">
        <f t="shared" si="127"/>
        <v>327</v>
      </c>
      <c r="I793" s="18"/>
      <c r="J793" s="69" t="str">
        <f t="shared" si="129"/>
        <v/>
      </c>
      <c r="K793" s="6"/>
      <c r="L793" s="18"/>
      <c r="M793" s="64">
        <f t="shared" si="128"/>
        <v>791</v>
      </c>
      <c r="N793" s="69" t="str">
        <f t="shared" si="130"/>
        <v/>
      </c>
    </row>
    <row r="794" spans="1:14" x14ac:dyDescent="0.2">
      <c r="A794" s="1">
        <v>55640</v>
      </c>
      <c r="B794" s="52">
        <f t="shared" si="125"/>
        <v>2052</v>
      </c>
      <c r="C794" s="52">
        <f t="shared" si="126"/>
        <v>5</v>
      </c>
      <c r="D794" s="51">
        <f>VLOOKUP($A794,[1]Selic_base!$A$3:$H$1000,4,0)</f>
        <v>0</v>
      </c>
      <c r="E794" s="54">
        <f>VLOOKUP($A794,[1]Selic_base!$A$3:$H$1000,5,0)</f>
        <v>0</v>
      </c>
      <c r="F794" s="54" t="str">
        <f>VLOOKUP($A794,[1]Selic_base!$A$3:$H$1000,6,0)</f>
        <v/>
      </c>
      <c r="G794" s="54" t="str">
        <f>VLOOKUP($A794,[1]Selic_base!$A$3:$H$1000,7,0)</f>
        <v>b</v>
      </c>
      <c r="H794" s="68">
        <f t="shared" si="127"/>
        <v>328</v>
      </c>
      <c r="I794" s="18"/>
      <c r="J794" s="69" t="str">
        <f t="shared" si="129"/>
        <v/>
      </c>
      <c r="K794" s="6"/>
      <c r="L794" s="18"/>
      <c r="M794" s="64">
        <f t="shared" si="128"/>
        <v>792</v>
      </c>
      <c r="N794" s="69" t="str">
        <f t="shared" si="130"/>
        <v/>
      </c>
    </row>
    <row r="795" spans="1:14" x14ac:dyDescent="0.2">
      <c r="A795" s="1">
        <v>55671</v>
      </c>
      <c r="B795" s="52">
        <f t="shared" si="125"/>
        <v>2052</v>
      </c>
      <c r="C795" s="52">
        <f t="shared" si="126"/>
        <v>6</v>
      </c>
      <c r="D795" s="51">
        <f>VLOOKUP($A795,[1]Selic_base!$A$3:$H$1000,4,0)</f>
        <v>0</v>
      </c>
      <c r="E795" s="54">
        <f>VLOOKUP($A795,[1]Selic_base!$A$3:$H$1000,5,0)</f>
        <v>0</v>
      </c>
      <c r="F795" s="54" t="str">
        <f>VLOOKUP($A795,[1]Selic_base!$A$3:$H$1000,6,0)</f>
        <v/>
      </c>
      <c r="G795" s="54" t="str">
        <f>VLOOKUP($A795,[1]Selic_base!$A$3:$H$1000,7,0)</f>
        <v>b</v>
      </c>
      <c r="H795" s="68">
        <f t="shared" si="127"/>
        <v>329</v>
      </c>
      <c r="I795" s="18"/>
      <c r="J795" s="69" t="str">
        <f t="shared" si="129"/>
        <v/>
      </c>
      <c r="K795" s="6"/>
      <c r="L795" s="18"/>
      <c r="M795" s="64">
        <f t="shared" si="128"/>
        <v>793</v>
      </c>
      <c r="N795" s="69" t="str">
        <f t="shared" si="130"/>
        <v/>
      </c>
    </row>
    <row r="796" spans="1:14" x14ac:dyDescent="0.2">
      <c r="A796" s="1">
        <v>55701</v>
      </c>
      <c r="B796" s="52">
        <f t="shared" si="125"/>
        <v>2052</v>
      </c>
      <c r="C796" s="52">
        <f t="shared" si="126"/>
        <v>7</v>
      </c>
      <c r="D796" s="51">
        <f>VLOOKUP($A796,[1]Selic_base!$A$3:$H$1000,4,0)</f>
        <v>0</v>
      </c>
      <c r="E796" s="54">
        <f>VLOOKUP($A796,[1]Selic_base!$A$3:$H$1000,5,0)</f>
        <v>0</v>
      </c>
      <c r="F796" s="54" t="str">
        <f>VLOOKUP($A796,[1]Selic_base!$A$3:$H$1000,6,0)</f>
        <v/>
      </c>
      <c r="G796" s="54" t="str">
        <f>VLOOKUP($A796,[1]Selic_base!$A$3:$H$1000,7,0)</f>
        <v>b</v>
      </c>
      <c r="H796" s="68">
        <f t="shared" si="127"/>
        <v>330</v>
      </c>
      <c r="I796" s="18"/>
      <c r="J796" s="69" t="str">
        <f t="shared" si="129"/>
        <v/>
      </c>
      <c r="K796" s="6"/>
      <c r="L796" s="18"/>
      <c r="M796" s="64">
        <f t="shared" si="128"/>
        <v>794</v>
      </c>
      <c r="N796" s="69" t="str">
        <f t="shared" si="130"/>
        <v/>
      </c>
    </row>
    <row r="797" spans="1:14" x14ac:dyDescent="0.2">
      <c r="A797" s="1">
        <v>55732</v>
      </c>
      <c r="B797" s="52">
        <f t="shared" si="125"/>
        <v>2052</v>
      </c>
      <c r="C797" s="52">
        <f t="shared" si="126"/>
        <v>8</v>
      </c>
      <c r="D797" s="51">
        <f>VLOOKUP($A797,[1]Selic_base!$A$3:$H$1000,4,0)</f>
        <v>0</v>
      </c>
      <c r="E797" s="54">
        <f>VLOOKUP($A797,[1]Selic_base!$A$3:$H$1000,5,0)</f>
        <v>0</v>
      </c>
      <c r="F797" s="54" t="str">
        <f>VLOOKUP($A797,[1]Selic_base!$A$3:$H$1000,6,0)</f>
        <v/>
      </c>
      <c r="G797" s="54" t="str">
        <f>VLOOKUP($A797,[1]Selic_base!$A$3:$H$1000,7,0)</f>
        <v>b</v>
      </c>
      <c r="H797" s="68">
        <f t="shared" si="127"/>
        <v>331</v>
      </c>
      <c r="I797" s="18"/>
      <c r="J797" s="69" t="str">
        <f t="shared" si="129"/>
        <v/>
      </c>
      <c r="K797" s="6"/>
      <c r="L797" s="18"/>
      <c r="M797" s="64">
        <f t="shared" si="128"/>
        <v>795</v>
      </c>
      <c r="N797" s="69" t="str">
        <f t="shared" si="130"/>
        <v/>
      </c>
    </row>
    <row r="798" spans="1:14" x14ac:dyDescent="0.2">
      <c r="A798" s="1">
        <v>55763</v>
      </c>
      <c r="B798" s="52">
        <f t="shared" si="125"/>
        <v>2052</v>
      </c>
      <c r="C798" s="52">
        <f t="shared" si="126"/>
        <v>9</v>
      </c>
      <c r="D798" s="51">
        <f>VLOOKUP($A798,[1]Selic_base!$A$3:$H$1000,4,0)</f>
        <v>0</v>
      </c>
      <c r="E798" s="54">
        <f>VLOOKUP($A798,[1]Selic_base!$A$3:$H$1000,5,0)</f>
        <v>0</v>
      </c>
      <c r="F798" s="54" t="str">
        <f>VLOOKUP($A798,[1]Selic_base!$A$3:$H$1000,6,0)</f>
        <v/>
      </c>
      <c r="G798" s="54" t="str">
        <f>VLOOKUP($A798,[1]Selic_base!$A$3:$H$1000,7,0)</f>
        <v>b</v>
      </c>
      <c r="H798" s="68">
        <f t="shared" si="127"/>
        <v>332</v>
      </c>
      <c r="I798" s="18"/>
      <c r="J798" s="69" t="str">
        <f t="shared" si="129"/>
        <v/>
      </c>
      <c r="K798" s="6"/>
      <c r="L798" s="18"/>
      <c r="M798" s="64">
        <f t="shared" si="128"/>
        <v>796</v>
      </c>
      <c r="N798" s="69" t="str">
        <f t="shared" si="130"/>
        <v/>
      </c>
    </row>
    <row r="799" spans="1:14" x14ac:dyDescent="0.2">
      <c r="A799" s="1">
        <v>55793</v>
      </c>
      <c r="B799" s="52">
        <f t="shared" si="125"/>
        <v>2052</v>
      </c>
      <c r="C799" s="52">
        <f t="shared" si="126"/>
        <v>10</v>
      </c>
      <c r="D799" s="51">
        <f>VLOOKUP($A799,[1]Selic_base!$A$3:$H$1000,4,0)</f>
        <v>0</v>
      </c>
      <c r="E799" s="54">
        <f>VLOOKUP($A799,[1]Selic_base!$A$3:$H$1000,5,0)</f>
        <v>0</v>
      </c>
      <c r="F799" s="54" t="str">
        <f>VLOOKUP($A799,[1]Selic_base!$A$3:$H$1000,6,0)</f>
        <v/>
      </c>
      <c r="G799" s="54" t="str">
        <f>VLOOKUP($A799,[1]Selic_base!$A$3:$H$1000,7,0)</f>
        <v>b</v>
      </c>
      <c r="H799" s="68">
        <f t="shared" si="127"/>
        <v>333</v>
      </c>
      <c r="I799" s="18"/>
      <c r="J799" s="69" t="str">
        <f t="shared" si="129"/>
        <v/>
      </c>
      <c r="K799" s="6"/>
      <c r="L799" s="18"/>
      <c r="M799" s="64">
        <f t="shared" si="128"/>
        <v>797</v>
      </c>
      <c r="N799" s="69" t="str">
        <f t="shared" si="130"/>
        <v/>
      </c>
    </row>
    <row r="800" spans="1:14" x14ac:dyDescent="0.2">
      <c r="A800" s="1">
        <v>55824</v>
      </c>
      <c r="B800" s="52">
        <f t="shared" si="125"/>
        <v>2052</v>
      </c>
      <c r="C800" s="52">
        <f t="shared" si="126"/>
        <v>11</v>
      </c>
      <c r="D800" s="51">
        <f>VLOOKUP($A800,[1]Selic_base!$A$3:$H$1000,4,0)</f>
        <v>0</v>
      </c>
      <c r="E800" s="54">
        <f>VLOOKUP($A800,[1]Selic_base!$A$3:$H$1000,5,0)</f>
        <v>0</v>
      </c>
      <c r="F800" s="54" t="str">
        <f>VLOOKUP($A800,[1]Selic_base!$A$3:$H$1000,6,0)</f>
        <v/>
      </c>
      <c r="G800" s="54" t="str">
        <f>VLOOKUP($A800,[1]Selic_base!$A$3:$H$1000,7,0)</f>
        <v>b</v>
      </c>
      <c r="H800" s="68">
        <f t="shared" si="127"/>
        <v>334</v>
      </c>
      <c r="I800" s="18"/>
      <c r="J800" s="69" t="str">
        <f t="shared" si="129"/>
        <v/>
      </c>
      <c r="K800" s="6"/>
      <c r="L800" s="18"/>
      <c r="M800" s="64">
        <f t="shared" si="128"/>
        <v>798</v>
      </c>
      <c r="N800" s="69" t="str">
        <f t="shared" si="130"/>
        <v/>
      </c>
    </row>
    <row r="801" spans="1:14" x14ac:dyDescent="0.2">
      <c r="A801" s="1">
        <v>55854</v>
      </c>
      <c r="B801" s="52">
        <f t="shared" si="125"/>
        <v>2052</v>
      </c>
      <c r="C801" s="52">
        <f t="shared" si="126"/>
        <v>12</v>
      </c>
      <c r="D801" s="51">
        <f>VLOOKUP($A801,[1]Selic_base!$A$3:$H$1000,4,0)</f>
        <v>0</v>
      </c>
      <c r="E801" s="54">
        <f>VLOOKUP($A801,[1]Selic_base!$A$3:$H$1000,5,0)</f>
        <v>0</v>
      </c>
      <c r="F801" s="54" t="str">
        <f>VLOOKUP($A801,[1]Selic_base!$A$3:$H$1000,6,0)</f>
        <v/>
      </c>
      <c r="G801" s="54" t="str">
        <f>VLOOKUP($A801,[1]Selic_base!$A$3:$H$1000,7,0)</f>
        <v>b</v>
      </c>
      <c r="H801" s="68">
        <f t="shared" si="127"/>
        <v>335</v>
      </c>
      <c r="I801" s="18"/>
      <c r="J801" s="69" t="str">
        <f t="shared" si="129"/>
        <v/>
      </c>
      <c r="K801" s="6"/>
      <c r="L801" s="18"/>
      <c r="M801" s="64">
        <f t="shared" si="128"/>
        <v>799</v>
      </c>
      <c r="N801" s="69" t="str">
        <f t="shared" si="130"/>
        <v/>
      </c>
    </row>
    <row r="802" spans="1:14" x14ac:dyDescent="0.2">
      <c r="A802" s="1">
        <v>55885</v>
      </c>
      <c r="B802" s="52">
        <f t="shared" si="125"/>
        <v>2053</v>
      </c>
      <c r="C802" s="52">
        <f t="shared" si="126"/>
        <v>1</v>
      </c>
      <c r="D802" s="51">
        <f>VLOOKUP($A802,[1]Selic_base!$A$3:$H$1000,4,0)</f>
        <v>0</v>
      </c>
      <c r="E802" s="54">
        <f>VLOOKUP($A802,[1]Selic_base!$A$3:$H$1000,5,0)</f>
        <v>0</v>
      </c>
      <c r="F802" s="54" t="str">
        <f>VLOOKUP($A802,[1]Selic_base!$A$3:$H$1000,6,0)</f>
        <v/>
      </c>
      <c r="G802" s="54" t="str">
        <f>VLOOKUP($A802,[1]Selic_base!$A$3:$H$1000,7,0)</f>
        <v>b</v>
      </c>
      <c r="H802" s="68">
        <f t="shared" si="127"/>
        <v>336</v>
      </c>
      <c r="I802" s="18"/>
      <c r="J802" s="69" t="str">
        <f t="shared" si="129"/>
        <v/>
      </c>
      <c r="K802" s="6"/>
      <c r="L802" s="18"/>
      <c r="M802" s="64">
        <f t="shared" si="128"/>
        <v>800</v>
      </c>
      <c r="N802" s="69" t="str">
        <f t="shared" si="130"/>
        <v/>
      </c>
    </row>
    <row r="803" spans="1:14" x14ac:dyDescent="0.2">
      <c r="A803" s="1">
        <v>55916</v>
      </c>
      <c r="B803" s="52">
        <f t="shared" si="125"/>
        <v>2053</v>
      </c>
      <c r="C803" s="52">
        <f t="shared" si="126"/>
        <v>2</v>
      </c>
      <c r="D803" s="51">
        <f>VLOOKUP($A803,[1]Selic_base!$A$3:$H$1000,4,0)</f>
        <v>0</v>
      </c>
      <c r="E803" s="54">
        <f>VLOOKUP($A803,[1]Selic_base!$A$3:$H$1000,5,0)</f>
        <v>0</v>
      </c>
      <c r="F803" s="54" t="str">
        <f>VLOOKUP($A803,[1]Selic_base!$A$3:$H$1000,6,0)</f>
        <v/>
      </c>
      <c r="G803" s="54" t="str">
        <f>VLOOKUP($A803,[1]Selic_base!$A$3:$H$1000,7,0)</f>
        <v>b</v>
      </c>
      <c r="H803" s="68">
        <f t="shared" si="127"/>
        <v>337</v>
      </c>
      <c r="I803" s="18"/>
      <c r="J803" s="69" t="str">
        <f t="shared" si="129"/>
        <v/>
      </c>
      <c r="K803" s="6"/>
      <c r="L803" s="18"/>
      <c r="M803" s="64">
        <f t="shared" si="128"/>
        <v>801</v>
      </c>
      <c r="N803" s="69" t="str">
        <f t="shared" si="130"/>
        <v/>
      </c>
    </row>
    <row r="804" spans="1:14" x14ac:dyDescent="0.2">
      <c r="A804" s="1">
        <v>55944</v>
      </c>
      <c r="B804" s="52">
        <f t="shared" si="125"/>
        <v>2053</v>
      </c>
      <c r="C804" s="52">
        <f t="shared" si="126"/>
        <v>3</v>
      </c>
      <c r="D804" s="51">
        <f>VLOOKUP($A804,[1]Selic_base!$A$3:$H$1000,4,0)</f>
        <v>0</v>
      </c>
      <c r="E804" s="54">
        <f>VLOOKUP($A804,[1]Selic_base!$A$3:$H$1000,5,0)</f>
        <v>0</v>
      </c>
      <c r="F804" s="54" t="str">
        <f>VLOOKUP($A804,[1]Selic_base!$A$3:$H$1000,6,0)</f>
        <v/>
      </c>
      <c r="G804" s="54" t="str">
        <f>VLOOKUP($A804,[1]Selic_base!$A$3:$H$1000,7,0)</f>
        <v>b</v>
      </c>
      <c r="H804" s="68">
        <f t="shared" si="127"/>
        <v>338</v>
      </c>
      <c r="I804" s="18"/>
      <c r="J804" s="69" t="str">
        <f t="shared" si="129"/>
        <v/>
      </c>
      <c r="K804" s="6"/>
      <c r="L804" s="18"/>
      <c r="M804" s="64">
        <f t="shared" si="128"/>
        <v>802</v>
      </c>
      <c r="N804" s="69" t="str">
        <f t="shared" si="130"/>
        <v/>
      </c>
    </row>
    <row r="805" spans="1:14" x14ac:dyDescent="0.2">
      <c r="A805" s="1">
        <v>55975</v>
      </c>
      <c r="B805" s="52">
        <f t="shared" si="125"/>
        <v>2053</v>
      </c>
      <c r="C805" s="52">
        <f t="shared" si="126"/>
        <v>4</v>
      </c>
      <c r="D805" s="51">
        <f>VLOOKUP($A805,[1]Selic_base!$A$3:$H$1000,4,0)</f>
        <v>0</v>
      </c>
      <c r="E805" s="54">
        <f>VLOOKUP($A805,[1]Selic_base!$A$3:$H$1000,5,0)</f>
        <v>0</v>
      </c>
      <c r="F805" s="54" t="str">
        <f>VLOOKUP($A805,[1]Selic_base!$A$3:$H$1000,6,0)</f>
        <v/>
      </c>
      <c r="G805" s="54" t="str">
        <f>VLOOKUP($A805,[1]Selic_base!$A$3:$H$1000,7,0)</f>
        <v>b</v>
      </c>
      <c r="H805" s="68">
        <f t="shared" si="127"/>
        <v>339</v>
      </c>
      <c r="I805" s="18"/>
      <c r="J805" s="69" t="str">
        <f t="shared" si="129"/>
        <v/>
      </c>
      <c r="K805" s="6"/>
      <c r="L805" s="18"/>
      <c r="M805" s="64">
        <f t="shared" si="128"/>
        <v>803</v>
      </c>
      <c r="N805" s="69" t="str">
        <f t="shared" si="130"/>
        <v/>
      </c>
    </row>
    <row r="806" spans="1:14" x14ac:dyDescent="0.2">
      <c r="A806" s="1">
        <v>56005</v>
      </c>
      <c r="B806" s="52">
        <f t="shared" si="125"/>
        <v>2053</v>
      </c>
      <c r="C806" s="52">
        <f t="shared" si="126"/>
        <v>5</v>
      </c>
      <c r="D806" s="51">
        <f>VLOOKUP($A806,[1]Selic_base!$A$3:$H$1000,4,0)</f>
        <v>0</v>
      </c>
      <c r="E806" s="54">
        <f>VLOOKUP($A806,[1]Selic_base!$A$3:$H$1000,5,0)</f>
        <v>0</v>
      </c>
      <c r="F806" s="54" t="str">
        <f>VLOOKUP($A806,[1]Selic_base!$A$3:$H$1000,6,0)</f>
        <v/>
      </c>
      <c r="G806" s="54" t="str">
        <f>VLOOKUP($A806,[1]Selic_base!$A$3:$H$1000,7,0)</f>
        <v>b</v>
      </c>
      <c r="H806" s="68">
        <f t="shared" si="127"/>
        <v>340</v>
      </c>
      <c r="I806" s="18"/>
      <c r="J806" s="69" t="str">
        <f t="shared" si="129"/>
        <v/>
      </c>
      <c r="K806" s="6"/>
      <c r="L806" s="18"/>
      <c r="M806" s="64">
        <f t="shared" si="128"/>
        <v>804</v>
      </c>
      <c r="N806" s="69" t="str">
        <f t="shared" si="130"/>
        <v/>
      </c>
    </row>
    <row r="807" spans="1:14" x14ac:dyDescent="0.2">
      <c r="A807" s="1">
        <v>56036</v>
      </c>
      <c r="B807" s="52">
        <f t="shared" si="125"/>
        <v>2053</v>
      </c>
      <c r="C807" s="52">
        <f t="shared" si="126"/>
        <v>6</v>
      </c>
      <c r="D807" s="51">
        <f>VLOOKUP($A807,[1]Selic_base!$A$3:$H$1000,4,0)</f>
        <v>0</v>
      </c>
      <c r="E807" s="54">
        <f>VLOOKUP($A807,[1]Selic_base!$A$3:$H$1000,5,0)</f>
        <v>0</v>
      </c>
      <c r="F807" s="54" t="str">
        <f>VLOOKUP($A807,[1]Selic_base!$A$3:$H$1000,6,0)</f>
        <v/>
      </c>
      <c r="G807" s="54" t="str">
        <f>VLOOKUP($A807,[1]Selic_base!$A$3:$H$1000,7,0)</f>
        <v>b</v>
      </c>
      <c r="H807" s="68">
        <f t="shared" si="127"/>
        <v>341</v>
      </c>
      <c r="I807" s="18"/>
      <c r="J807" s="69" t="str">
        <f t="shared" si="129"/>
        <v/>
      </c>
      <c r="K807" s="6"/>
      <c r="L807" s="18"/>
      <c r="M807" s="64">
        <f t="shared" si="128"/>
        <v>805</v>
      </c>
      <c r="N807" s="69" t="str">
        <f t="shared" si="130"/>
        <v/>
      </c>
    </row>
    <row r="808" spans="1:14" x14ac:dyDescent="0.2">
      <c r="A808" s="1">
        <v>56066</v>
      </c>
      <c r="B808" s="52">
        <f t="shared" si="125"/>
        <v>2053</v>
      </c>
      <c r="C808" s="52">
        <f t="shared" si="126"/>
        <v>7</v>
      </c>
      <c r="D808" s="51">
        <f>VLOOKUP($A808,[1]Selic_base!$A$3:$H$1000,4,0)</f>
        <v>0</v>
      </c>
      <c r="E808" s="54">
        <f>VLOOKUP($A808,[1]Selic_base!$A$3:$H$1000,5,0)</f>
        <v>0</v>
      </c>
      <c r="F808" s="54" t="str">
        <f>VLOOKUP($A808,[1]Selic_base!$A$3:$H$1000,6,0)</f>
        <v/>
      </c>
      <c r="G808" s="54" t="str">
        <f>VLOOKUP($A808,[1]Selic_base!$A$3:$H$1000,7,0)</f>
        <v>b</v>
      </c>
      <c r="H808" s="68">
        <f t="shared" si="127"/>
        <v>342</v>
      </c>
      <c r="I808" s="18"/>
      <c r="J808" s="69" t="str">
        <f t="shared" si="129"/>
        <v/>
      </c>
      <c r="K808" s="6"/>
      <c r="L808" s="18"/>
      <c r="M808" s="64">
        <f t="shared" si="128"/>
        <v>806</v>
      </c>
      <c r="N808" s="69" t="str">
        <f t="shared" si="130"/>
        <v/>
      </c>
    </row>
    <row r="809" spans="1:14" x14ac:dyDescent="0.2">
      <c r="A809" s="1">
        <v>56097</v>
      </c>
      <c r="B809" s="52">
        <f t="shared" si="125"/>
        <v>2053</v>
      </c>
      <c r="C809" s="52">
        <f t="shared" si="126"/>
        <v>8</v>
      </c>
      <c r="D809" s="51">
        <f>VLOOKUP($A809,[1]Selic_base!$A$3:$H$1000,4,0)</f>
        <v>0</v>
      </c>
      <c r="E809" s="54">
        <f>VLOOKUP($A809,[1]Selic_base!$A$3:$H$1000,5,0)</f>
        <v>0</v>
      </c>
      <c r="F809" s="54" t="str">
        <f>VLOOKUP($A809,[1]Selic_base!$A$3:$H$1000,6,0)</f>
        <v/>
      </c>
      <c r="G809" s="54" t="str">
        <f>VLOOKUP($A809,[1]Selic_base!$A$3:$H$1000,7,0)</f>
        <v>b</v>
      </c>
      <c r="H809" s="68">
        <f t="shared" si="127"/>
        <v>343</v>
      </c>
      <c r="I809" s="18"/>
      <c r="J809" s="69" t="str">
        <f t="shared" si="129"/>
        <v/>
      </c>
      <c r="K809" s="6"/>
      <c r="L809" s="18"/>
      <c r="M809" s="64">
        <f t="shared" si="128"/>
        <v>807</v>
      </c>
      <c r="N809" s="69" t="str">
        <f t="shared" si="130"/>
        <v/>
      </c>
    </row>
    <row r="810" spans="1:14" x14ac:dyDescent="0.2">
      <c r="A810" s="1">
        <v>56128</v>
      </c>
      <c r="B810" s="52">
        <f t="shared" si="125"/>
        <v>2053</v>
      </c>
      <c r="C810" s="52">
        <f t="shared" si="126"/>
        <v>9</v>
      </c>
      <c r="D810" s="51">
        <f>VLOOKUP($A810,[1]Selic_base!$A$3:$H$1000,4,0)</f>
        <v>0</v>
      </c>
      <c r="E810" s="54">
        <f>VLOOKUP($A810,[1]Selic_base!$A$3:$H$1000,5,0)</f>
        <v>0</v>
      </c>
      <c r="F810" s="54" t="str">
        <f>VLOOKUP($A810,[1]Selic_base!$A$3:$H$1000,6,0)</f>
        <v/>
      </c>
      <c r="G810" s="54" t="str">
        <f>VLOOKUP($A810,[1]Selic_base!$A$3:$H$1000,7,0)</f>
        <v>b</v>
      </c>
      <c r="H810" s="68">
        <f t="shared" si="127"/>
        <v>344</v>
      </c>
      <c r="I810" s="18"/>
      <c r="J810" s="69" t="str">
        <f t="shared" si="129"/>
        <v/>
      </c>
      <c r="K810" s="6"/>
      <c r="L810" s="18"/>
      <c r="M810" s="64">
        <f t="shared" si="128"/>
        <v>808</v>
      </c>
      <c r="N810" s="69" t="str">
        <f t="shared" si="130"/>
        <v/>
      </c>
    </row>
    <row r="811" spans="1:14" x14ac:dyDescent="0.2">
      <c r="A811" s="1">
        <v>56158</v>
      </c>
      <c r="B811" s="52">
        <f t="shared" si="125"/>
        <v>2053</v>
      </c>
      <c r="C811" s="52">
        <f t="shared" si="126"/>
        <v>10</v>
      </c>
      <c r="D811" s="51">
        <f>VLOOKUP($A811,[1]Selic_base!$A$3:$H$1000,4,0)</f>
        <v>0</v>
      </c>
      <c r="E811" s="54">
        <f>VLOOKUP($A811,[1]Selic_base!$A$3:$H$1000,5,0)</f>
        <v>0</v>
      </c>
      <c r="F811" s="54" t="str">
        <f>VLOOKUP($A811,[1]Selic_base!$A$3:$H$1000,6,0)</f>
        <v/>
      </c>
      <c r="G811" s="54" t="str">
        <f>VLOOKUP($A811,[1]Selic_base!$A$3:$H$1000,7,0)</f>
        <v>b</v>
      </c>
      <c r="H811" s="68">
        <f t="shared" si="127"/>
        <v>345</v>
      </c>
      <c r="I811" s="18"/>
      <c r="J811" s="69" t="str">
        <f t="shared" si="129"/>
        <v/>
      </c>
      <c r="K811" s="6"/>
      <c r="L811" s="18"/>
      <c r="M811" s="64">
        <f t="shared" si="128"/>
        <v>809</v>
      </c>
      <c r="N811" s="69" t="str">
        <f t="shared" si="130"/>
        <v/>
      </c>
    </row>
    <row r="812" spans="1:14" x14ac:dyDescent="0.2">
      <c r="A812" s="1">
        <v>56189</v>
      </c>
      <c r="B812" s="52">
        <f t="shared" si="125"/>
        <v>2053</v>
      </c>
      <c r="C812" s="52">
        <f t="shared" si="126"/>
        <v>11</v>
      </c>
      <c r="D812" s="51">
        <f>VLOOKUP($A812,[1]Selic_base!$A$3:$H$1000,4,0)</f>
        <v>0</v>
      </c>
      <c r="E812" s="54">
        <f>VLOOKUP($A812,[1]Selic_base!$A$3:$H$1000,5,0)</f>
        <v>0</v>
      </c>
      <c r="F812" s="54" t="str">
        <f>VLOOKUP($A812,[1]Selic_base!$A$3:$H$1000,6,0)</f>
        <v/>
      </c>
      <c r="G812" s="54" t="str">
        <f>VLOOKUP($A812,[1]Selic_base!$A$3:$H$1000,7,0)</f>
        <v>b</v>
      </c>
      <c r="H812" s="68">
        <f t="shared" si="127"/>
        <v>346</v>
      </c>
      <c r="I812" s="18"/>
      <c r="J812" s="69" t="str">
        <f t="shared" si="129"/>
        <v/>
      </c>
      <c r="K812" s="6"/>
      <c r="L812" s="18"/>
      <c r="M812" s="64">
        <f t="shared" si="128"/>
        <v>810</v>
      </c>
      <c r="N812" s="69" t="str">
        <f t="shared" si="130"/>
        <v/>
      </c>
    </row>
    <row r="813" spans="1:14" x14ac:dyDescent="0.2">
      <c r="A813" s="1">
        <v>56219</v>
      </c>
      <c r="B813" s="52">
        <f t="shared" si="125"/>
        <v>2053</v>
      </c>
      <c r="C813" s="52">
        <f t="shared" si="126"/>
        <v>12</v>
      </c>
      <c r="D813" s="51">
        <f>VLOOKUP($A813,[1]Selic_base!$A$3:$H$1000,4,0)</f>
        <v>0</v>
      </c>
      <c r="E813" s="54">
        <f>VLOOKUP($A813,[1]Selic_base!$A$3:$H$1000,5,0)</f>
        <v>0</v>
      </c>
      <c r="F813" s="54" t="str">
        <f>VLOOKUP($A813,[1]Selic_base!$A$3:$H$1000,6,0)</f>
        <v/>
      </c>
      <c r="G813" s="54" t="str">
        <f>VLOOKUP($A813,[1]Selic_base!$A$3:$H$1000,7,0)</f>
        <v>b</v>
      </c>
      <c r="H813" s="68">
        <f t="shared" si="127"/>
        <v>347</v>
      </c>
      <c r="I813" s="18"/>
      <c r="J813" s="69" t="str">
        <f t="shared" si="129"/>
        <v/>
      </c>
      <c r="K813" s="6"/>
      <c r="L813" s="18"/>
      <c r="M813" s="64">
        <f t="shared" si="128"/>
        <v>811</v>
      </c>
      <c r="N813" s="69" t="str">
        <f t="shared" si="130"/>
        <v/>
      </c>
    </row>
    <row r="814" spans="1:14" x14ac:dyDescent="0.2">
      <c r="A814" s="1">
        <v>56250</v>
      </c>
      <c r="B814" s="52">
        <f t="shared" si="125"/>
        <v>2054</v>
      </c>
      <c r="C814" s="52">
        <f t="shared" si="126"/>
        <v>1</v>
      </c>
      <c r="D814" s="51">
        <f>VLOOKUP($A814,[1]Selic_base!$A$3:$H$1000,4,0)</f>
        <v>0</v>
      </c>
      <c r="E814" s="54">
        <f>VLOOKUP($A814,[1]Selic_base!$A$3:$H$1000,5,0)</f>
        <v>0</v>
      </c>
      <c r="F814" s="54" t="str">
        <f>VLOOKUP($A814,[1]Selic_base!$A$3:$H$1000,6,0)</f>
        <v/>
      </c>
      <c r="G814" s="54" t="str">
        <f>VLOOKUP($A814,[1]Selic_base!$A$3:$H$1000,7,0)</f>
        <v>b</v>
      </c>
      <c r="H814" s="68">
        <f t="shared" si="127"/>
        <v>348</v>
      </c>
      <c r="I814" s="18"/>
      <c r="J814" s="69" t="str">
        <f t="shared" si="129"/>
        <v/>
      </c>
      <c r="K814" s="6"/>
      <c r="L814" s="18"/>
      <c r="M814" s="64">
        <f t="shared" si="128"/>
        <v>812</v>
      </c>
      <c r="N814" s="69" t="str">
        <f t="shared" si="130"/>
        <v/>
      </c>
    </row>
    <row r="815" spans="1:14" x14ac:dyDescent="0.2">
      <c r="A815" s="1">
        <v>56281</v>
      </c>
      <c r="B815" s="52">
        <f t="shared" si="125"/>
        <v>2054</v>
      </c>
      <c r="C815" s="52">
        <f t="shared" si="126"/>
        <v>2</v>
      </c>
      <c r="D815" s="51">
        <f>VLOOKUP($A815,[1]Selic_base!$A$3:$H$1000,4,0)</f>
        <v>0</v>
      </c>
      <c r="E815" s="54">
        <f>VLOOKUP($A815,[1]Selic_base!$A$3:$H$1000,5,0)</f>
        <v>0</v>
      </c>
      <c r="F815" s="54" t="str">
        <f>VLOOKUP($A815,[1]Selic_base!$A$3:$H$1000,6,0)</f>
        <v/>
      </c>
      <c r="G815" s="54" t="str">
        <f>VLOOKUP($A815,[1]Selic_base!$A$3:$H$1000,7,0)</f>
        <v>b</v>
      </c>
      <c r="H815" s="68">
        <f t="shared" si="127"/>
        <v>349</v>
      </c>
      <c r="I815" s="18"/>
      <c r="J815" s="69" t="str">
        <f t="shared" si="129"/>
        <v/>
      </c>
      <c r="K815" s="6"/>
      <c r="L815" s="18"/>
      <c r="M815" s="64">
        <f t="shared" si="128"/>
        <v>813</v>
      </c>
      <c r="N815" s="69" t="str">
        <f t="shared" si="130"/>
        <v/>
      </c>
    </row>
    <row r="816" spans="1:14" x14ac:dyDescent="0.2">
      <c r="A816" s="1">
        <v>56309</v>
      </c>
      <c r="B816" s="52">
        <f t="shared" si="125"/>
        <v>2054</v>
      </c>
      <c r="C816" s="52">
        <f t="shared" si="126"/>
        <v>3</v>
      </c>
      <c r="D816" s="51">
        <f>VLOOKUP($A816,[1]Selic_base!$A$3:$H$1000,4,0)</f>
        <v>0</v>
      </c>
      <c r="E816" s="54">
        <f>VLOOKUP($A816,[1]Selic_base!$A$3:$H$1000,5,0)</f>
        <v>0</v>
      </c>
      <c r="F816" s="54" t="str">
        <f>VLOOKUP($A816,[1]Selic_base!$A$3:$H$1000,6,0)</f>
        <v/>
      </c>
      <c r="G816" s="54" t="str">
        <f>VLOOKUP($A816,[1]Selic_base!$A$3:$H$1000,7,0)</f>
        <v>b</v>
      </c>
      <c r="H816" s="68">
        <f t="shared" si="127"/>
        <v>350</v>
      </c>
      <c r="I816" s="18"/>
      <c r="J816" s="69" t="str">
        <f t="shared" si="129"/>
        <v/>
      </c>
      <c r="K816" s="6"/>
      <c r="L816" s="18"/>
      <c r="M816" s="64">
        <f t="shared" si="128"/>
        <v>814</v>
      </c>
      <c r="N816" s="69" t="str">
        <f t="shared" si="130"/>
        <v/>
      </c>
    </row>
    <row r="817" spans="1:14" x14ac:dyDescent="0.2">
      <c r="A817" s="1">
        <v>56340</v>
      </c>
      <c r="B817" s="52">
        <f t="shared" si="125"/>
        <v>2054</v>
      </c>
      <c r="C817" s="52">
        <f t="shared" si="126"/>
        <v>4</v>
      </c>
      <c r="D817" s="51">
        <f>VLOOKUP($A817,[1]Selic_base!$A$3:$H$1000,4,0)</f>
        <v>0</v>
      </c>
      <c r="E817" s="54">
        <f>VLOOKUP($A817,[1]Selic_base!$A$3:$H$1000,5,0)</f>
        <v>0</v>
      </c>
      <c r="F817" s="54" t="str">
        <f>VLOOKUP($A817,[1]Selic_base!$A$3:$H$1000,6,0)</f>
        <v/>
      </c>
      <c r="G817" s="54" t="str">
        <f>VLOOKUP($A817,[1]Selic_base!$A$3:$H$1000,7,0)</f>
        <v>b</v>
      </c>
      <c r="H817" s="68">
        <f t="shared" si="127"/>
        <v>351</v>
      </c>
      <c r="I817" s="18"/>
      <c r="J817" s="69" t="str">
        <f t="shared" si="129"/>
        <v/>
      </c>
      <c r="K817" s="6"/>
      <c r="L817" s="18"/>
      <c r="M817" s="64">
        <f t="shared" si="128"/>
        <v>815</v>
      </c>
      <c r="N817" s="69" t="str">
        <f t="shared" si="130"/>
        <v/>
      </c>
    </row>
    <row r="818" spans="1:14" x14ac:dyDescent="0.2">
      <c r="A818" s="1">
        <v>56370</v>
      </c>
      <c r="B818" s="52">
        <f t="shared" ref="B818:B881" si="131">YEAR(A818)</f>
        <v>2054</v>
      </c>
      <c r="C818" s="52">
        <f t="shared" ref="C818:C881" si="132">MONTH(A818)</f>
        <v>5</v>
      </c>
      <c r="D818" s="51">
        <f>VLOOKUP($A818,[1]Selic_base!$A$3:$H$1000,4,0)</f>
        <v>0</v>
      </c>
      <c r="E818" s="54">
        <f>VLOOKUP($A818,[1]Selic_base!$A$3:$H$1000,5,0)</f>
        <v>0</v>
      </c>
      <c r="F818" s="54" t="str">
        <f>VLOOKUP($A818,[1]Selic_base!$A$3:$H$1000,6,0)</f>
        <v/>
      </c>
      <c r="G818" s="54" t="str">
        <f>VLOOKUP($A818,[1]Selic_base!$A$3:$H$1000,7,0)</f>
        <v>b</v>
      </c>
      <c r="H818" s="68">
        <f t="shared" ref="H818:H881" si="133">IF(AND(G818="v",G819="b"),1,IF(H817&gt;0,H817+1,0))</f>
        <v>352</v>
      </c>
      <c r="I818" s="18"/>
      <c r="J818" s="69" t="str">
        <f t="shared" si="129"/>
        <v/>
      </c>
      <c r="K818" s="6"/>
      <c r="L818" s="18"/>
      <c r="M818" s="64">
        <f t="shared" si="128"/>
        <v>816</v>
      </c>
      <c r="N818" s="69" t="str">
        <f t="shared" si="130"/>
        <v/>
      </c>
    </row>
    <row r="819" spans="1:14" x14ac:dyDescent="0.2">
      <c r="A819" s="1">
        <v>56401</v>
      </c>
      <c r="B819" s="52">
        <f t="shared" si="131"/>
        <v>2054</v>
      </c>
      <c r="C819" s="52">
        <f t="shared" si="132"/>
        <v>6</v>
      </c>
      <c r="D819" s="51">
        <f>VLOOKUP($A819,[1]Selic_base!$A$3:$H$1000,4,0)</f>
        <v>0</v>
      </c>
      <c r="E819" s="54">
        <f>VLOOKUP($A819,[1]Selic_base!$A$3:$H$1000,5,0)</f>
        <v>0</v>
      </c>
      <c r="F819" s="54" t="str">
        <f>VLOOKUP($A819,[1]Selic_base!$A$3:$H$1000,6,0)</f>
        <v/>
      </c>
      <c r="G819" s="54" t="str">
        <f>VLOOKUP($A819,[1]Selic_base!$A$3:$H$1000,7,0)</f>
        <v>b</v>
      </c>
      <c r="H819" s="68">
        <f t="shared" si="133"/>
        <v>353</v>
      </c>
      <c r="I819" s="18"/>
      <c r="J819" s="69" t="str">
        <f t="shared" si="129"/>
        <v/>
      </c>
      <c r="K819" s="6"/>
      <c r="L819" s="18"/>
      <c r="M819" s="64">
        <f t="shared" si="128"/>
        <v>817</v>
      </c>
      <c r="N819" s="69" t="str">
        <f t="shared" si="130"/>
        <v/>
      </c>
    </row>
    <row r="820" spans="1:14" x14ac:dyDescent="0.2">
      <c r="A820" s="1">
        <v>56431</v>
      </c>
      <c r="B820" s="52">
        <f t="shared" si="131"/>
        <v>2054</v>
      </c>
      <c r="C820" s="52">
        <f t="shared" si="132"/>
        <v>7</v>
      </c>
      <c r="D820" s="51">
        <f>VLOOKUP($A820,[1]Selic_base!$A$3:$H$1000,4,0)</f>
        <v>0</v>
      </c>
      <c r="E820" s="54">
        <f>VLOOKUP($A820,[1]Selic_base!$A$3:$H$1000,5,0)</f>
        <v>0</v>
      </c>
      <c r="F820" s="54" t="str">
        <f>VLOOKUP($A820,[1]Selic_base!$A$3:$H$1000,6,0)</f>
        <v/>
      </c>
      <c r="G820" s="54" t="str">
        <f>VLOOKUP($A820,[1]Selic_base!$A$3:$H$1000,7,0)</f>
        <v>b</v>
      </c>
      <c r="H820" s="68">
        <f t="shared" si="133"/>
        <v>354</v>
      </c>
      <c r="I820" s="18"/>
      <c r="J820" s="69" t="str">
        <f t="shared" si="129"/>
        <v/>
      </c>
      <c r="K820" s="6"/>
      <c r="L820" s="18"/>
      <c r="M820" s="64">
        <f t="shared" si="128"/>
        <v>818</v>
      </c>
      <c r="N820" s="69" t="str">
        <f t="shared" si="130"/>
        <v/>
      </c>
    </row>
    <row r="821" spans="1:14" x14ac:dyDescent="0.2">
      <c r="A821" s="1">
        <v>56462</v>
      </c>
      <c r="B821" s="52">
        <f t="shared" si="131"/>
        <v>2054</v>
      </c>
      <c r="C821" s="52">
        <f t="shared" si="132"/>
        <v>8</v>
      </c>
      <c r="D821" s="51">
        <f>VLOOKUP($A821,[1]Selic_base!$A$3:$H$1000,4,0)</f>
        <v>0</v>
      </c>
      <c r="E821" s="54">
        <f>VLOOKUP($A821,[1]Selic_base!$A$3:$H$1000,5,0)</f>
        <v>0</v>
      </c>
      <c r="F821" s="54" t="str">
        <f>VLOOKUP($A821,[1]Selic_base!$A$3:$H$1000,6,0)</f>
        <v/>
      </c>
      <c r="G821" s="54" t="str">
        <f>VLOOKUP($A821,[1]Selic_base!$A$3:$H$1000,7,0)</f>
        <v>b</v>
      </c>
      <c r="H821" s="68">
        <f t="shared" si="133"/>
        <v>355</v>
      </c>
      <c r="I821" s="18"/>
      <c r="J821" s="69" t="str">
        <f t="shared" si="129"/>
        <v/>
      </c>
      <c r="K821" s="6"/>
      <c r="L821" s="18"/>
      <c r="M821" s="64">
        <f t="shared" si="128"/>
        <v>819</v>
      </c>
      <c r="N821" s="69" t="str">
        <f t="shared" si="130"/>
        <v/>
      </c>
    </row>
    <row r="822" spans="1:14" x14ac:dyDescent="0.2">
      <c r="A822" s="1">
        <v>56493</v>
      </c>
      <c r="B822" s="52">
        <f t="shared" si="131"/>
        <v>2054</v>
      </c>
      <c r="C822" s="52">
        <f t="shared" si="132"/>
        <v>9</v>
      </c>
      <c r="D822" s="51">
        <f>VLOOKUP($A822,[1]Selic_base!$A$3:$H$1000,4,0)</f>
        <v>0</v>
      </c>
      <c r="E822" s="54">
        <f>VLOOKUP($A822,[1]Selic_base!$A$3:$H$1000,5,0)</f>
        <v>0</v>
      </c>
      <c r="F822" s="54" t="str">
        <f>VLOOKUP($A822,[1]Selic_base!$A$3:$H$1000,6,0)</f>
        <v/>
      </c>
      <c r="G822" s="54" t="str">
        <f>VLOOKUP($A822,[1]Selic_base!$A$3:$H$1000,7,0)</f>
        <v>b</v>
      </c>
      <c r="H822" s="68">
        <f t="shared" si="133"/>
        <v>356</v>
      </c>
      <c r="I822" s="18"/>
      <c r="J822" s="69" t="str">
        <f t="shared" si="129"/>
        <v/>
      </c>
      <c r="K822" s="6"/>
      <c r="L822" s="18"/>
      <c r="M822" s="64">
        <f t="shared" si="128"/>
        <v>820</v>
      </c>
      <c r="N822" s="69" t="str">
        <f t="shared" si="130"/>
        <v/>
      </c>
    </row>
    <row r="823" spans="1:14" x14ac:dyDescent="0.2">
      <c r="A823" s="1">
        <v>56523</v>
      </c>
      <c r="B823" s="52">
        <f t="shared" si="131"/>
        <v>2054</v>
      </c>
      <c r="C823" s="52">
        <f t="shared" si="132"/>
        <v>10</v>
      </c>
      <c r="D823" s="51">
        <f>VLOOKUP($A823,[1]Selic_base!$A$3:$H$1000,4,0)</f>
        <v>0</v>
      </c>
      <c r="E823" s="54">
        <f>VLOOKUP($A823,[1]Selic_base!$A$3:$H$1000,5,0)</f>
        <v>0</v>
      </c>
      <c r="F823" s="54" t="str">
        <f>VLOOKUP($A823,[1]Selic_base!$A$3:$H$1000,6,0)</f>
        <v/>
      </c>
      <c r="G823" s="54" t="str">
        <f>VLOOKUP($A823,[1]Selic_base!$A$3:$H$1000,7,0)</f>
        <v>b</v>
      </c>
      <c r="H823" s="68">
        <f t="shared" si="133"/>
        <v>357</v>
      </c>
      <c r="I823" s="18"/>
      <c r="J823" s="69" t="str">
        <f t="shared" si="129"/>
        <v/>
      </c>
      <c r="K823" s="6"/>
      <c r="L823" s="18"/>
      <c r="M823" s="64">
        <f t="shared" si="128"/>
        <v>821</v>
      </c>
      <c r="N823" s="69" t="str">
        <f t="shared" si="130"/>
        <v/>
      </c>
    </row>
    <row r="824" spans="1:14" x14ac:dyDescent="0.2">
      <c r="A824" s="1">
        <v>56554</v>
      </c>
      <c r="B824" s="52">
        <f t="shared" si="131"/>
        <v>2054</v>
      </c>
      <c r="C824" s="52">
        <f t="shared" si="132"/>
        <v>11</v>
      </c>
      <c r="D824" s="51">
        <f>VLOOKUP($A824,[1]Selic_base!$A$3:$H$1000,4,0)</f>
        <v>0</v>
      </c>
      <c r="E824" s="54">
        <f>VLOOKUP($A824,[1]Selic_base!$A$3:$H$1000,5,0)</f>
        <v>0</v>
      </c>
      <c r="F824" s="54" t="str">
        <f>VLOOKUP($A824,[1]Selic_base!$A$3:$H$1000,6,0)</f>
        <v/>
      </c>
      <c r="G824" s="54" t="str">
        <f>VLOOKUP($A824,[1]Selic_base!$A$3:$H$1000,7,0)</f>
        <v>b</v>
      </c>
      <c r="H824" s="68">
        <f t="shared" si="133"/>
        <v>358</v>
      </c>
      <c r="I824" s="18"/>
      <c r="J824" s="69" t="str">
        <f t="shared" si="129"/>
        <v/>
      </c>
      <c r="K824" s="6"/>
      <c r="L824" s="18"/>
      <c r="M824" s="64">
        <f t="shared" si="128"/>
        <v>822</v>
      </c>
      <c r="N824" s="69" t="str">
        <f t="shared" si="130"/>
        <v/>
      </c>
    </row>
    <row r="825" spans="1:14" x14ac:dyDescent="0.2">
      <c r="A825" s="1">
        <v>56584</v>
      </c>
      <c r="B825" s="52">
        <f t="shared" si="131"/>
        <v>2054</v>
      </c>
      <c r="C825" s="52">
        <f t="shared" si="132"/>
        <v>12</v>
      </c>
      <c r="D825" s="51">
        <f>VLOOKUP($A825,[1]Selic_base!$A$3:$H$1000,4,0)</f>
        <v>0</v>
      </c>
      <c r="E825" s="54">
        <f>VLOOKUP($A825,[1]Selic_base!$A$3:$H$1000,5,0)</f>
        <v>0</v>
      </c>
      <c r="F825" s="54" t="str">
        <f>VLOOKUP($A825,[1]Selic_base!$A$3:$H$1000,6,0)</f>
        <v/>
      </c>
      <c r="G825" s="54" t="str">
        <f>VLOOKUP($A825,[1]Selic_base!$A$3:$H$1000,7,0)</f>
        <v>b</v>
      </c>
      <c r="H825" s="68">
        <f t="shared" si="133"/>
        <v>359</v>
      </c>
      <c r="I825" s="18"/>
      <c r="J825" s="69" t="str">
        <f t="shared" si="129"/>
        <v/>
      </c>
      <c r="K825" s="6"/>
      <c r="L825" s="18"/>
      <c r="M825" s="64">
        <f t="shared" si="128"/>
        <v>823</v>
      </c>
      <c r="N825" s="69" t="str">
        <f t="shared" si="130"/>
        <v/>
      </c>
    </row>
    <row r="826" spans="1:14" x14ac:dyDescent="0.2">
      <c r="A826" s="1">
        <v>56615</v>
      </c>
      <c r="B826" s="52">
        <f t="shared" si="131"/>
        <v>2055</v>
      </c>
      <c r="C826" s="52">
        <f t="shared" si="132"/>
        <v>1</v>
      </c>
      <c r="D826" s="51">
        <f>VLOOKUP($A826,[1]Selic_base!$A$3:$H$1000,4,0)</f>
        <v>0</v>
      </c>
      <c r="E826" s="54">
        <f>VLOOKUP($A826,[1]Selic_base!$A$3:$H$1000,5,0)</f>
        <v>0</v>
      </c>
      <c r="F826" s="54" t="str">
        <f>VLOOKUP($A826,[1]Selic_base!$A$3:$H$1000,6,0)</f>
        <v/>
      </c>
      <c r="G826" s="54" t="str">
        <f>VLOOKUP($A826,[1]Selic_base!$A$3:$H$1000,7,0)</f>
        <v>b</v>
      </c>
      <c r="H826" s="68">
        <f t="shared" si="133"/>
        <v>360</v>
      </c>
      <c r="I826" s="18"/>
      <c r="J826" s="69" t="str">
        <f t="shared" si="129"/>
        <v/>
      </c>
      <c r="K826" s="6"/>
      <c r="L826" s="18"/>
      <c r="M826" s="64">
        <f t="shared" si="128"/>
        <v>824</v>
      </c>
      <c r="N826" s="69" t="str">
        <f t="shared" si="130"/>
        <v/>
      </c>
    </row>
    <row r="827" spans="1:14" x14ac:dyDescent="0.2">
      <c r="A827" s="1">
        <v>56646</v>
      </c>
      <c r="B827" s="52">
        <f t="shared" si="131"/>
        <v>2055</v>
      </c>
      <c r="C827" s="52">
        <f t="shared" si="132"/>
        <v>2</v>
      </c>
      <c r="D827" s="51">
        <f>VLOOKUP($A827,[1]Selic_base!$A$3:$H$1000,4,0)</f>
        <v>0</v>
      </c>
      <c r="E827" s="54">
        <f>VLOOKUP($A827,[1]Selic_base!$A$3:$H$1000,5,0)</f>
        <v>0</v>
      </c>
      <c r="F827" s="54" t="str">
        <f>VLOOKUP($A827,[1]Selic_base!$A$3:$H$1000,6,0)</f>
        <v/>
      </c>
      <c r="G827" s="54" t="str">
        <f>VLOOKUP($A827,[1]Selic_base!$A$3:$H$1000,7,0)</f>
        <v>b</v>
      </c>
      <c r="H827" s="68">
        <f t="shared" si="133"/>
        <v>361</v>
      </c>
      <c r="I827" s="18"/>
      <c r="J827" s="69" t="str">
        <f t="shared" si="129"/>
        <v/>
      </c>
      <c r="K827" s="6"/>
      <c r="L827" s="18"/>
      <c r="M827" s="64">
        <f t="shared" si="128"/>
        <v>825</v>
      </c>
      <c r="N827" s="69" t="str">
        <f t="shared" si="130"/>
        <v/>
      </c>
    </row>
    <row r="828" spans="1:14" x14ac:dyDescent="0.2">
      <c r="A828" s="1">
        <v>56674</v>
      </c>
      <c r="B828" s="52">
        <f t="shared" si="131"/>
        <v>2055</v>
      </c>
      <c r="C828" s="52">
        <f t="shared" si="132"/>
        <v>3</v>
      </c>
      <c r="D828" s="51">
        <f>VLOOKUP($A828,[1]Selic_base!$A$3:$H$1000,4,0)</f>
        <v>0</v>
      </c>
      <c r="E828" s="54">
        <f>VLOOKUP($A828,[1]Selic_base!$A$3:$H$1000,5,0)</f>
        <v>0</v>
      </c>
      <c r="F828" s="54" t="str">
        <f>VLOOKUP($A828,[1]Selic_base!$A$3:$H$1000,6,0)</f>
        <v/>
      </c>
      <c r="G828" s="54" t="str">
        <f>VLOOKUP($A828,[1]Selic_base!$A$3:$H$1000,7,0)</f>
        <v>b</v>
      </c>
      <c r="H828" s="68">
        <f t="shared" si="133"/>
        <v>362</v>
      </c>
      <c r="I828" s="18"/>
      <c r="J828" s="69" t="str">
        <f t="shared" si="129"/>
        <v/>
      </c>
      <c r="K828" s="6"/>
      <c r="L828" s="18"/>
      <c r="M828" s="64">
        <f t="shared" si="128"/>
        <v>826</v>
      </c>
      <c r="N828" s="69" t="str">
        <f t="shared" si="130"/>
        <v/>
      </c>
    </row>
    <row r="829" spans="1:14" x14ac:dyDescent="0.2">
      <c r="A829" s="1">
        <v>56705</v>
      </c>
      <c r="B829" s="52">
        <f t="shared" si="131"/>
        <v>2055</v>
      </c>
      <c r="C829" s="52">
        <f t="shared" si="132"/>
        <v>4</v>
      </c>
      <c r="D829" s="51">
        <f>VLOOKUP($A829,[1]Selic_base!$A$3:$H$1000,4,0)</f>
        <v>0</v>
      </c>
      <c r="E829" s="54">
        <f>VLOOKUP($A829,[1]Selic_base!$A$3:$H$1000,5,0)</f>
        <v>0</v>
      </c>
      <c r="F829" s="54" t="str">
        <f>VLOOKUP($A829,[1]Selic_base!$A$3:$H$1000,6,0)</f>
        <v/>
      </c>
      <c r="G829" s="54" t="str">
        <f>VLOOKUP($A829,[1]Selic_base!$A$3:$H$1000,7,0)</f>
        <v>b</v>
      </c>
      <c r="H829" s="68">
        <f t="shared" si="133"/>
        <v>363</v>
      </c>
      <c r="I829" s="18"/>
      <c r="J829" s="69" t="str">
        <f t="shared" si="129"/>
        <v/>
      </c>
      <c r="K829" s="6"/>
      <c r="L829" s="18"/>
      <c r="M829" s="64">
        <f t="shared" si="128"/>
        <v>827</v>
      </c>
      <c r="N829" s="69" t="str">
        <f t="shared" si="130"/>
        <v/>
      </c>
    </row>
    <row r="830" spans="1:14" x14ac:dyDescent="0.2">
      <c r="A830" s="1">
        <v>56735</v>
      </c>
      <c r="B830" s="52">
        <f t="shared" si="131"/>
        <v>2055</v>
      </c>
      <c r="C830" s="52">
        <f t="shared" si="132"/>
        <v>5</v>
      </c>
      <c r="D830" s="51">
        <f>VLOOKUP($A830,[1]Selic_base!$A$3:$H$1000,4,0)</f>
        <v>0</v>
      </c>
      <c r="E830" s="54">
        <f>VLOOKUP($A830,[1]Selic_base!$A$3:$H$1000,5,0)</f>
        <v>0</v>
      </c>
      <c r="F830" s="54" t="str">
        <f>VLOOKUP($A830,[1]Selic_base!$A$3:$H$1000,6,0)</f>
        <v/>
      </c>
      <c r="G830" s="54" t="str">
        <f>VLOOKUP($A830,[1]Selic_base!$A$3:$H$1000,7,0)</f>
        <v>b</v>
      </c>
      <c r="H830" s="68">
        <f t="shared" si="133"/>
        <v>364</v>
      </c>
      <c r="I830" s="18"/>
      <c r="J830" s="69" t="str">
        <f t="shared" si="129"/>
        <v/>
      </c>
      <c r="K830" s="6"/>
      <c r="L830" s="18"/>
      <c r="M830" s="64">
        <f t="shared" si="128"/>
        <v>828</v>
      </c>
      <c r="N830" s="69" t="str">
        <f t="shared" si="130"/>
        <v/>
      </c>
    </row>
    <row r="831" spans="1:14" x14ac:dyDescent="0.2">
      <c r="A831" s="1">
        <v>56766</v>
      </c>
      <c r="B831" s="52">
        <f t="shared" si="131"/>
        <v>2055</v>
      </c>
      <c r="C831" s="52">
        <f t="shared" si="132"/>
        <v>6</v>
      </c>
      <c r="D831" s="51">
        <f>VLOOKUP($A831,[1]Selic_base!$A$3:$H$1000,4,0)</f>
        <v>0</v>
      </c>
      <c r="E831" s="54">
        <f>VLOOKUP($A831,[1]Selic_base!$A$3:$H$1000,5,0)</f>
        <v>0</v>
      </c>
      <c r="F831" s="54" t="str">
        <f>VLOOKUP($A831,[1]Selic_base!$A$3:$H$1000,6,0)</f>
        <v/>
      </c>
      <c r="G831" s="54" t="str">
        <f>VLOOKUP($A831,[1]Selic_base!$A$3:$H$1000,7,0)</f>
        <v>b</v>
      </c>
      <c r="H831" s="68">
        <f t="shared" si="133"/>
        <v>365</v>
      </c>
      <c r="I831" s="18"/>
      <c r="J831" s="69" t="str">
        <f t="shared" si="129"/>
        <v/>
      </c>
      <c r="K831" s="6"/>
      <c r="L831" s="18"/>
      <c r="M831" s="64">
        <f t="shared" si="128"/>
        <v>829</v>
      </c>
      <c r="N831" s="69" t="str">
        <f t="shared" si="130"/>
        <v/>
      </c>
    </row>
    <row r="832" spans="1:14" x14ac:dyDescent="0.2">
      <c r="A832" s="1">
        <v>56796</v>
      </c>
      <c r="B832" s="52">
        <f t="shared" si="131"/>
        <v>2055</v>
      </c>
      <c r="C832" s="52">
        <f t="shared" si="132"/>
        <v>7</v>
      </c>
      <c r="D832" s="51">
        <f>VLOOKUP($A832,[1]Selic_base!$A$3:$H$1000,4,0)</f>
        <v>0</v>
      </c>
      <c r="E832" s="54">
        <f>VLOOKUP($A832,[1]Selic_base!$A$3:$H$1000,5,0)</f>
        <v>0</v>
      </c>
      <c r="F832" s="54" t="str">
        <f>VLOOKUP($A832,[1]Selic_base!$A$3:$H$1000,6,0)</f>
        <v/>
      </c>
      <c r="G832" s="54" t="str">
        <f>VLOOKUP($A832,[1]Selic_base!$A$3:$H$1000,7,0)</f>
        <v>b</v>
      </c>
      <c r="H832" s="68">
        <f t="shared" si="133"/>
        <v>366</v>
      </c>
      <c r="I832" s="18"/>
      <c r="J832" s="69" t="str">
        <f t="shared" si="129"/>
        <v/>
      </c>
      <c r="K832" s="6"/>
      <c r="L832" s="18"/>
      <c r="M832" s="64">
        <f t="shared" si="128"/>
        <v>830</v>
      </c>
      <c r="N832" s="69" t="str">
        <f t="shared" si="130"/>
        <v/>
      </c>
    </row>
    <row r="833" spans="1:14" x14ac:dyDescent="0.2">
      <c r="A833" s="1">
        <v>56827</v>
      </c>
      <c r="B833" s="52">
        <f t="shared" si="131"/>
        <v>2055</v>
      </c>
      <c r="C833" s="52">
        <f t="shared" si="132"/>
        <v>8</v>
      </c>
      <c r="D833" s="51">
        <f>VLOOKUP($A833,[1]Selic_base!$A$3:$H$1000,4,0)</f>
        <v>0</v>
      </c>
      <c r="E833" s="54">
        <f>VLOOKUP($A833,[1]Selic_base!$A$3:$H$1000,5,0)</f>
        <v>0</v>
      </c>
      <c r="F833" s="54" t="str">
        <f>VLOOKUP($A833,[1]Selic_base!$A$3:$H$1000,6,0)</f>
        <v/>
      </c>
      <c r="G833" s="54" t="str">
        <f>VLOOKUP($A833,[1]Selic_base!$A$3:$H$1000,7,0)</f>
        <v>b</v>
      </c>
      <c r="H833" s="68">
        <f t="shared" si="133"/>
        <v>367</v>
      </c>
      <c r="I833" s="18"/>
      <c r="J833" s="69" t="str">
        <f t="shared" si="129"/>
        <v/>
      </c>
      <c r="K833" s="6"/>
      <c r="L833" s="18"/>
      <c r="M833" s="64">
        <f t="shared" si="128"/>
        <v>831</v>
      </c>
      <c r="N833" s="69" t="str">
        <f t="shared" si="130"/>
        <v/>
      </c>
    </row>
    <row r="834" spans="1:14" x14ac:dyDescent="0.2">
      <c r="A834" s="1">
        <v>56858</v>
      </c>
      <c r="B834" s="52">
        <f t="shared" si="131"/>
        <v>2055</v>
      </c>
      <c r="C834" s="52">
        <f t="shared" si="132"/>
        <v>9</v>
      </c>
      <c r="D834" s="51">
        <f>VLOOKUP($A834,[1]Selic_base!$A$3:$H$1000,4,0)</f>
        <v>0</v>
      </c>
      <c r="E834" s="54">
        <f>VLOOKUP($A834,[1]Selic_base!$A$3:$H$1000,5,0)</f>
        <v>0</v>
      </c>
      <c r="F834" s="54" t="str">
        <f>VLOOKUP($A834,[1]Selic_base!$A$3:$H$1000,6,0)</f>
        <v/>
      </c>
      <c r="G834" s="54" t="str">
        <f>VLOOKUP($A834,[1]Selic_base!$A$3:$H$1000,7,0)</f>
        <v>b</v>
      </c>
      <c r="H834" s="68">
        <f t="shared" si="133"/>
        <v>368</v>
      </c>
      <c r="I834" s="18"/>
      <c r="J834" s="69" t="str">
        <f t="shared" si="129"/>
        <v/>
      </c>
      <c r="K834" s="6"/>
      <c r="L834" s="18"/>
      <c r="M834" s="64">
        <f t="shared" si="128"/>
        <v>832</v>
      </c>
      <c r="N834" s="69" t="str">
        <f t="shared" si="130"/>
        <v/>
      </c>
    </row>
    <row r="835" spans="1:14" x14ac:dyDescent="0.2">
      <c r="A835" s="1">
        <v>56888</v>
      </c>
      <c r="B835" s="52">
        <f t="shared" si="131"/>
        <v>2055</v>
      </c>
      <c r="C835" s="52">
        <f t="shared" si="132"/>
        <v>10</v>
      </c>
      <c r="D835" s="51">
        <f>VLOOKUP($A835,[1]Selic_base!$A$3:$H$1000,4,0)</f>
        <v>0</v>
      </c>
      <c r="E835" s="54">
        <f>VLOOKUP($A835,[1]Selic_base!$A$3:$H$1000,5,0)</f>
        <v>0</v>
      </c>
      <c r="F835" s="54" t="str">
        <f>VLOOKUP($A835,[1]Selic_base!$A$3:$H$1000,6,0)</f>
        <v/>
      </c>
      <c r="G835" s="54" t="str">
        <f>VLOOKUP($A835,[1]Selic_base!$A$3:$H$1000,7,0)</f>
        <v>b</v>
      </c>
      <c r="H835" s="68">
        <f t="shared" si="133"/>
        <v>369</v>
      </c>
      <c r="I835" s="18"/>
      <c r="J835" s="69" t="str">
        <f t="shared" si="129"/>
        <v/>
      </c>
      <c r="K835" s="6"/>
      <c r="L835" s="18"/>
      <c r="M835" s="64">
        <f t="shared" si="128"/>
        <v>833</v>
      </c>
      <c r="N835" s="69" t="str">
        <f t="shared" si="130"/>
        <v/>
      </c>
    </row>
    <row r="836" spans="1:14" x14ac:dyDescent="0.2">
      <c r="A836" s="1">
        <v>56919</v>
      </c>
      <c r="B836" s="52">
        <f t="shared" si="131"/>
        <v>2055</v>
      </c>
      <c r="C836" s="52">
        <f t="shared" si="132"/>
        <v>11</v>
      </c>
      <c r="D836" s="51">
        <f>VLOOKUP($A836,[1]Selic_base!$A$3:$H$1000,4,0)</f>
        <v>0</v>
      </c>
      <c r="E836" s="54">
        <f>VLOOKUP($A836,[1]Selic_base!$A$3:$H$1000,5,0)</f>
        <v>0</v>
      </c>
      <c r="F836" s="54" t="str">
        <f>VLOOKUP($A836,[1]Selic_base!$A$3:$H$1000,6,0)</f>
        <v/>
      </c>
      <c r="G836" s="54" t="str">
        <f>VLOOKUP($A836,[1]Selic_base!$A$3:$H$1000,7,0)</f>
        <v>b</v>
      </c>
      <c r="H836" s="68">
        <f t="shared" si="133"/>
        <v>370</v>
      </c>
      <c r="I836" s="18"/>
      <c r="J836" s="69" t="str">
        <f t="shared" si="129"/>
        <v/>
      </c>
      <c r="K836" s="6"/>
      <c r="L836" s="18"/>
      <c r="M836" s="64">
        <f t="shared" si="128"/>
        <v>834</v>
      </c>
      <c r="N836" s="69" t="str">
        <f t="shared" si="130"/>
        <v/>
      </c>
    </row>
    <row r="837" spans="1:14" x14ac:dyDescent="0.2">
      <c r="A837" s="1">
        <v>56949</v>
      </c>
      <c r="B837" s="52">
        <f t="shared" si="131"/>
        <v>2055</v>
      </c>
      <c r="C837" s="52">
        <f t="shared" si="132"/>
        <v>12</v>
      </c>
      <c r="D837" s="51">
        <f>VLOOKUP($A837,[1]Selic_base!$A$3:$H$1000,4,0)</f>
        <v>0</v>
      </c>
      <c r="E837" s="54">
        <f>VLOOKUP($A837,[1]Selic_base!$A$3:$H$1000,5,0)</f>
        <v>0</v>
      </c>
      <c r="F837" s="54" t="str">
        <f>VLOOKUP($A837,[1]Selic_base!$A$3:$H$1000,6,0)</f>
        <v/>
      </c>
      <c r="G837" s="54" t="str">
        <f>VLOOKUP($A837,[1]Selic_base!$A$3:$H$1000,7,0)</f>
        <v>b</v>
      </c>
      <c r="H837" s="68">
        <f t="shared" si="133"/>
        <v>371</v>
      </c>
      <c r="I837" s="18"/>
      <c r="J837" s="69" t="str">
        <f t="shared" si="129"/>
        <v/>
      </c>
      <c r="K837" s="6"/>
      <c r="L837" s="18"/>
      <c r="M837" s="64">
        <f t="shared" ref="M837:M900" si="134">M836+1</f>
        <v>835</v>
      </c>
      <c r="N837" s="69" t="str">
        <f t="shared" si="130"/>
        <v/>
      </c>
    </row>
    <row r="838" spans="1:14" x14ac:dyDescent="0.2">
      <c r="A838" s="1">
        <v>56980</v>
      </c>
      <c r="B838" s="52">
        <f t="shared" si="131"/>
        <v>2056</v>
      </c>
      <c r="C838" s="52">
        <f t="shared" si="132"/>
        <v>1</v>
      </c>
      <c r="D838" s="51">
        <f>VLOOKUP($A838,[1]Selic_base!$A$3:$H$1000,4,0)</f>
        <v>0</v>
      </c>
      <c r="E838" s="54">
        <f>VLOOKUP($A838,[1]Selic_base!$A$3:$H$1000,5,0)</f>
        <v>0</v>
      </c>
      <c r="F838" s="54" t="str">
        <f>VLOOKUP($A838,[1]Selic_base!$A$3:$H$1000,6,0)</f>
        <v/>
      </c>
      <c r="G838" s="54" t="str">
        <f>VLOOKUP($A838,[1]Selic_base!$A$3:$H$1000,7,0)</f>
        <v>b</v>
      </c>
      <c r="H838" s="68">
        <f t="shared" si="133"/>
        <v>372</v>
      </c>
      <c r="I838" s="18"/>
      <c r="J838" s="69" t="str">
        <f t="shared" si="129"/>
        <v/>
      </c>
      <c r="K838" s="6"/>
      <c r="L838" s="18"/>
      <c r="M838" s="64">
        <f t="shared" si="134"/>
        <v>836</v>
      </c>
      <c r="N838" s="69" t="str">
        <f t="shared" si="130"/>
        <v/>
      </c>
    </row>
    <row r="839" spans="1:14" x14ac:dyDescent="0.2">
      <c r="A839" s="1">
        <v>57011</v>
      </c>
      <c r="B839" s="52">
        <f t="shared" si="131"/>
        <v>2056</v>
      </c>
      <c r="C839" s="52">
        <f t="shared" si="132"/>
        <v>2</v>
      </c>
      <c r="D839" s="51">
        <f>VLOOKUP($A839,[1]Selic_base!$A$3:$H$1000,4,0)</f>
        <v>0</v>
      </c>
      <c r="E839" s="54">
        <f>VLOOKUP($A839,[1]Selic_base!$A$3:$H$1000,5,0)</f>
        <v>0</v>
      </c>
      <c r="F839" s="54" t="str">
        <f>VLOOKUP($A839,[1]Selic_base!$A$3:$H$1000,6,0)</f>
        <v/>
      </c>
      <c r="G839" s="54" t="str">
        <f>VLOOKUP($A839,[1]Selic_base!$A$3:$H$1000,7,0)</f>
        <v>b</v>
      </c>
      <c r="H839" s="68">
        <f t="shared" si="133"/>
        <v>373</v>
      </c>
      <c r="I839" s="18"/>
      <c r="J839" s="69" t="str">
        <f t="shared" si="129"/>
        <v/>
      </c>
      <c r="K839" s="6"/>
      <c r="L839" s="18"/>
      <c r="M839" s="64">
        <f t="shared" si="134"/>
        <v>837</v>
      </c>
      <c r="N839" s="69" t="str">
        <f t="shared" si="130"/>
        <v/>
      </c>
    </row>
    <row r="840" spans="1:14" x14ac:dyDescent="0.2">
      <c r="A840" s="1">
        <v>57040</v>
      </c>
      <c r="B840" s="52">
        <f t="shared" si="131"/>
        <v>2056</v>
      </c>
      <c r="C840" s="52">
        <f t="shared" si="132"/>
        <v>3</v>
      </c>
      <c r="D840" s="51">
        <f>VLOOKUP($A840,[1]Selic_base!$A$3:$H$1000,4,0)</f>
        <v>0</v>
      </c>
      <c r="E840" s="54">
        <f>VLOOKUP($A840,[1]Selic_base!$A$3:$H$1000,5,0)</f>
        <v>0</v>
      </c>
      <c r="F840" s="54" t="str">
        <f>VLOOKUP($A840,[1]Selic_base!$A$3:$H$1000,6,0)</f>
        <v/>
      </c>
      <c r="G840" s="54" t="str">
        <f>VLOOKUP($A840,[1]Selic_base!$A$3:$H$1000,7,0)</f>
        <v>b</v>
      </c>
      <c r="H840" s="68">
        <f t="shared" si="133"/>
        <v>374</v>
      </c>
      <c r="I840" s="18"/>
      <c r="J840" s="69" t="str">
        <f t="shared" si="129"/>
        <v/>
      </c>
      <c r="K840" s="6"/>
      <c r="L840" s="18"/>
      <c r="M840" s="64">
        <f t="shared" si="134"/>
        <v>838</v>
      </c>
      <c r="N840" s="69" t="str">
        <f t="shared" si="130"/>
        <v/>
      </c>
    </row>
    <row r="841" spans="1:14" x14ac:dyDescent="0.2">
      <c r="A841" s="1">
        <v>57071</v>
      </c>
      <c r="B841" s="52">
        <f t="shared" si="131"/>
        <v>2056</v>
      </c>
      <c r="C841" s="52">
        <f t="shared" si="132"/>
        <v>4</v>
      </c>
      <c r="D841" s="51">
        <f>VLOOKUP($A841,[1]Selic_base!$A$3:$H$1000,4,0)</f>
        <v>0</v>
      </c>
      <c r="E841" s="54">
        <f>VLOOKUP($A841,[1]Selic_base!$A$3:$H$1000,5,0)</f>
        <v>0</v>
      </c>
      <c r="F841" s="54" t="str">
        <f>VLOOKUP($A841,[1]Selic_base!$A$3:$H$1000,6,0)</f>
        <v/>
      </c>
      <c r="G841" s="54" t="str">
        <f>VLOOKUP($A841,[1]Selic_base!$A$3:$H$1000,7,0)</f>
        <v>b</v>
      </c>
      <c r="H841" s="68">
        <f t="shared" si="133"/>
        <v>375</v>
      </c>
      <c r="I841" s="18"/>
      <c r="J841" s="69" t="str">
        <f t="shared" si="129"/>
        <v/>
      </c>
      <c r="K841" s="6"/>
      <c r="L841" s="18"/>
      <c r="M841" s="64">
        <f t="shared" si="134"/>
        <v>839</v>
      </c>
      <c r="N841" s="69" t="str">
        <f t="shared" si="130"/>
        <v/>
      </c>
    </row>
    <row r="842" spans="1:14" x14ac:dyDescent="0.2">
      <c r="A842" s="1">
        <v>57101</v>
      </c>
      <c r="B842" s="52">
        <f t="shared" si="131"/>
        <v>2056</v>
      </c>
      <c r="C842" s="52">
        <f t="shared" si="132"/>
        <v>5</v>
      </c>
      <c r="D842" s="51">
        <f>VLOOKUP($A842,[1]Selic_base!$A$3:$H$1000,4,0)</f>
        <v>0</v>
      </c>
      <c r="E842" s="54">
        <f>VLOOKUP($A842,[1]Selic_base!$A$3:$H$1000,5,0)</f>
        <v>0</v>
      </c>
      <c r="F842" s="54" t="str">
        <f>VLOOKUP($A842,[1]Selic_base!$A$3:$H$1000,6,0)</f>
        <v/>
      </c>
      <c r="G842" s="54" t="str">
        <f>VLOOKUP($A842,[1]Selic_base!$A$3:$H$1000,7,0)</f>
        <v>b</v>
      </c>
      <c r="H842" s="68">
        <f t="shared" si="133"/>
        <v>376</v>
      </c>
      <c r="I842" s="18"/>
      <c r="J842" s="69" t="str">
        <f t="shared" si="129"/>
        <v/>
      </c>
      <c r="K842" s="6"/>
      <c r="L842" s="18"/>
      <c r="M842" s="64">
        <f t="shared" si="134"/>
        <v>840</v>
      </c>
      <c r="N842" s="69" t="str">
        <f t="shared" si="130"/>
        <v/>
      </c>
    </row>
    <row r="843" spans="1:14" x14ac:dyDescent="0.2">
      <c r="A843" s="1">
        <v>57132</v>
      </c>
      <c r="B843" s="52">
        <f t="shared" si="131"/>
        <v>2056</v>
      </c>
      <c r="C843" s="52">
        <f t="shared" si="132"/>
        <v>6</v>
      </c>
      <c r="D843" s="51">
        <f>VLOOKUP($A843,[1]Selic_base!$A$3:$H$1000,4,0)</f>
        <v>0</v>
      </c>
      <c r="E843" s="54">
        <f>VLOOKUP($A843,[1]Selic_base!$A$3:$H$1000,5,0)</f>
        <v>0</v>
      </c>
      <c r="F843" s="54" t="str">
        <f>VLOOKUP($A843,[1]Selic_base!$A$3:$H$1000,6,0)</f>
        <v/>
      </c>
      <c r="G843" s="54" t="str">
        <f>VLOOKUP($A843,[1]Selic_base!$A$3:$H$1000,7,0)</f>
        <v>b</v>
      </c>
      <c r="H843" s="68">
        <f t="shared" si="133"/>
        <v>377</v>
      </c>
      <c r="I843" s="18"/>
      <c r="J843" s="69" t="str">
        <f t="shared" ref="J843:J906" si="135">IF(G843="b","",A843)</f>
        <v/>
      </c>
      <c r="K843" s="6"/>
      <c r="L843" s="18"/>
      <c r="M843" s="64">
        <f t="shared" si="134"/>
        <v>841</v>
      </c>
      <c r="N843" s="69" t="str">
        <f t="shared" ref="N843:N906" si="136">J843</f>
        <v/>
      </c>
    </row>
    <row r="844" spans="1:14" x14ac:dyDescent="0.2">
      <c r="A844" s="1">
        <v>57162</v>
      </c>
      <c r="B844" s="52">
        <f t="shared" si="131"/>
        <v>2056</v>
      </c>
      <c r="C844" s="52">
        <f t="shared" si="132"/>
        <v>7</v>
      </c>
      <c r="D844" s="51">
        <f>VLOOKUP($A844,[1]Selic_base!$A$3:$H$1000,4,0)</f>
        <v>0</v>
      </c>
      <c r="E844" s="54">
        <f>VLOOKUP($A844,[1]Selic_base!$A$3:$H$1000,5,0)</f>
        <v>0</v>
      </c>
      <c r="F844" s="54" t="str">
        <f>VLOOKUP($A844,[1]Selic_base!$A$3:$H$1000,6,0)</f>
        <v/>
      </c>
      <c r="G844" s="54" t="str">
        <f>VLOOKUP($A844,[1]Selic_base!$A$3:$H$1000,7,0)</f>
        <v>b</v>
      </c>
      <c r="H844" s="68">
        <f t="shared" si="133"/>
        <v>378</v>
      </c>
      <c r="I844" s="18"/>
      <c r="J844" s="69" t="str">
        <f t="shared" si="135"/>
        <v/>
      </c>
      <c r="K844" s="6"/>
      <c r="L844" s="18"/>
      <c r="M844" s="64">
        <f t="shared" si="134"/>
        <v>842</v>
      </c>
      <c r="N844" s="69" t="str">
        <f t="shared" si="136"/>
        <v/>
      </c>
    </row>
    <row r="845" spans="1:14" x14ac:dyDescent="0.2">
      <c r="A845" s="1">
        <v>57193</v>
      </c>
      <c r="B845" s="52">
        <f t="shared" si="131"/>
        <v>2056</v>
      </c>
      <c r="C845" s="52">
        <f t="shared" si="132"/>
        <v>8</v>
      </c>
      <c r="D845" s="51">
        <f>VLOOKUP($A845,[1]Selic_base!$A$3:$H$1000,4,0)</f>
        <v>0</v>
      </c>
      <c r="E845" s="54">
        <f>VLOOKUP($A845,[1]Selic_base!$A$3:$H$1000,5,0)</f>
        <v>0</v>
      </c>
      <c r="F845" s="54" t="str">
        <f>VLOOKUP($A845,[1]Selic_base!$A$3:$H$1000,6,0)</f>
        <v/>
      </c>
      <c r="G845" s="54" t="str">
        <f>VLOOKUP($A845,[1]Selic_base!$A$3:$H$1000,7,0)</f>
        <v>b</v>
      </c>
      <c r="H845" s="68">
        <f t="shared" si="133"/>
        <v>379</v>
      </c>
      <c r="I845" s="18"/>
      <c r="J845" s="69" t="str">
        <f t="shared" si="135"/>
        <v/>
      </c>
      <c r="K845" s="6"/>
      <c r="L845" s="18"/>
      <c r="M845" s="64">
        <f t="shared" si="134"/>
        <v>843</v>
      </c>
      <c r="N845" s="69" t="str">
        <f t="shared" si="136"/>
        <v/>
      </c>
    </row>
    <row r="846" spans="1:14" x14ac:dyDescent="0.2">
      <c r="A846" s="1">
        <v>57224</v>
      </c>
      <c r="B846" s="52">
        <f t="shared" si="131"/>
        <v>2056</v>
      </c>
      <c r="C846" s="52">
        <f t="shared" si="132"/>
        <v>9</v>
      </c>
      <c r="D846" s="51">
        <f>VLOOKUP($A846,[1]Selic_base!$A$3:$H$1000,4,0)</f>
        <v>0</v>
      </c>
      <c r="E846" s="54">
        <f>VLOOKUP($A846,[1]Selic_base!$A$3:$H$1000,5,0)</f>
        <v>0</v>
      </c>
      <c r="F846" s="54" t="str">
        <f>VLOOKUP($A846,[1]Selic_base!$A$3:$H$1000,6,0)</f>
        <v/>
      </c>
      <c r="G846" s="54" t="str">
        <f>VLOOKUP($A846,[1]Selic_base!$A$3:$H$1000,7,0)</f>
        <v>b</v>
      </c>
      <c r="H846" s="68">
        <f t="shared" si="133"/>
        <v>380</v>
      </c>
      <c r="I846" s="18"/>
      <c r="J846" s="69" t="str">
        <f t="shared" si="135"/>
        <v/>
      </c>
      <c r="K846" s="6"/>
      <c r="L846" s="18"/>
      <c r="M846" s="64">
        <f t="shared" si="134"/>
        <v>844</v>
      </c>
      <c r="N846" s="69" t="str">
        <f t="shared" si="136"/>
        <v/>
      </c>
    </row>
    <row r="847" spans="1:14" x14ac:dyDescent="0.2">
      <c r="A847" s="1">
        <v>57254</v>
      </c>
      <c r="B847" s="52">
        <f t="shared" si="131"/>
        <v>2056</v>
      </c>
      <c r="C847" s="52">
        <f t="shared" si="132"/>
        <v>10</v>
      </c>
      <c r="D847" s="51">
        <f>VLOOKUP($A847,[1]Selic_base!$A$3:$H$1000,4,0)</f>
        <v>0</v>
      </c>
      <c r="E847" s="54">
        <f>VLOOKUP($A847,[1]Selic_base!$A$3:$H$1000,5,0)</f>
        <v>0</v>
      </c>
      <c r="F847" s="54" t="str">
        <f>VLOOKUP($A847,[1]Selic_base!$A$3:$H$1000,6,0)</f>
        <v/>
      </c>
      <c r="G847" s="54" t="str">
        <f>VLOOKUP($A847,[1]Selic_base!$A$3:$H$1000,7,0)</f>
        <v>b</v>
      </c>
      <c r="H847" s="68">
        <f t="shared" si="133"/>
        <v>381</v>
      </c>
      <c r="I847" s="18"/>
      <c r="J847" s="69" t="str">
        <f t="shared" si="135"/>
        <v/>
      </c>
      <c r="K847" s="6"/>
      <c r="L847" s="18"/>
      <c r="M847" s="64">
        <f t="shared" si="134"/>
        <v>845</v>
      </c>
      <c r="N847" s="69" t="str">
        <f t="shared" si="136"/>
        <v/>
      </c>
    </row>
    <row r="848" spans="1:14" x14ac:dyDescent="0.2">
      <c r="A848" s="1">
        <v>57285</v>
      </c>
      <c r="B848" s="52">
        <f t="shared" si="131"/>
        <v>2056</v>
      </c>
      <c r="C848" s="52">
        <f t="shared" si="132"/>
        <v>11</v>
      </c>
      <c r="D848" s="51">
        <f>VLOOKUP($A848,[1]Selic_base!$A$3:$H$1000,4,0)</f>
        <v>0</v>
      </c>
      <c r="E848" s="54">
        <f>VLOOKUP($A848,[1]Selic_base!$A$3:$H$1000,5,0)</f>
        <v>0</v>
      </c>
      <c r="F848" s="54" t="str">
        <f>VLOOKUP($A848,[1]Selic_base!$A$3:$H$1000,6,0)</f>
        <v/>
      </c>
      <c r="G848" s="54" t="str">
        <f>VLOOKUP($A848,[1]Selic_base!$A$3:$H$1000,7,0)</f>
        <v>b</v>
      </c>
      <c r="H848" s="68">
        <f t="shared" si="133"/>
        <v>382</v>
      </c>
      <c r="I848" s="18"/>
      <c r="J848" s="69" t="str">
        <f t="shared" si="135"/>
        <v/>
      </c>
      <c r="K848" s="6"/>
      <c r="L848" s="18"/>
      <c r="M848" s="64">
        <f t="shared" si="134"/>
        <v>846</v>
      </c>
      <c r="N848" s="69" t="str">
        <f t="shared" si="136"/>
        <v/>
      </c>
    </row>
    <row r="849" spans="1:14" x14ac:dyDescent="0.2">
      <c r="A849" s="1">
        <v>57315</v>
      </c>
      <c r="B849" s="52">
        <f t="shared" si="131"/>
        <v>2056</v>
      </c>
      <c r="C849" s="52">
        <f t="shared" si="132"/>
        <v>12</v>
      </c>
      <c r="D849" s="51">
        <f>VLOOKUP($A849,[1]Selic_base!$A$3:$H$1000,4,0)</f>
        <v>0</v>
      </c>
      <c r="E849" s="54">
        <f>VLOOKUP($A849,[1]Selic_base!$A$3:$H$1000,5,0)</f>
        <v>0</v>
      </c>
      <c r="F849" s="54" t="str">
        <f>VLOOKUP($A849,[1]Selic_base!$A$3:$H$1000,6,0)</f>
        <v/>
      </c>
      <c r="G849" s="54" t="str">
        <f>VLOOKUP($A849,[1]Selic_base!$A$3:$H$1000,7,0)</f>
        <v>b</v>
      </c>
      <c r="H849" s="68">
        <f t="shared" si="133"/>
        <v>383</v>
      </c>
      <c r="I849" s="18"/>
      <c r="J849" s="69" t="str">
        <f t="shared" si="135"/>
        <v/>
      </c>
      <c r="K849" s="6"/>
      <c r="L849" s="18"/>
      <c r="M849" s="64">
        <f t="shared" si="134"/>
        <v>847</v>
      </c>
      <c r="N849" s="69" t="str">
        <f t="shared" si="136"/>
        <v/>
      </c>
    </row>
    <row r="850" spans="1:14" x14ac:dyDescent="0.2">
      <c r="A850" s="1">
        <v>57346</v>
      </c>
      <c r="B850" s="52">
        <f t="shared" si="131"/>
        <v>2057</v>
      </c>
      <c r="C850" s="52">
        <f t="shared" si="132"/>
        <v>1</v>
      </c>
      <c r="D850" s="51">
        <f>VLOOKUP($A850,[1]Selic_base!$A$3:$H$1000,4,0)</f>
        <v>0</v>
      </c>
      <c r="E850" s="54">
        <f>VLOOKUP($A850,[1]Selic_base!$A$3:$H$1000,5,0)</f>
        <v>0</v>
      </c>
      <c r="F850" s="54" t="str">
        <f>VLOOKUP($A850,[1]Selic_base!$A$3:$H$1000,6,0)</f>
        <v/>
      </c>
      <c r="G850" s="54" t="str">
        <f>VLOOKUP($A850,[1]Selic_base!$A$3:$H$1000,7,0)</f>
        <v>b</v>
      </c>
      <c r="H850" s="68">
        <f t="shared" si="133"/>
        <v>384</v>
      </c>
      <c r="I850" s="18"/>
      <c r="J850" s="69" t="str">
        <f t="shared" si="135"/>
        <v/>
      </c>
      <c r="K850" s="6"/>
      <c r="L850" s="18"/>
      <c r="M850" s="64">
        <f t="shared" si="134"/>
        <v>848</v>
      </c>
      <c r="N850" s="69" t="str">
        <f t="shared" si="136"/>
        <v/>
      </c>
    </row>
    <row r="851" spans="1:14" x14ac:dyDescent="0.2">
      <c r="A851" s="1">
        <v>57377</v>
      </c>
      <c r="B851" s="52">
        <f t="shared" si="131"/>
        <v>2057</v>
      </c>
      <c r="C851" s="52">
        <f t="shared" si="132"/>
        <v>2</v>
      </c>
      <c r="D851" s="51">
        <f>VLOOKUP($A851,[1]Selic_base!$A$3:$H$1000,4,0)</f>
        <v>0</v>
      </c>
      <c r="E851" s="54">
        <f>VLOOKUP($A851,[1]Selic_base!$A$3:$H$1000,5,0)</f>
        <v>0</v>
      </c>
      <c r="F851" s="54" t="str">
        <f>VLOOKUP($A851,[1]Selic_base!$A$3:$H$1000,6,0)</f>
        <v/>
      </c>
      <c r="G851" s="54" t="str">
        <f>VLOOKUP($A851,[1]Selic_base!$A$3:$H$1000,7,0)</f>
        <v>b</v>
      </c>
      <c r="H851" s="68">
        <f t="shared" si="133"/>
        <v>385</v>
      </c>
      <c r="I851" s="18"/>
      <c r="J851" s="69" t="str">
        <f t="shared" si="135"/>
        <v/>
      </c>
      <c r="K851" s="6"/>
      <c r="L851" s="18"/>
      <c r="M851" s="64">
        <f t="shared" si="134"/>
        <v>849</v>
      </c>
      <c r="N851" s="69" t="str">
        <f t="shared" si="136"/>
        <v/>
      </c>
    </row>
    <row r="852" spans="1:14" x14ac:dyDescent="0.2">
      <c r="A852" s="1">
        <v>57405</v>
      </c>
      <c r="B852" s="52">
        <f t="shared" si="131"/>
        <v>2057</v>
      </c>
      <c r="C852" s="52">
        <f t="shared" si="132"/>
        <v>3</v>
      </c>
      <c r="D852" s="51">
        <f>VLOOKUP($A852,[1]Selic_base!$A$3:$H$1000,4,0)</f>
        <v>0</v>
      </c>
      <c r="E852" s="54">
        <f>VLOOKUP($A852,[1]Selic_base!$A$3:$H$1000,5,0)</f>
        <v>0</v>
      </c>
      <c r="F852" s="54" t="str">
        <f>VLOOKUP($A852,[1]Selic_base!$A$3:$H$1000,6,0)</f>
        <v/>
      </c>
      <c r="G852" s="54" t="str">
        <f>VLOOKUP($A852,[1]Selic_base!$A$3:$H$1000,7,0)</f>
        <v>b</v>
      </c>
      <c r="H852" s="68">
        <f t="shared" si="133"/>
        <v>386</v>
      </c>
      <c r="I852" s="18"/>
      <c r="J852" s="69" t="str">
        <f t="shared" si="135"/>
        <v/>
      </c>
      <c r="K852" s="6"/>
      <c r="L852" s="18"/>
      <c r="M852" s="64">
        <f t="shared" si="134"/>
        <v>850</v>
      </c>
      <c r="N852" s="69" t="str">
        <f t="shared" si="136"/>
        <v/>
      </c>
    </row>
    <row r="853" spans="1:14" x14ac:dyDescent="0.2">
      <c r="A853" s="1">
        <v>57436</v>
      </c>
      <c r="B853" s="52">
        <f t="shared" si="131"/>
        <v>2057</v>
      </c>
      <c r="C853" s="52">
        <f t="shared" si="132"/>
        <v>4</v>
      </c>
      <c r="D853" s="51">
        <f>VLOOKUP($A853,[1]Selic_base!$A$3:$H$1000,4,0)</f>
        <v>0</v>
      </c>
      <c r="E853" s="54">
        <f>VLOOKUP($A853,[1]Selic_base!$A$3:$H$1000,5,0)</f>
        <v>0</v>
      </c>
      <c r="F853" s="54" t="str">
        <f>VLOOKUP($A853,[1]Selic_base!$A$3:$H$1000,6,0)</f>
        <v/>
      </c>
      <c r="G853" s="54" t="str">
        <f>VLOOKUP($A853,[1]Selic_base!$A$3:$H$1000,7,0)</f>
        <v>b</v>
      </c>
      <c r="H853" s="68">
        <f t="shared" si="133"/>
        <v>387</v>
      </c>
      <c r="I853" s="18"/>
      <c r="J853" s="69" t="str">
        <f t="shared" si="135"/>
        <v/>
      </c>
      <c r="K853" s="6"/>
      <c r="L853" s="18"/>
      <c r="M853" s="64">
        <f t="shared" si="134"/>
        <v>851</v>
      </c>
      <c r="N853" s="69" t="str">
        <f t="shared" si="136"/>
        <v/>
      </c>
    </row>
    <row r="854" spans="1:14" x14ac:dyDescent="0.2">
      <c r="A854" s="1">
        <v>57466</v>
      </c>
      <c r="B854" s="52">
        <f t="shared" si="131"/>
        <v>2057</v>
      </c>
      <c r="C854" s="52">
        <f t="shared" si="132"/>
        <v>5</v>
      </c>
      <c r="D854" s="51">
        <f>VLOOKUP($A854,[1]Selic_base!$A$3:$H$1000,4,0)</f>
        <v>0</v>
      </c>
      <c r="E854" s="54">
        <f>VLOOKUP($A854,[1]Selic_base!$A$3:$H$1000,5,0)</f>
        <v>0</v>
      </c>
      <c r="F854" s="54" t="str">
        <f>VLOOKUP($A854,[1]Selic_base!$A$3:$H$1000,6,0)</f>
        <v/>
      </c>
      <c r="G854" s="54" t="str">
        <f>VLOOKUP($A854,[1]Selic_base!$A$3:$H$1000,7,0)</f>
        <v>b</v>
      </c>
      <c r="H854" s="68">
        <f t="shared" si="133"/>
        <v>388</v>
      </c>
      <c r="I854" s="18"/>
      <c r="J854" s="69" t="str">
        <f t="shared" si="135"/>
        <v/>
      </c>
      <c r="K854" s="6"/>
      <c r="L854" s="18"/>
      <c r="M854" s="64">
        <f t="shared" si="134"/>
        <v>852</v>
      </c>
      <c r="N854" s="69" t="str">
        <f t="shared" si="136"/>
        <v/>
      </c>
    </row>
    <row r="855" spans="1:14" x14ac:dyDescent="0.2">
      <c r="A855" s="1">
        <v>57497</v>
      </c>
      <c r="B855" s="52">
        <f t="shared" si="131"/>
        <v>2057</v>
      </c>
      <c r="C855" s="52">
        <f t="shared" si="132"/>
        <v>6</v>
      </c>
      <c r="D855" s="51">
        <f>VLOOKUP($A855,[1]Selic_base!$A$3:$H$1000,4,0)</f>
        <v>0</v>
      </c>
      <c r="E855" s="54">
        <f>VLOOKUP($A855,[1]Selic_base!$A$3:$H$1000,5,0)</f>
        <v>0</v>
      </c>
      <c r="F855" s="54" t="str">
        <f>VLOOKUP($A855,[1]Selic_base!$A$3:$H$1000,6,0)</f>
        <v/>
      </c>
      <c r="G855" s="54" t="str">
        <f>VLOOKUP($A855,[1]Selic_base!$A$3:$H$1000,7,0)</f>
        <v>b</v>
      </c>
      <c r="H855" s="68">
        <f t="shared" si="133"/>
        <v>389</v>
      </c>
      <c r="I855" s="18"/>
      <c r="J855" s="69" t="str">
        <f t="shared" si="135"/>
        <v/>
      </c>
      <c r="K855" s="6"/>
      <c r="L855" s="18"/>
      <c r="M855" s="64">
        <f t="shared" si="134"/>
        <v>853</v>
      </c>
      <c r="N855" s="69" t="str">
        <f t="shared" si="136"/>
        <v/>
      </c>
    </row>
    <row r="856" spans="1:14" x14ac:dyDescent="0.2">
      <c r="A856" s="1">
        <v>57527</v>
      </c>
      <c r="B856" s="52">
        <f t="shared" si="131"/>
        <v>2057</v>
      </c>
      <c r="C856" s="52">
        <f t="shared" si="132"/>
        <v>7</v>
      </c>
      <c r="D856" s="51">
        <f>VLOOKUP($A856,[1]Selic_base!$A$3:$H$1000,4,0)</f>
        <v>0</v>
      </c>
      <c r="E856" s="54">
        <f>VLOOKUP($A856,[1]Selic_base!$A$3:$H$1000,5,0)</f>
        <v>0</v>
      </c>
      <c r="F856" s="54" t="str">
        <f>VLOOKUP($A856,[1]Selic_base!$A$3:$H$1000,6,0)</f>
        <v/>
      </c>
      <c r="G856" s="54" t="str">
        <f>VLOOKUP($A856,[1]Selic_base!$A$3:$H$1000,7,0)</f>
        <v>b</v>
      </c>
      <c r="H856" s="68">
        <f t="shared" si="133"/>
        <v>390</v>
      </c>
      <c r="I856" s="18"/>
      <c r="J856" s="69" t="str">
        <f t="shared" si="135"/>
        <v/>
      </c>
      <c r="K856" s="6"/>
      <c r="L856" s="18"/>
      <c r="M856" s="64">
        <f t="shared" si="134"/>
        <v>854</v>
      </c>
      <c r="N856" s="69" t="str">
        <f t="shared" si="136"/>
        <v/>
      </c>
    </row>
    <row r="857" spans="1:14" x14ac:dyDescent="0.2">
      <c r="A857" s="1">
        <v>57558</v>
      </c>
      <c r="B857" s="52">
        <f t="shared" si="131"/>
        <v>2057</v>
      </c>
      <c r="C857" s="52">
        <f t="shared" si="132"/>
        <v>8</v>
      </c>
      <c r="D857" s="51">
        <f>VLOOKUP($A857,[1]Selic_base!$A$3:$H$1000,4,0)</f>
        <v>0</v>
      </c>
      <c r="E857" s="54">
        <f>VLOOKUP($A857,[1]Selic_base!$A$3:$H$1000,5,0)</f>
        <v>0</v>
      </c>
      <c r="F857" s="54" t="str">
        <f>VLOOKUP($A857,[1]Selic_base!$A$3:$H$1000,6,0)</f>
        <v/>
      </c>
      <c r="G857" s="54" t="str">
        <f>VLOOKUP($A857,[1]Selic_base!$A$3:$H$1000,7,0)</f>
        <v>b</v>
      </c>
      <c r="H857" s="68">
        <f t="shared" si="133"/>
        <v>391</v>
      </c>
      <c r="I857" s="18"/>
      <c r="J857" s="69" t="str">
        <f t="shared" si="135"/>
        <v/>
      </c>
      <c r="K857" s="6"/>
      <c r="L857" s="18"/>
      <c r="M857" s="64">
        <f t="shared" si="134"/>
        <v>855</v>
      </c>
      <c r="N857" s="69" t="str">
        <f t="shared" si="136"/>
        <v/>
      </c>
    </row>
    <row r="858" spans="1:14" x14ac:dyDescent="0.2">
      <c r="A858" s="1">
        <v>57589</v>
      </c>
      <c r="B858" s="52">
        <f t="shared" si="131"/>
        <v>2057</v>
      </c>
      <c r="C858" s="52">
        <f t="shared" si="132"/>
        <v>9</v>
      </c>
      <c r="D858" s="51">
        <f>VLOOKUP($A858,[1]Selic_base!$A$3:$H$1000,4,0)</f>
        <v>0</v>
      </c>
      <c r="E858" s="54">
        <f>VLOOKUP($A858,[1]Selic_base!$A$3:$H$1000,5,0)</f>
        <v>0</v>
      </c>
      <c r="F858" s="54" t="str">
        <f>VLOOKUP($A858,[1]Selic_base!$A$3:$H$1000,6,0)</f>
        <v/>
      </c>
      <c r="G858" s="54" t="str">
        <f>VLOOKUP($A858,[1]Selic_base!$A$3:$H$1000,7,0)</f>
        <v>b</v>
      </c>
      <c r="H858" s="68">
        <f t="shared" si="133"/>
        <v>392</v>
      </c>
      <c r="I858" s="18"/>
      <c r="J858" s="69" t="str">
        <f t="shared" si="135"/>
        <v/>
      </c>
      <c r="K858" s="6"/>
      <c r="L858" s="18"/>
      <c r="M858" s="64">
        <f t="shared" si="134"/>
        <v>856</v>
      </c>
      <c r="N858" s="69" t="str">
        <f t="shared" si="136"/>
        <v/>
      </c>
    </row>
    <row r="859" spans="1:14" x14ac:dyDescent="0.2">
      <c r="A859" s="1">
        <v>57619</v>
      </c>
      <c r="B859" s="52">
        <f t="shared" si="131"/>
        <v>2057</v>
      </c>
      <c r="C859" s="52">
        <f t="shared" si="132"/>
        <v>10</v>
      </c>
      <c r="D859" s="51">
        <f>VLOOKUP($A859,[1]Selic_base!$A$3:$H$1000,4,0)</f>
        <v>0</v>
      </c>
      <c r="E859" s="54">
        <f>VLOOKUP($A859,[1]Selic_base!$A$3:$H$1000,5,0)</f>
        <v>0</v>
      </c>
      <c r="F859" s="54" t="str">
        <f>VLOOKUP($A859,[1]Selic_base!$A$3:$H$1000,6,0)</f>
        <v/>
      </c>
      <c r="G859" s="54" t="str">
        <f>VLOOKUP($A859,[1]Selic_base!$A$3:$H$1000,7,0)</f>
        <v>b</v>
      </c>
      <c r="H859" s="68">
        <f t="shared" si="133"/>
        <v>393</v>
      </c>
      <c r="I859" s="18"/>
      <c r="J859" s="69" t="str">
        <f t="shared" si="135"/>
        <v/>
      </c>
      <c r="K859" s="6"/>
      <c r="L859" s="18"/>
      <c r="M859" s="64">
        <f t="shared" si="134"/>
        <v>857</v>
      </c>
      <c r="N859" s="69" t="str">
        <f t="shared" si="136"/>
        <v/>
      </c>
    </row>
    <row r="860" spans="1:14" x14ac:dyDescent="0.2">
      <c r="A860" s="1">
        <v>57650</v>
      </c>
      <c r="B860" s="52">
        <f t="shared" si="131"/>
        <v>2057</v>
      </c>
      <c r="C860" s="52">
        <f t="shared" si="132"/>
        <v>11</v>
      </c>
      <c r="D860" s="51">
        <f>VLOOKUP($A860,[1]Selic_base!$A$3:$H$1000,4,0)</f>
        <v>0</v>
      </c>
      <c r="E860" s="54">
        <f>VLOOKUP($A860,[1]Selic_base!$A$3:$H$1000,5,0)</f>
        <v>0</v>
      </c>
      <c r="F860" s="54" t="str">
        <f>VLOOKUP($A860,[1]Selic_base!$A$3:$H$1000,6,0)</f>
        <v/>
      </c>
      <c r="G860" s="54" t="str">
        <f>VLOOKUP($A860,[1]Selic_base!$A$3:$H$1000,7,0)</f>
        <v>b</v>
      </c>
      <c r="H860" s="68">
        <f t="shared" si="133"/>
        <v>394</v>
      </c>
      <c r="I860" s="18"/>
      <c r="J860" s="69" t="str">
        <f t="shared" si="135"/>
        <v/>
      </c>
      <c r="K860" s="6"/>
      <c r="L860" s="18"/>
      <c r="M860" s="64">
        <f t="shared" si="134"/>
        <v>858</v>
      </c>
      <c r="N860" s="69" t="str">
        <f t="shared" si="136"/>
        <v/>
      </c>
    </row>
    <row r="861" spans="1:14" x14ac:dyDescent="0.2">
      <c r="A861" s="1">
        <v>57680</v>
      </c>
      <c r="B861" s="52">
        <f t="shared" si="131"/>
        <v>2057</v>
      </c>
      <c r="C861" s="52">
        <f t="shared" si="132"/>
        <v>12</v>
      </c>
      <c r="D861" s="51">
        <f>VLOOKUP($A861,[1]Selic_base!$A$3:$H$1000,4,0)</f>
        <v>0</v>
      </c>
      <c r="E861" s="54">
        <f>VLOOKUP($A861,[1]Selic_base!$A$3:$H$1000,5,0)</f>
        <v>0</v>
      </c>
      <c r="F861" s="54" t="str">
        <f>VLOOKUP($A861,[1]Selic_base!$A$3:$H$1000,6,0)</f>
        <v/>
      </c>
      <c r="G861" s="54" t="str">
        <f>VLOOKUP($A861,[1]Selic_base!$A$3:$H$1000,7,0)</f>
        <v>b</v>
      </c>
      <c r="H861" s="68">
        <f t="shared" si="133"/>
        <v>395</v>
      </c>
      <c r="I861" s="18"/>
      <c r="J861" s="69" t="str">
        <f t="shared" si="135"/>
        <v/>
      </c>
      <c r="K861" s="6"/>
      <c r="L861" s="18"/>
      <c r="M861" s="64">
        <f t="shared" si="134"/>
        <v>859</v>
      </c>
      <c r="N861" s="69" t="str">
        <f t="shared" si="136"/>
        <v/>
      </c>
    </row>
    <row r="862" spans="1:14" x14ac:dyDescent="0.2">
      <c r="A862" s="1">
        <v>57711</v>
      </c>
      <c r="B862" s="52">
        <f t="shared" si="131"/>
        <v>2058</v>
      </c>
      <c r="C862" s="52">
        <f t="shared" si="132"/>
        <v>1</v>
      </c>
      <c r="D862" s="51">
        <f>VLOOKUP($A862,[1]Selic_base!$A$3:$H$1000,4,0)</f>
        <v>0</v>
      </c>
      <c r="E862" s="54">
        <f>VLOOKUP($A862,[1]Selic_base!$A$3:$H$1000,5,0)</f>
        <v>0</v>
      </c>
      <c r="F862" s="54" t="str">
        <f>VLOOKUP($A862,[1]Selic_base!$A$3:$H$1000,6,0)</f>
        <v/>
      </c>
      <c r="G862" s="54" t="str">
        <f>VLOOKUP($A862,[1]Selic_base!$A$3:$H$1000,7,0)</f>
        <v>b</v>
      </c>
      <c r="H862" s="68">
        <f t="shared" si="133"/>
        <v>396</v>
      </c>
      <c r="I862" s="18"/>
      <c r="J862" s="69" t="str">
        <f t="shared" si="135"/>
        <v/>
      </c>
      <c r="K862" s="6"/>
      <c r="L862" s="18"/>
      <c r="M862" s="64">
        <f t="shared" si="134"/>
        <v>860</v>
      </c>
      <c r="N862" s="69" t="str">
        <f t="shared" si="136"/>
        <v/>
      </c>
    </row>
    <row r="863" spans="1:14" x14ac:dyDescent="0.2">
      <c r="A863" s="1">
        <v>57742</v>
      </c>
      <c r="B863" s="52">
        <f t="shared" si="131"/>
        <v>2058</v>
      </c>
      <c r="C863" s="52">
        <f t="shared" si="132"/>
        <v>2</v>
      </c>
      <c r="D863" s="51">
        <f>VLOOKUP($A863,[1]Selic_base!$A$3:$H$1000,4,0)</f>
        <v>0</v>
      </c>
      <c r="E863" s="54">
        <f>VLOOKUP($A863,[1]Selic_base!$A$3:$H$1000,5,0)</f>
        <v>0</v>
      </c>
      <c r="F863" s="54" t="str">
        <f>VLOOKUP($A863,[1]Selic_base!$A$3:$H$1000,6,0)</f>
        <v/>
      </c>
      <c r="G863" s="54" t="str">
        <f>VLOOKUP($A863,[1]Selic_base!$A$3:$H$1000,7,0)</f>
        <v>b</v>
      </c>
      <c r="H863" s="68">
        <f t="shared" si="133"/>
        <v>397</v>
      </c>
      <c r="I863" s="18"/>
      <c r="J863" s="69" t="str">
        <f t="shared" si="135"/>
        <v/>
      </c>
      <c r="K863" s="6"/>
      <c r="L863" s="18"/>
      <c r="M863" s="64">
        <f t="shared" si="134"/>
        <v>861</v>
      </c>
      <c r="N863" s="69" t="str">
        <f t="shared" si="136"/>
        <v/>
      </c>
    </row>
    <row r="864" spans="1:14" x14ac:dyDescent="0.2">
      <c r="A864" s="1">
        <v>57770</v>
      </c>
      <c r="B864" s="52">
        <f t="shared" si="131"/>
        <v>2058</v>
      </c>
      <c r="C864" s="52">
        <f t="shared" si="132"/>
        <v>3</v>
      </c>
      <c r="D864" s="51">
        <f>VLOOKUP($A864,[1]Selic_base!$A$3:$H$1000,4,0)</f>
        <v>0</v>
      </c>
      <c r="E864" s="54">
        <f>VLOOKUP($A864,[1]Selic_base!$A$3:$H$1000,5,0)</f>
        <v>0</v>
      </c>
      <c r="F864" s="54" t="str">
        <f>VLOOKUP($A864,[1]Selic_base!$A$3:$H$1000,6,0)</f>
        <v/>
      </c>
      <c r="G864" s="54" t="str">
        <f>VLOOKUP($A864,[1]Selic_base!$A$3:$H$1000,7,0)</f>
        <v>b</v>
      </c>
      <c r="H864" s="68">
        <f t="shared" si="133"/>
        <v>398</v>
      </c>
      <c r="I864" s="18"/>
      <c r="J864" s="69" t="str">
        <f t="shared" si="135"/>
        <v/>
      </c>
      <c r="K864" s="6"/>
      <c r="L864" s="18"/>
      <c r="M864" s="64">
        <f t="shared" si="134"/>
        <v>862</v>
      </c>
      <c r="N864" s="69" t="str">
        <f t="shared" si="136"/>
        <v/>
      </c>
    </row>
    <row r="865" spans="1:14" x14ac:dyDescent="0.2">
      <c r="A865" s="1">
        <v>57801</v>
      </c>
      <c r="B865" s="52">
        <f t="shared" si="131"/>
        <v>2058</v>
      </c>
      <c r="C865" s="52">
        <f t="shared" si="132"/>
        <v>4</v>
      </c>
      <c r="D865" s="51">
        <f>VLOOKUP($A865,[1]Selic_base!$A$3:$H$1000,4,0)</f>
        <v>0</v>
      </c>
      <c r="E865" s="54">
        <f>VLOOKUP($A865,[1]Selic_base!$A$3:$H$1000,5,0)</f>
        <v>0</v>
      </c>
      <c r="F865" s="54" t="str">
        <f>VLOOKUP($A865,[1]Selic_base!$A$3:$H$1000,6,0)</f>
        <v/>
      </c>
      <c r="G865" s="54" t="str">
        <f>VLOOKUP($A865,[1]Selic_base!$A$3:$H$1000,7,0)</f>
        <v>b</v>
      </c>
      <c r="H865" s="68">
        <f t="shared" si="133"/>
        <v>399</v>
      </c>
      <c r="I865" s="18"/>
      <c r="J865" s="69" t="str">
        <f t="shared" si="135"/>
        <v/>
      </c>
      <c r="K865" s="6"/>
      <c r="L865" s="18"/>
      <c r="M865" s="64">
        <f t="shared" si="134"/>
        <v>863</v>
      </c>
      <c r="N865" s="69" t="str">
        <f t="shared" si="136"/>
        <v/>
      </c>
    </row>
    <row r="866" spans="1:14" x14ac:dyDescent="0.2">
      <c r="A866" s="1">
        <v>57831</v>
      </c>
      <c r="B866" s="52">
        <f t="shared" si="131"/>
        <v>2058</v>
      </c>
      <c r="C866" s="52">
        <f t="shared" si="132"/>
        <v>5</v>
      </c>
      <c r="D866" s="51">
        <f>VLOOKUP($A866,[1]Selic_base!$A$3:$H$1000,4,0)</f>
        <v>0</v>
      </c>
      <c r="E866" s="54">
        <f>VLOOKUP($A866,[1]Selic_base!$A$3:$H$1000,5,0)</f>
        <v>0</v>
      </c>
      <c r="F866" s="54" t="str">
        <f>VLOOKUP($A866,[1]Selic_base!$A$3:$H$1000,6,0)</f>
        <v/>
      </c>
      <c r="G866" s="54" t="str">
        <f>VLOOKUP($A866,[1]Selic_base!$A$3:$H$1000,7,0)</f>
        <v>b</v>
      </c>
      <c r="H866" s="68">
        <f t="shared" si="133"/>
        <v>400</v>
      </c>
      <c r="I866" s="18"/>
      <c r="J866" s="69" t="str">
        <f t="shared" si="135"/>
        <v/>
      </c>
      <c r="K866" s="6"/>
      <c r="L866" s="18"/>
      <c r="M866" s="64">
        <f t="shared" si="134"/>
        <v>864</v>
      </c>
      <c r="N866" s="69" t="str">
        <f t="shared" si="136"/>
        <v/>
      </c>
    </row>
    <row r="867" spans="1:14" x14ac:dyDescent="0.2">
      <c r="A867" s="1">
        <v>57862</v>
      </c>
      <c r="B867" s="52">
        <f t="shared" si="131"/>
        <v>2058</v>
      </c>
      <c r="C867" s="52">
        <f t="shared" si="132"/>
        <v>6</v>
      </c>
      <c r="D867" s="51">
        <f>VLOOKUP($A867,[1]Selic_base!$A$3:$H$1000,4,0)</f>
        <v>0</v>
      </c>
      <c r="E867" s="54">
        <f>VLOOKUP($A867,[1]Selic_base!$A$3:$H$1000,5,0)</f>
        <v>0</v>
      </c>
      <c r="F867" s="54" t="str">
        <f>VLOOKUP($A867,[1]Selic_base!$A$3:$H$1000,6,0)</f>
        <v/>
      </c>
      <c r="G867" s="54" t="str">
        <f>VLOOKUP($A867,[1]Selic_base!$A$3:$H$1000,7,0)</f>
        <v>b</v>
      </c>
      <c r="H867" s="68">
        <f t="shared" si="133"/>
        <v>401</v>
      </c>
      <c r="I867" s="18"/>
      <c r="J867" s="69" t="str">
        <f t="shared" si="135"/>
        <v/>
      </c>
      <c r="K867" s="6"/>
      <c r="L867" s="18"/>
      <c r="M867" s="64">
        <f t="shared" si="134"/>
        <v>865</v>
      </c>
      <c r="N867" s="69" t="str">
        <f t="shared" si="136"/>
        <v/>
      </c>
    </row>
    <row r="868" spans="1:14" x14ac:dyDescent="0.2">
      <c r="A868" s="1">
        <v>57892</v>
      </c>
      <c r="B868" s="52">
        <f t="shared" si="131"/>
        <v>2058</v>
      </c>
      <c r="C868" s="52">
        <f t="shared" si="132"/>
        <v>7</v>
      </c>
      <c r="D868" s="51">
        <f>VLOOKUP($A868,[1]Selic_base!$A$3:$H$1000,4,0)</f>
        <v>0</v>
      </c>
      <c r="E868" s="54">
        <f>VLOOKUP($A868,[1]Selic_base!$A$3:$H$1000,5,0)</f>
        <v>0</v>
      </c>
      <c r="F868" s="54" t="str">
        <f>VLOOKUP($A868,[1]Selic_base!$A$3:$H$1000,6,0)</f>
        <v/>
      </c>
      <c r="G868" s="54" t="str">
        <f>VLOOKUP($A868,[1]Selic_base!$A$3:$H$1000,7,0)</f>
        <v>b</v>
      </c>
      <c r="H868" s="68">
        <f t="shared" si="133"/>
        <v>402</v>
      </c>
      <c r="I868" s="18"/>
      <c r="J868" s="69" t="str">
        <f t="shared" si="135"/>
        <v/>
      </c>
      <c r="K868" s="6"/>
      <c r="L868" s="18"/>
      <c r="M868" s="64">
        <f t="shared" si="134"/>
        <v>866</v>
      </c>
      <c r="N868" s="69" t="str">
        <f t="shared" si="136"/>
        <v/>
      </c>
    </row>
    <row r="869" spans="1:14" x14ac:dyDescent="0.2">
      <c r="A869" s="1">
        <v>57923</v>
      </c>
      <c r="B869" s="52">
        <f t="shared" si="131"/>
        <v>2058</v>
      </c>
      <c r="C869" s="52">
        <f t="shared" si="132"/>
        <v>8</v>
      </c>
      <c r="D869" s="51">
        <f>VLOOKUP($A869,[1]Selic_base!$A$3:$H$1000,4,0)</f>
        <v>0</v>
      </c>
      <c r="E869" s="54">
        <f>VLOOKUP($A869,[1]Selic_base!$A$3:$H$1000,5,0)</f>
        <v>0</v>
      </c>
      <c r="F869" s="54" t="str">
        <f>VLOOKUP($A869,[1]Selic_base!$A$3:$H$1000,6,0)</f>
        <v/>
      </c>
      <c r="G869" s="54" t="str">
        <f>VLOOKUP($A869,[1]Selic_base!$A$3:$H$1000,7,0)</f>
        <v>b</v>
      </c>
      <c r="H869" s="68">
        <f t="shared" si="133"/>
        <v>403</v>
      </c>
      <c r="I869" s="18"/>
      <c r="J869" s="69" t="str">
        <f t="shared" si="135"/>
        <v/>
      </c>
      <c r="K869" s="6"/>
      <c r="L869" s="18"/>
      <c r="M869" s="64">
        <f t="shared" si="134"/>
        <v>867</v>
      </c>
      <c r="N869" s="69" t="str">
        <f t="shared" si="136"/>
        <v/>
      </c>
    </row>
    <row r="870" spans="1:14" x14ac:dyDescent="0.2">
      <c r="A870" s="1">
        <v>57954</v>
      </c>
      <c r="B870" s="52">
        <f t="shared" si="131"/>
        <v>2058</v>
      </c>
      <c r="C870" s="52">
        <f t="shared" si="132"/>
        <v>9</v>
      </c>
      <c r="D870" s="51">
        <f>VLOOKUP($A870,[1]Selic_base!$A$3:$H$1000,4,0)</f>
        <v>0</v>
      </c>
      <c r="E870" s="54">
        <f>VLOOKUP($A870,[1]Selic_base!$A$3:$H$1000,5,0)</f>
        <v>0</v>
      </c>
      <c r="F870" s="54" t="str">
        <f>VLOOKUP($A870,[1]Selic_base!$A$3:$H$1000,6,0)</f>
        <v/>
      </c>
      <c r="G870" s="54" t="str">
        <f>VLOOKUP($A870,[1]Selic_base!$A$3:$H$1000,7,0)</f>
        <v>b</v>
      </c>
      <c r="H870" s="68">
        <f t="shared" si="133"/>
        <v>404</v>
      </c>
      <c r="I870" s="18"/>
      <c r="J870" s="69" t="str">
        <f t="shared" si="135"/>
        <v/>
      </c>
      <c r="K870" s="6"/>
      <c r="L870" s="18"/>
      <c r="M870" s="64">
        <f t="shared" si="134"/>
        <v>868</v>
      </c>
      <c r="N870" s="69" t="str">
        <f t="shared" si="136"/>
        <v/>
      </c>
    </row>
    <row r="871" spans="1:14" x14ac:dyDescent="0.2">
      <c r="A871" s="1">
        <v>57984</v>
      </c>
      <c r="B871" s="52">
        <f t="shared" si="131"/>
        <v>2058</v>
      </c>
      <c r="C871" s="52">
        <f t="shared" si="132"/>
        <v>10</v>
      </c>
      <c r="D871" s="51">
        <f>VLOOKUP($A871,[1]Selic_base!$A$3:$H$1000,4,0)</f>
        <v>0</v>
      </c>
      <c r="E871" s="54">
        <f>VLOOKUP($A871,[1]Selic_base!$A$3:$H$1000,5,0)</f>
        <v>0</v>
      </c>
      <c r="F871" s="54" t="str">
        <f>VLOOKUP($A871,[1]Selic_base!$A$3:$H$1000,6,0)</f>
        <v/>
      </c>
      <c r="G871" s="54" t="str">
        <f>VLOOKUP($A871,[1]Selic_base!$A$3:$H$1000,7,0)</f>
        <v>b</v>
      </c>
      <c r="H871" s="68">
        <f t="shared" si="133"/>
        <v>405</v>
      </c>
      <c r="I871" s="18"/>
      <c r="J871" s="69" t="str">
        <f t="shared" si="135"/>
        <v/>
      </c>
      <c r="K871" s="6"/>
      <c r="L871" s="18"/>
      <c r="M871" s="64">
        <f t="shared" si="134"/>
        <v>869</v>
      </c>
      <c r="N871" s="69" t="str">
        <f t="shared" si="136"/>
        <v/>
      </c>
    </row>
    <row r="872" spans="1:14" x14ac:dyDescent="0.2">
      <c r="A872" s="1">
        <v>58015</v>
      </c>
      <c r="B872" s="52">
        <f t="shared" si="131"/>
        <v>2058</v>
      </c>
      <c r="C872" s="52">
        <f t="shared" si="132"/>
        <v>11</v>
      </c>
      <c r="D872" s="51">
        <f>VLOOKUP($A872,[1]Selic_base!$A$3:$H$1000,4,0)</f>
        <v>0</v>
      </c>
      <c r="E872" s="54">
        <f>VLOOKUP($A872,[1]Selic_base!$A$3:$H$1000,5,0)</f>
        <v>0</v>
      </c>
      <c r="F872" s="54" t="str">
        <f>VLOOKUP($A872,[1]Selic_base!$A$3:$H$1000,6,0)</f>
        <v/>
      </c>
      <c r="G872" s="54" t="str">
        <f>VLOOKUP($A872,[1]Selic_base!$A$3:$H$1000,7,0)</f>
        <v>b</v>
      </c>
      <c r="H872" s="68">
        <f t="shared" si="133"/>
        <v>406</v>
      </c>
      <c r="I872" s="18"/>
      <c r="J872" s="69" t="str">
        <f t="shared" si="135"/>
        <v/>
      </c>
      <c r="K872" s="6"/>
      <c r="L872" s="18"/>
      <c r="M872" s="64">
        <f t="shared" si="134"/>
        <v>870</v>
      </c>
      <c r="N872" s="69" t="str">
        <f t="shared" si="136"/>
        <v/>
      </c>
    </row>
    <row r="873" spans="1:14" x14ac:dyDescent="0.2">
      <c r="A873" s="1">
        <v>58045</v>
      </c>
      <c r="B873" s="52">
        <f t="shared" si="131"/>
        <v>2058</v>
      </c>
      <c r="C873" s="52">
        <f t="shared" si="132"/>
        <v>12</v>
      </c>
      <c r="D873" s="51">
        <f>VLOOKUP($A873,[1]Selic_base!$A$3:$H$1000,4,0)</f>
        <v>0</v>
      </c>
      <c r="E873" s="54">
        <f>VLOOKUP($A873,[1]Selic_base!$A$3:$H$1000,5,0)</f>
        <v>0</v>
      </c>
      <c r="F873" s="54" t="str">
        <f>VLOOKUP($A873,[1]Selic_base!$A$3:$H$1000,6,0)</f>
        <v/>
      </c>
      <c r="G873" s="54" t="str">
        <f>VLOOKUP($A873,[1]Selic_base!$A$3:$H$1000,7,0)</f>
        <v>b</v>
      </c>
      <c r="H873" s="68">
        <f t="shared" si="133"/>
        <v>407</v>
      </c>
      <c r="I873" s="18"/>
      <c r="J873" s="69" t="str">
        <f t="shared" si="135"/>
        <v/>
      </c>
      <c r="K873" s="6"/>
      <c r="L873" s="18"/>
      <c r="M873" s="64">
        <f t="shared" si="134"/>
        <v>871</v>
      </c>
      <c r="N873" s="69" t="str">
        <f t="shared" si="136"/>
        <v/>
      </c>
    </row>
    <row r="874" spans="1:14" x14ac:dyDescent="0.2">
      <c r="A874" s="1">
        <v>58076</v>
      </c>
      <c r="B874" s="52">
        <f t="shared" si="131"/>
        <v>2059</v>
      </c>
      <c r="C874" s="52">
        <f t="shared" si="132"/>
        <v>1</v>
      </c>
      <c r="D874" s="51">
        <f>VLOOKUP($A874,[1]Selic_base!$A$3:$H$1000,4,0)</f>
        <v>0</v>
      </c>
      <c r="E874" s="54">
        <f>VLOOKUP($A874,[1]Selic_base!$A$3:$H$1000,5,0)</f>
        <v>0</v>
      </c>
      <c r="F874" s="54" t="str">
        <f>VLOOKUP($A874,[1]Selic_base!$A$3:$H$1000,6,0)</f>
        <v/>
      </c>
      <c r="G874" s="54" t="str">
        <f>VLOOKUP($A874,[1]Selic_base!$A$3:$H$1000,7,0)</f>
        <v>b</v>
      </c>
      <c r="H874" s="68">
        <f t="shared" si="133"/>
        <v>408</v>
      </c>
      <c r="I874" s="18"/>
      <c r="J874" s="69" t="str">
        <f t="shared" si="135"/>
        <v/>
      </c>
      <c r="K874" s="6"/>
      <c r="L874" s="18"/>
      <c r="M874" s="64">
        <f t="shared" si="134"/>
        <v>872</v>
      </c>
      <c r="N874" s="69" t="str">
        <f t="shared" si="136"/>
        <v/>
      </c>
    </row>
    <row r="875" spans="1:14" x14ac:dyDescent="0.2">
      <c r="A875" s="1">
        <v>58107</v>
      </c>
      <c r="B875" s="52">
        <f t="shared" si="131"/>
        <v>2059</v>
      </c>
      <c r="C875" s="52">
        <f t="shared" si="132"/>
        <v>2</v>
      </c>
      <c r="D875" s="51">
        <f>VLOOKUP($A875,[1]Selic_base!$A$3:$H$1000,4,0)</f>
        <v>0</v>
      </c>
      <c r="E875" s="54">
        <f>VLOOKUP($A875,[1]Selic_base!$A$3:$H$1000,5,0)</f>
        <v>0</v>
      </c>
      <c r="F875" s="54" t="str">
        <f>VLOOKUP($A875,[1]Selic_base!$A$3:$H$1000,6,0)</f>
        <v/>
      </c>
      <c r="G875" s="54" t="str">
        <f>VLOOKUP($A875,[1]Selic_base!$A$3:$H$1000,7,0)</f>
        <v>b</v>
      </c>
      <c r="H875" s="68">
        <f t="shared" si="133"/>
        <v>409</v>
      </c>
      <c r="I875" s="18"/>
      <c r="J875" s="69" t="str">
        <f t="shared" si="135"/>
        <v/>
      </c>
      <c r="K875" s="6"/>
      <c r="L875" s="18"/>
      <c r="M875" s="64">
        <f t="shared" si="134"/>
        <v>873</v>
      </c>
      <c r="N875" s="69" t="str">
        <f t="shared" si="136"/>
        <v/>
      </c>
    </row>
    <row r="876" spans="1:14" x14ac:dyDescent="0.2">
      <c r="A876" s="1">
        <v>58135</v>
      </c>
      <c r="B876" s="52">
        <f t="shared" si="131"/>
        <v>2059</v>
      </c>
      <c r="C876" s="52">
        <f t="shared" si="132"/>
        <v>3</v>
      </c>
      <c r="D876" s="51">
        <f>VLOOKUP($A876,[1]Selic_base!$A$3:$H$1000,4,0)</f>
        <v>0</v>
      </c>
      <c r="E876" s="54">
        <f>VLOOKUP($A876,[1]Selic_base!$A$3:$H$1000,5,0)</f>
        <v>0</v>
      </c>
      <c r="F876" s="54" t="str">
        <f>VLOOKUP($A876,[1]Selic_base!$A$3:$H$1000,6,0)</f>
        <v/>
      </c>
      <c r="G876" s="54" t="str">
        <f>VLOOKUP($A876,[1]Selic_base!$A$3:$H$1000,7,0)</f>
        <v>b</v>
      </c>
      <c r="H876" s="68">
        <f t="shared" si="133"/>
        <v>410</v>
      </c>
      <c r="I876" s="18"/>
      <c r="J876" s="69" t="str">
        <f t="shared" si="135"/>
        <v/>
      </c>
      <c r="K876" s="6"/>
      <c r="L876" s="18"/>
      <c r="M876" s="64">
        <f t="shared" si="134"/>
        <v>874</v>
      </c>
      <c r="N876" s="69" t="str">
        <f t="shared" si="136"/>
        <v/>
      </c>
    </row>
    <row r="877" spans="1:14" x14ac:dyDescent="0.2">
      <c r="A877" s="1">
        <v>58166</v>
      </c>
      <c r="B877" s="52">
        <f t="shared" si="131"/>
        <v>2059</v>
      </c>
      <c r="C877" s="52">
        <f t="shared" si="132"/>
        <v>4</v>
      </c>
      <c r="D877" s="51">
        <f>VLOOKUP($A877,[1]Selic_base!$A$3:$H$1000,4,0)</f>
        <v>0</v>
      </c>
      <c r="E877" s="54">
        <f>VLOOKUP($A877,[1]Selic_base!$A$3:$H$1000,5,0)</f>
        <v>0</v>
      </c>
      <c r="F877" s="54" t="str">
        <f>VLOOKUP($A877,[1]Selic_base!$A$3:$H$1000,6,0)</f>
        <v/>
      </c>
      <c r="G877" s="54" t="str">
        <f>VLOOKUP($A877,[1]Selic_base!$A$3:$H$1000,7,0)</f>
        <v>b</v>
      </c>
      <c r="H877" s="68">
        <f t="shared" si="133"/>
        <v>411</v>
      </c>
      <c r="I877" s="18"/>
      <c r="J877" s="69" t="str">
        <f t="shared" si="135"/>
        <v/>
      </c>
      <c r="K877" s="6"/>
      <c r="L877" s="18"/>
      <c r="M877" s="64">
        <f t="shared" si="134"/>
        <v>875</v>
      </c>
      <c r="N877" s="69" t="str">
        <f t="shared" si="136"/>
        <v/>
      </c>
    </row>
    <row r="878" spans="1:14" x14ac:dyDescent="0.2">
      <c r="A878" s="1">
        <v>58196</v>
      </c>
      <c r="B878" s="52">
        <f t="shared" si="131"/>
        <v>2059</v>
      </c>
      <c r="C878" s="52">
        <f t="shared" si="132"/>
        <v>5</v>
      </c>
      <c r="D878" s="51">
        <f>VLOOKUP($A878,[1]Selic_base!$A$3:$H$1000,4,0)</f>
        <v>0</v>
      </c>
      <c r="E878" s="54">
        <f>VLOOKUP($A878,[1]Selic_base!$A$3:$H$1000,5,0)</f>
        <v>0</v>
      </c>
      <c r="F878" s="54" t="str">
        <f>VLOOKUP($A878,[1]Selic_base!$A$3:$H$1000,6,0)</f>
        <v/>
      </c>
      <c r="G878" s="54" t="str">
        <f>VLOOKUP($A878,[1]Selic_base!$A$3:$H$1000,7,0)</f>
        <v>b</v>
      </c>
      <c r="H878" s="68">
        <f t="shared" si="133"/>
        <v>412</v>
      </c>
      <c r="I878" s="18"/>
      <c r="J878" s="69" t="str">
        <f t="shared" si="135"/>
        <v/>
      </c>
      <c r="K878" s="6"/>
      <c r="L878" s="18"/>
      <c r="M878" s="64">
        <f t="shared" si="134"/>
        <v>876</v>
      </c>
      <c r="N878" s="69" t="str">
        <f t="shared" si="136"/>
        <v/>
      </c>
    </row>
    <row r="879" spans="1:14" x14ac:dyDescent="0.2">
      <c r="A879" s="1">
        <v>58227</v>
      </c>
      <c r="B879" s="52">
        <f t="shared" si="131"/>
        <v>2059</v>
      </c>
      <c r="C879" s="52">
        <f t="shared" si="132"/>
        <v>6</v>
      </c>
      <c r="D879" s="51">
        <f>VLOOKUP($A879,[1]Selic_base!$A$3:$H$1000,4,0)</f>
        <v>0</v>
      </c>
      <c r="E879" s="54">
        <f>VLOOKUP($A879,[1]Selic_base!$A$3:$H$1000,5,0)</f>
        <v>0</v>
      </c>
      <c r="F879" s="54" t="str">
        <f>VLOOKUP($A879,[1]Selic_base!$A$3:$H$1000,6,0)</f>
        <v/>
      </c>
      <c r="G879" s="54" t="str">
        <f>VLOOKUP($A879,[1]Selic_base!$A$3:$H$1000,7,0)</f>
        <v>b</v>
      </c>
      <c r="H879" s="68">
        <f t="shared" si="133"/>
        <v>413</v>
      </c>
      <c r="I879" s="18"/>
      <c r="J879" s="69" t="str">
        <f t="shared" si="135"/>
        <v/>
      </c>
      <c r="K879" s="6"/>
      <c r="L879" s="18"/>
      <c r="M879" s="64">
        <f t="shared" si="134"/>
        <v>877</v>
      </c>
      <c r="N879" s="69" t="str">
        <f t="shared" si="136"/>
        <v/>
      </c>
    </row>
    <row r="880" spans="1:14" x14ac:dyDescent="0.2">
      <c r="A880" s="1">
        <v>58257</v>
      </c>
      <c r="B880" s="52">
        <f t="shared" si="131"/>
        <v>2059</v>
      </c>
      <c r="C880" s="52">
        <f t="shared" si="132"/>
        <v>7</v>
      </c>
      <c r="D880" s="51">
        <f>VLOOKUP($A880,[1]Selic_base!$A$3:$H$1000,4,0)</f>
        <v>0</v>
      </c>
      <c r="E880" s="54">
        <f>VLOOKUP($A880,[1]Selic_base!$A$3:$H$1000,5,0)</f>
        <v>0</v>
      </c>
      <c r="F880" s="54" t="str">
        <f>VLOOKUP($A880,[1]Selic_base!$A$3:$H$1000,6,0)</f>
        <v/>
      </c>
      <c r="G880" s="54" t="str">
        <f>VLOOKUP($A880,[1]Selic_base!$A$3:$H$1000,7,0)</f>
        <v>b</v>
      </c>
      <c r="H880" s="68">
        <f t="shared" si="133"/>
        <v>414</v>
      </c>
      <c r="I880" s="18"/>
      <c r="J880" s="69" t="str">
        <f t="shared" si="135"/>
        <v/>
      </c>
      <c r="K880" s="6"/>
      <c r="L880" s="18"/>
      <c r="M880" s="64">
        <f t="shared" si="134"/>
        <v>878</v>
      </c>
      <c r="N880" s="69" t="str">
        <f t="shared" si="136"/>
        <v/>
      </c>
    </row>
    <row r="881" spans="1:14" x14ac:dyDescent="0.2">
      <c r="A881" s="1">
        <v>58288</v>
      </c>
      <c r="B881" s="52">
        <f t="shared" si="131"/>
        <v>2059</v>
      </c>
      <c r="C881" s="52">
        <f t="shared" si="132"/>
        <v>8</v>
      </c>
      <c r="D881" s="51">
        <f>VLOOKUP($A881,[1]Selic_base!$A$3:$H$1000,4,0)</f>
        <v>0</v>
      </c>
      <c r="E881" s="54">
        <f>VLOOKUP($A881,[1]Selic_base!$A$3:$H$1000,5,0)</f>
        <v>0</v>
      </c>
      <c r="F881" s="54" t="str">
        <f>VLOOKUP($A881,[1]Selic_base!$A$3:$H$1000,6,0)</f>
        <v/>
      </c>
      <c r="G881" s="54" t="str">
        <f>VLOOKUP($A881,[1]Selic_base!$A$3:$H$1000,7,0)</f>
        <v>b</v>
      </c>
      <c r="H881" s="68">
        <f t="shared" si="133"/>
        <v>415</v>
      </c>
      <c r="I881" s="18"/>
      <c r="J881" s="69" t="str">
        <f t="shared" si="135"/>
        <v/>
      </c>
      <c r="K881" s="6"/>
      <c r="L881" s="18"/>
      <c r="M881" s="64">
        <f t="shared" si="134"/>
        <v>879</v>
      </c>
      <c r="N881" s="69" t="str">
        <f t="shared" si="136"/>
        <v/>
      </c>
    </row>
    <row r="882" spans="1:14" x14ac:dyDescent="0.2">
      <c r="A882" s="1">
        <v>58319</v>
      </c>
      <c r="B882" s="52">
        <f t="shared" ref="B882:B945" si="137">YEAR(A882)</f>
        <v>2059</v>
      </c>
      <c r="C882" s="52">
        <f t="shared" ref="C882:C945" si="138">MONTH(A882)</f>
        <v>9</v>
      </c>
      <c r="D882" s="51">
        <f>VLOOKUP($A882,[1]Selic_base!$A$3:$H$1000,4,0)</f>
        <v>0</v>
      </c>
      <c r="E882" s="54">
        <f>VLOOKUP($A882,[1]Selic_base!$A$3:$H$1000,5,0)</f>
        <v>0</v>
      </c>
      <c r="F882" s="54" t="str">
        <f>VLOOKUP($A882,[1]Selic_base!$A$3:$H$1000,6,0)</f>
        <v/>
      </c>
      <c r="G882" s="54" t="str">
        <f>VLOOKUP($A882,[1]Selic_base!$A$3:$H$1000,7,0)</f>
        <v>b</v>
      </c>
      <c r="H882" s="68">
        <f t="shared" ref="H882:H945" si="139">IF(AND(G882="v",G883="b"),1,IF(H881&gt;0,H881+1,0))</f>
        <v>416</v>
      </c>
      <c r="I882" s="18"/>
      <c r="J882" s="69" t="str">
        <f t="shared" si="135"/>
        <v/>
      </c>
      <c r="K882" s="6"/>
      <c r="L882" s="18"/>
      <c r="M882" s="64">
        <f t="shared" si="134"/>
        <v>880</v>
      </c>
      <c r="N882" s="69" t="str">
        <f t="shared" si="136"/>
        <v/>
      </c>
    </row>
    <row r="883" spans="1:14" x14ac:dyDescent="0.2">
      <c r="A883" s="1">
        <v>58349</v>
      </c>
      <c r="B883" s="52">
        <f t="shared" si="137"/>
        <v>2059</v>
      </c>
      <c r="C883" s="52">
        <f t="shared" si="138"/>
        <v>10</v>
      </c>
      <c r="D883" s="51">
        <f>VLOOKUP($A883,[1]Selic_base!$A$3:$H$1000,4,0)</f>
        <v>0</v>
      </c>
      <c r="E883" s="54">
        <f>VLOOKUP($A883,[1]Selic_base!$A$3:$H$1000,5,0)</f>
        <v>0</v>
      </c>
      <c r="F883" s="54" t="str">
        <f>VLOOKUP($A883,[1]Selic_base!$A$3:$H$1000,6,0)</f>
        <v/>
      </c>
      <c r="G883" s="54" t="str">
        <f>VLOOKUP($A883,[1]Selic_base!$A$3:$H$1000,7,0)</f>
        <v>b</v>
      </c>
      <c r="H883" s="68">
        <f t="shared" si="139"/>
        <v>417</v>
      </c>
      <c r="I883" s="18"/>
      <c r="J883" s="69" t="str">
        <f t="shared" si="135"/>
        <v/>
      </c>
      <c r="K883" s="6"/>
      <c r="L883" s="18"/>
      <c r="M883" s="64">
        <f t="shared" si="134"/>
        <v>881</v>
      </c>
      <c r="N883" s="69" t="str">
        <f t="shared" si="136"/>
        <v/>
      </c>
    </row>
    <row r="884" spans="1:14" x14ac:dyDescent="0.2">
      <c r="A884" s="1">
        <v>58380</v>
      </c>
      <c r="B884" s="52">
        <f t="shared" si="137"/>
        <v>2059</v>
      </c>
      <c r="C884" s="52">
        <f t="shared" si="138"/>
        <v>11</v>
      </c>
      <c r="D884" s="51">
        <f>VLOOKUP($A884,[1]Selic_base!$A$3:$H$1000,4,0)</f>
        <v>0</v>
      </c>
      <c r="E884" s="54">
        <f>VLOOKUP($A884,[1]Selic_base!$A$3:$H$1000,5,0)</f>
        <v>0</v>
      </c>
      <c r="F884" s="54" t="str">
        <f>VLOOKUP($A884,[1]Selic_base!$A$3:$H$1000,6,0)</f>
        <v/>
      </c>
      <c r="G884" s="54" t="str">
        <f>VLOOKUP($A884,[1]Selic_base!$A$3:$H$1000,7,0)</f>
        <v>b</v>
      </c>
      <c r="H884" s="68">
        <f t="shared" si="139"/>
        <v>418</v>
      </c>
      <c r="I884" s="18"/>
      <c r="J884" s="69" t="str">
        <f t="shared" si="135"/>
        <v/>
      </c>
      <c r="K884" s="6"/>
      <c r="L884" s="18"/>
      <c r="M884" s="64">
        <f t="shared" si="134"/>
        <v>882</v>
      </c>
      <c r="N884" s="69" t="str">
        <f t="shared" si="136"/>
        <v/>
      </c>
    </row>
    <row r="885" spans="1:14" x14ac:dyDescent="0.2">
      <c r="A885" s="1">
        <v>58410</v>
      </c>
      <c r="B885" s="52">
        <f t="shared" si="137"/>
        <v>2059</v>
      </c>
      <c r="C885" s="52">
        <f t="shared" si="138"/>
        <v>12</v>
      </c>
      <c r="D885" s="51">
        <f>VLOOKUP($A885,[1]Selic_base!$A$3:$H$1000,4,0)</f>
        <v>0</v>
      </c>
      <c r="E885" s="54">
        <f>VLOOKUP($A885,[1]Selic_base!$A$3:$H$1000,5,0)</f>
        <v>0</v>
      </c>
      <c r="F885" s="54" t="str">
        <f>VLOOKUP($A885,[1]Selic_base!$A$3:$H$1000,6,0)</f>
        <v/>
      </c>
      <c r="G885" s="54" t="str">
        <f>VLOOKUP($A885,[1]Selic_base!$A$3:$H$1000,7,0)</f>
        <v>b</v>
      </c>
      <c r="H885" s="68">
        <f t="shared" si="139"/>
        <v>419</v>
      </c>
      <c r="I885" s="18"/>
      <c r="J885" s="69" t="str">
        <f t="shared" si="135"/>
        <v/>
      </c>
      <c r="K885" s="6"/>
      <c r="L885" s="18"/>
      <c r="M885" s="64">
        <f t="shared" si="134"/>
        <v>883</v>
      </c>
      <c r="N885" s="69" t="str">
        <f t="shared" si="136"/>
        <v/>
      </c>
    </row>
    <row r="886" spans="1:14" x14ac:dyDescent="0.2">
      <c r="A886" s="1">
        <v>58441</v>
      </c>
      <c r="B886" s="52">
        <f t="shared" si="137"/>
        <v>2060</v>
      </c>
      <c r="C886" s="52">
        <f t="shared" si="138"/>
        <v>1</v>
      </c>
      <c r="D886" s="51">
        <f>VLOOKUP($A886,[1]Selic_base!$A$3:$H$1000,4,0)</f>
        <v>0</v>
      </c>
      <c r="E886" s="54">
        <f>VLOOKUP($A886,[1]Selic_base!$A$3:$H$1000,5,0)</f>
        <v>0</v>
      </c>
      <c r="F886" s="54" t="str">
        <f>VLOOKUP($A886,[1]Selic_base!$A$3:$H$1000,6,0)</f>
        <v/>
      </c>
      <c r="G886" s="54" t="str">
        <f>VLOOKUP($A886,[1]Selic_base!$A$3:$H$1000,7,0)</f>
        <v>b</v>
      </c>
      <c r="H886" s="68">
        <f t="shared" si="139"/>
        <v>420</v>
      </c>
      <c r="I886" s="18"/>
      <c r="J886" s="69" t="str">
        <f t="shared" si="135"/>
        <v/>
      </c>
      <c r="K886" s="6"/>
      <c r="L886" s="18"/>
      <c r="M886" s="64">
        <f t="shared" si="134"/>
        <v>884</v>
      </c>
      <c r="N886" s="69" t="str">
        <f t="shared" si="136"/>
        <v/>
      </c>
    </row>
    <row r="887" spans="1:14" x14ac:dyDescent="0.2">
      <c r="A887" s="1">
        <v>58472</v>
      </c>
      <c r="B887" s="52">
        <f t="shared" si="137"/>
        <v>2060</v>
      </c>
      <c r="C887" s="52">
        <f t="shared" si="138"/>
        <v>2</v>
      </c>
      <c r="D887" s="51">
        <f>VLOOKUP($A887,[1]Selic_base!$A$3:$H$1000,4,0)</f>
        <v>0</v>
      </c>
      <c r="E887" s="54">
        <f>VLOOKUP($A887,[1]Selic_base!$A$3:$H$1000,5,0)</f>
        <v>0</v>
      </c>
      <c r="F887" s="54" t="str">
        <f>VLOOKUP($A887,[1]Selic_base!$A$3:$H$1000,6,0)</f>
        <v/>
      </c>
      <c r="G887" s="54" t="str">
        <f>VLOOKUP($A887,[1]Selic_base!$A$3:$H$1000,7,0)</f>
        <v>b</v>
      </c>
      <c r="H887" s="68">
        <f t="shared" si="139"/>
        <v>421</v>
      </c>
      <c r="I887" s="18"/>
      <c r="J887" s="69" t="str">
        <f t="shared" si="135"/>
        <v/>
      </c>
      <c r="K887" s="6"/>
      <c r="L887" s="18"/>
      <c r="M887" s="64">
        <f t="shared" si="134"/>
        <v>885</v>
      </c>
      <c r="N887" s="69" t="str">
        <f t="shared" si="136"/>
        <v/>
      </c>
    </row>
    <row r="888" spans="1:14" x14ac:dyDescent="0.2">
      <c r="A888" s="1">
        <v>58501</v>
      </c>
      <c r="B888" s="52">
        <f t="shared" si="137"/>
        <v>2060</v>
      </c>
      <c r="C888" s="52">
        <f t="shared" si="138"/>
        <v>3</v>
      </c>
      <c r="D888" s="51">
        <f>VLOOKUP($A888,[1]Selic_base!$A$3:$H$1000,4,0)</f>
        <v>0</v>
      </c>
      <c r="E888" s="54">
        <f>VLOOKUP($A888,[1]Selic_base!$A$3:$H$1000,5,0)</f>
        <v>0</v>
      </c>
      <c r="F888" s="54" t="str">
        <f>VLOOKUP($A888,[1]Selic_base!$A$3:$H$1000,6,0)</f>
        <v/>
      </c>
      <c r="G888" s="54" t="str">
        <f>VLOOKUP($A888,[1]Selic_base!$A$3:$H$1000,7,0)</f>
        <v>b</v>
      </c>
      <c r="H888" s="68">
        <f t="shared" si="139"/>
        <v>422</v>
      </c>
      <c r="I888" s="18"/>
      <c r="J888" s="69" t="str">
        <f t="shared" si="135"/>
        <v/>
      </c>
      <c r="K888" s="6"/>
      <c r="L888" s="18"/>
      <c r="M888" s="64">
        <f t="shared" si="134"/>
        <v>886</v>
      </c>
      <c r="N888" s="69" t="str">
        <f t="shared" si="136"/>
        <v/>
      </c>
    </row>
    <row r="889" spans="1:14" x14ac:dyDescent="0.2">
      <c r="A889" s="1">
        <v>58532</v>
      </c>
      <c r="B889" s="52">
        <f t="shared" si="137"/>
        <v>2060</v>
      </c>
      <c r="C889" s="52">
        <f t="shared" si="138"/>
        <v>4</v>
      </c>
      <c r="D889" s="51">
        <f>VLOOKUP($A889,[1]Selic_base!$A$3:$H$1000,4,0)</f>
        <v>0</v>
      </c>
      <c r="E889" s="54">
        <f>VLOOKUP($A889,[1]Selic_base!$A$3:$H$1000,5,0)</f>
        <v>0</v>
      </c>
      <c r="F889" s="54" t="str">
        <f>VLOOKUP($A889,[1]Selic_base!$A$3:$H$1000,6,0)</f>
        <v/>
      </c>
      <c r="G889" s="54" t="str">
        <f>VLOOKUP($A889,[1]Selic_base!$A$3:$H$1000,7,0)</f>
        <v>b</v>
      </c>
      <c r="H889" s="68">
        <f t="shared" si="139"/>
        <v>423</v>
      </c>
      <c r="I889" s="18"/>
      <c r="J889" s="69" t="str">
        <f t="shared" si="135"/>
        <v/>
      </c>
      <c r="K889" s="6"/>
      <c r="L889" s="18"/>
      <c r="M889" s="64">
        <f t="shared" si="134"/>
        <v>887</v>
      </c>
      <c r="N889" s="69" t="str">
        <f t="shared" si="136"/>
        <v/>
      </c>
    </row>
    <row r="890" spans="1:14" x14ac:dyDescent="0.2">
      <c r="A890" s="1">
        <v>58562</v>
      </c>
      <c r="B890" s="52">
        <f t="shared" si="137"/>
        <v>2060</v>
      </c>
      <c r="C890" s="52">
        <f t="shared" si="138"/>
        <v>5</v>
      </c>
      <c r="D890" s="51">
        <f>VLOOKUP($A890,[1]Selic_base!$A$3:$H$1000,4,0)</f>
        <v>0</v>
      </c>
      <c r="E890" s="54">
        <f>VLOOKUP($A890,[1]Selic_base!$A$3:$H$1000,5,0)</f>
        <v>0</v>
      </c>
      <c r="F890" s="54" t="str">
        <f>VLOOKUP($A890,[1]Selic_base!$A$3:$H$1000,6,0)</f>
        <v/>
      </c>
      <c r="G890" s="54" t="str">
        <f>VLOOKUP($A890,[1]Selic_base!$A$3:$H$1000,7,0)</f>
        <v>b</v>
      </c>
      <c r="H890" s="68">
        <f t="shared" si="139"/>
        <v>424</v>
      </c>
      <c r="I890" s="18"/>
      <c r="J890" s="69" t="str">
        <f t="shared" si="135"/>
        <v/>
      </c>
      <c r="K890" s="6"/>
      <c r="L890" s="18"/>
      <c r="M890" s="64">
        <f t="shared" si="134"/>
        <v>888</v>
      </c>
      <c r="N890" s="69" t="str">
        <f t="shared" si="136"/>
        <v/>
      </c>
    </row>
    <row r="891" spans="1:14" x14ac:dyDescent="0.2">
      <c r="A891" s="1">
        <v>58593</v>
      </c>
      <c r="B891" s="52">
        <f t="shared" si="137"/>
        <v>2060</v>
      </c>
      <c r="C891" s="52">
        <f t="shared" si="138"/>
        <v>6</v>
      </c>
      <c r="D891" s="51">
        <f>VLOOKUP($A891,[1]Selic_base!$A$3:$H$1000,4,0)</f>
        <v>0</v>
      </c>
      <c r="E891" s="54">
        <f>VLOOKUP($A891,[1]Selic_base!$A$3:$H$1000,5,0)</f>
        <v>0</v>
      </c>
      <c r="F891" s="54" t="str">
        <f>VLOOKUP($A891,[1]Selic_base!$A$3:$H$1000,6,0)</f>
        <v/>
      </c>
      <c r="G891" s="54" t="str">
        <f>VLOOKUP($A891,[1]Selic_base!$A$3:$H$1000,7,0)</f>
        <v>b</v>
      </c>
      <c r="H891" s="68">
        <f t="shared" si="139"/>
        <v>425</v>
      </c>
      <c r="I891" s="18"/>
      <c r="J891" s="69" t="str">
        <f t="shared" si="135"/>
        <v/>
      </c>
      <c r="K891" s="6"/>
      <c r="L891" s="18"/>
      <c r="M891" s="64">
        <f t="shared" si="134"/>
        <v>889</v>
      </c>
      <c r="N891" s="69" t="str">
        <f t="shared" si="136"/>
        <v/>
      </c>
    </row>
    <row r="892" spans="1:14" x14ac:dyDescent="0.2">
      <c r="A892" s="1">
        <v>58623</v>
      </c>
      <c r="B892" s="52">
        <f t="shared" si="137"/>
        <v>2060</v>
      </c>
      <c r="C892" s="52">
        <f t="shared" si="138"/>
        <v>7</v>
      </c>
      <c r="D892" s="51">
        <f>VLOOKUP($A892,[1]Selic_base!$A$3:$H$1000,4,0)</f>
        <v>0</v>
      </c>
      <c r="E892" s="54">
        <f>VLOOKUP($A892,[1]Selic_base!$A$3:$H$1000,5,0)</f>
        <v>0</v>
      </c>
      <c r="F892" s="54" t="str">
        <f>VLOOKUP($A892,[1]Selic_base!$A$3:$H$1000,6,0)</f>
        <v/>
      </c>
      <c r="G892" s="54" t="str">
        <f>VLOOKUP($A892,[1]Selic_base!$A$3:$H$1000,7,0)</f>
        <v>b</v>
      </c>
      <c r="H892" s="68">
        <f t="shared" si="139"/>
        <v>426</v>
      </c>
      <c r="I892" s="18"/>
      <c r="J892" s="69" t="str">
        <f t="shared" si="135"/>
        <v/>
      </c>
      <c r="K892" s="6"/>
      <c r="L892" s="18"/>
      <c r="M892" s="64">
        <f t="shared" si="134"/>
        <v>890</v>
      </c>
      <c r="N892" s="69" t="str">
        <f t="shared" si="136"/>
        <v/>
      </c>
    </row>
    <row r="893" spans="1:14" x14ac:dyDescent="0.2">
      <c r="A893" s="1">
        <v>58654</v>
      </c>
      <c r="B893" s="52">
        <f t="shared" si="137"/>
        <v>2060</v>
      </c>
      <c r="C893" s="52">
        <f t="shared" si="138"/>
        <v>8</v>
      </c>
      <c r="D893" s="51">
        <f>VLOOKUP($A893,[1]Selic_base!$A$3:$H$1000,4,0)</f>
        <v>0</v>
      </c>
      <c r="E893" s="54">
        <f>VLOOKUP($A893,[1]Selic_base!$A$3:$H$1000,5,0)</f>
        <v>0</v>
      </c>
      <c r="F893" s="54" t="str">
        <f>VLOOKUP($A893,[1]Selic_base!$A$3:$H$1000,6,0)</f>
        <v/>
      </c>
      <c r="G893" s="54" t="str">
        <f>VLOOKUP($A893,[1]Selic_base!$A$3:$H$1000,7,0)</f>
        <v>b</v>
      </c>
      <c r="H893" s="68">
        <f t="shared" si="139"/>
        <v>427</v>
      </c>
      <c r="I893" s="18"/>
      <c r="J893" s="69" t="str">
        <f t="shared" si="135"/>
        <v/>
      </c>
      <c r="K893" s="6"/>
      <c r="L893" s="18"/>
      <c r="M893" s="64">
        <f t="shared" si="134"/>
        <v>891</v>
      </c>
      <c r="N893" s="69" t="str">
        <f t="shared" si="136"/>
        <v/>
      </c>
    </row>
    <row r="894" spans="1:14" x14ac:dyDescent="0.2">
      <c r="A894" s="1">
        <v>58685</v>
      </c>
      <c r="B894" s="52">
        <f t="shared" si="137"/>
        <v>2060</v>
      </c>
      <c r="C894" s="52">
        <f t="shared" si="138"/>
        <v>9</v>
      </c>
      <c r="D894" s="51">
        <f>VLOOKUP($A894,[1]Selic_base!$A$3:$H$1000,4,0)</f>
        <v>0</v>
      </c>
      <c r="E894" s="54">
        <f>VLOOKUP($A894,[1]Selic_base!$A$3:$H$1000,5,0)</f>
        <v>0</v>
      </c>
      <c r="F894" s="54" t="str">
        <f>VLOOKUP($A894,[1]Selic_base!$A$3:$H$1000,6,0)</f>
        <v/>
      </c>
      <c r="G894" s="54" t="str">
        <f>VLOOKUP($A894,[1]Selic_base!$A$3:$H$1000,7,0)</f>
        <v>b</v>
      </c>
      <c r="H894" s="68">
        <f t="shared" si="139"/>
        <v>428</v>
      </c>
      <c r="I894" s="18"/>
      <c r="J894" s="69" t="str">
        <f t="shared" si="135"/>
        <v/>
      </c>
      <c r="K894" s="6"/>
      <c r="L894" s="18"/>
      <c r="M894" s="64">
        <f t="shared" si="134"/>
        <v>892</v>
      </c>
      <c r="N894" s="69" t="str">
        <f t="shared" si="136"/>
        <v/>
      </c>
    </row>
    <row r="895" spans="1:14" x14ac:dyDescent="0.2">
      <c r="A895" s="1">
        <v>58715</v>
      </c>
      <c r="B895" s="52">
        <f t="shared" si="137"/>
        <v>2060</v>
      </c>
      <c r="C895" s="52">
        <f t="shared" si="138"/>
        <v>10</v>
      </c>
      <c r="D895" s="51">
        <f>VLOOKUP($A895,[1]Selic_base!$A$3:$H$1000,4,0)</f>
        <v>0</v>
      </c>
      <c r="E895" s="54">
        <f>VLOOKUP($A895,[1]Selic_base!$A$3:$H$1000,5,0)</f>
        <v>0</v>
      </c>
      <c r="F895" s="54" t="str">
        <f>VLOOKUP($A895,[1]Selic_base!$A$3:$H$1000,6,0)</f>
        <v/>
      </c>
      <c r="G895" s="54" t="str">
        <f>VLOOKUP($A895,[1]Selic_base!$A$3:$H$1000,7,0)</f>
        <v>b</v>
      </c>
      <c r="H895" s="68">
        <f t="shared" si="139"/>
        <v>429</v>
      </c>
      <c r="I895" s="18"/>
      <c r="J895" s="69" t="str">
        <f t="shared" si="135"/>
        <v/>
      </c>
      <c r="K895" s="6"/>
      <c r="L895" s="18"/>
      <c r="M895" s="64">
        <f t="shared" si="134"/>
        <v>893</v>
      </c>
      <c r="N895" s="69" t="str">
        <f t="shared" si="136"/>
        <v/>
      </c>
    </row>
    <row r="896" spans="1:14" x14ac:dyDescent="0.2">
      <c r="A896" s="1">
        <v>58746</v>
      </c>
      <c r="B896" s="52">
        <f t="shared" si="137"/>
        <v>2060</v>
      </c>
      <c r="C896" s="52">
        <f t="shared" si="138"/>
        <v>11</v>
      </c>
      <c r="D896" s="51">
        <f>VLOOKUP($A896,[1]Selic_base!$A$3:$H$1000,4,0)</f>
        <v>0</v>
      </c>
      <c r="E896" s="54">
        <f>VLOOKUP($A896,[1]Selic_base!$A$3:$H$1000,5,0)</f>
        <v>0</v>
      </c>
      <c r="F896" s="54" t="str">
        <f>VLOOKUP($A896,[1]Selic_base!$A$3:$H$1000,6,0)</f>
        <v/>
      </c>
      <c r="G896" s="54" t="str">
        <f>VLOOKUP($A896,[1]Selic_base!$A$3:$H$1000,7,0)</f>
        <v>b</v>
      </c>
      <c r="H896" s="68">
        <f t="shared" si="139"/>
        <v>430</v>
      </c>
      <c r="I896" s="18"/>
      <c r="J896" s="69" t="str">
        <f t="shared" si="135"/>
        <v/>
      </c>
      <c r="K896" s="6"/>
      <c r="L896" s="18"/>
      <c r="M896" s="64">
        <f t="shared" si="134"/>
        <v>894</v>
      </c>
      <c r="N896" s="69" t="str">
        <f t="shared" si="136"/>
        <v/>
      </c>
    </row>
    <row r="897" spans="1:14" x14ac:dyDescent="0.2">
      <c r="A897" s="1">
        <v>58776</v>
      </c>
      <c r="B897" s="52">
        <f t="shared" si="137"/>
        <v>2060</v>
      </c>
      <c r="C897" s="52">
        <f t="shared" si="138"/>
        <v>12</v>
      </c>
      <c r="D897" s="51">
        <f>VLOOKUP($A897,[1]Selic_base!$A$3:$H$1000,4,0)</f>
        <v>0</v>
      </c>
      <c r="E897" s="54">
        <f>VLOOKUP($A897,[1]Selic_base!$A$3:$H$1000,5,0)</f>
        <v>0</v>
      </c>
      <c r="F897" s="54" t="str">
        <f>VLOOKUP($A897,[1]Selic_base!$A$3:$H$1000,6,0)</f>
        <v/>
      </c>
      <c r="G897" s="54" t="str">
        <f>VLOOKUP($A897,[1]Selic_base!$A$3:$H$1000,7,0)</f>
        <v>b</v>
      </c>
      <c r="H897" s="68">
        <f t="shared" si="139"/>
        <v>431</v>
      </c>
      <c r="I897" s="18"/>
      <c r="J897" s="69" t="str">
        <f t="shared" si="135"/>
        <v/>
      </c>
      <c r="K897" s="6"/>
      <c r="L897" s="18"/>
      <c r="M897" s="64">
        <f t="shared" si="134"/>
        <v>895</v>
      </c>
      <c r="N897" s="69" t="str">
        <f t="shared" si="136"/>
        <v/>
      </c>
    </row>
    <row r="898" spans="1:14" x14ac:dyDescent="0.2">
      <c r="A898" s="1">
        <v>58807</v>
      </c>
      <c r="B898" s="52">
        <f t="shared" si="137"/>
        <v>2061</v>
      </c>
      <c r="C898" s="52">
        <f t="shared" si="138"/>
        <v>1</v>
      </c>
      <c r="D898" s="51">
        <f>VLOOKUP($A898,[1]Selic_base!$A$3:$H$1000,4,0)</f>
        <v>0</v>
      </c>
      <c r="E898" s="54">
        <f>VLOOKUP($A898,[1]Selic_base!$A$3:$H$1000,5,0)</f>
        <v>0</v>
      </c>
      <c r="F898" s="54" t="str">
        <f>VLOOKUP($A898,[1]Selic_base!$A$3:$H$1000,6,0)</f>
        <v/>
      </c>
      <c r="G898" s="54" t="str">
        <f>VLOOKUP($A898,[1]Selic_base!$A$3:$H$1000,7,0)</f>
        <v>b</v>
      </c>
      <c r="H898" s="68">
        <f t="shared" si="139"/>
        <v>432</v>
      </c>
      <c r="I898" s="18"/>
      <c r="J898" s="69" t="str">
        <f t="shared" si="135"/>
        <v/>
      </c>
      <c r="K898" s="6"/>
      <c r="L898" s="18"/>
      <c r="M898" s="64">
        <f t="shared" si="134"/>
        <v>896</v>
      </c>
      <c r="N898" s="69" t="str">
        <f t="shared" si="136"/>
        <v/>
      </c>
    </row>
    <row r="899" spans="1:14" x14ac:dyDescent="0.2">
      <c r="A899" s="1">
        <v>58838</v>
      </c>
      <c r="B899" s="52">
        <f t="shared" si="137"/>
        <v>2061</v>
      </c>
      <c r="C899" s="52">
        <f t="shared" si="138"/>
        <v>2</v>
      </c>
      <c r="D899" s="51">
        <f>VLOOKUP($A899,[1]Selic_base!$A$3:$H$1000,4,0)</f>
        <v>0</v>
      </c>
      <c r="E899" s="54">
        <f>VLOOKUP($A899,[1]Selic_base!$A$3:$H$1000,5,0)</f>
        <v>0</v>
      </c>
      <c r="F899" s="54" t="str">
        <f>VLOOKUP($A899,[1]Selic_base!$A$3:$H$1000,6,0)</f>
        <v/>
      </c>
      <c r="G899" s="54" t="str">
        <f>VLOOKUP($A899,[1]Selic_base!$A$3:$H$1000,7,0)</f>
        <v>b</v>
      </c>
      <c r="H899" s="68">
        <f t="shared" si="139"/>
        <v>433</v>
      </c>
      <c r="I899" s="18"/>
      <c r="J899" s="69" t="str">
        <f t="shared" si="135"/>
        <v/>
      </c>
      <c r="K899" s="6"/>
      <c r="L899" s="18"/>
      <c r="M899" s="64">
        <f t="shared" si="134"/>
        <v>897</v>
      </c>
      <c r="N899" s="69" t="str">
        <f t="shared" si="136"/>
        <v/>
      </c>
    </row>
    <row r="900" spans="1:14" x14ac:dyDescent="0.2">
      <c r="A900" s="1">
        <v>58866</v>
      </c>
      <c r="B900" s="52">
        <f t="shared" si="137"/>
        <v>2061</v>
      </c>
      <c r="C900" s="52">
        <f t="shared" si="138"/>
        <v>3</v>
      </c>
      <c r="D900" s="51">
        <f>VLOOKUP($A900,[1]Selic_base!$A$3:$H$1000,4,0)</f>
        <v>0</v>
      </c>
      <c r="E900" s="54">
        <f>VLOOKUP($A900,[1]Selic_base!$A$3:$H$1000,5,0)</f>
        <v>0</v>
      </c>
      <c r="F900" s="54" t="str">
        <f>VLOOKUP($A900,[1]Selic_base!$A$3:$H$1000,6,0)</f>
        <v/>
      </c>
      <c r="G900" s="54" t="str">
        <f>VLOOKUP($A900,[1]Selic_base!$A$3:$H$1000,7,0)</f>
        <v>b</v>
      </c>
      <c r="H900" s="68">
        <f t="shared" si="139"/>
        <v>434</v>
      </c>
      <c r="I900" s="18"/>
      <c r="J900" s="69" t="str">
        <f t="shared" si="135"/>
        <v/>
      </c>
      <c r="K900" s="6"/>
      <c r="L900" s="18"/>
      <c r="M900" s="64">
        <f t="shared" si="134"/>
        <v>898</v>
      </c>
      <c r="N900" s="69" t="str">
        <f t="shared" si="136"/>
        <v/>
      </c>
    </row>
    <row r="901" spans="1:14" x14ac:dyDescent="0.2">
      <c r="A901" s="1">
        <v>58897</v>
      </c>
      <c r="B901" s="52">
        <f t="shared" si="137"/>
        <v>2061</v>
      </c>
      <c r="C901" s="52">
        <f t="shared" si="138"/>
        <v>4</v>
      </c>
      <c r="D901" s="51">
        <f>VLOOKUP($A901,[1]Selic_base!$A$3:$H$1000,4,0)</f>
        <v>0</v>
      </c>
      <c r="E901" s="54">
        <f>VLOOKUP($A901,[1]Selic_base!$A$3:$H$1000,5,0)</f>
        <v>0</v>
      </c>
      <c r="F901" s="54" t="str">
        <f>VLOOKUP($A901,[1]Selic_base!$A$3:$H$1000,6,0)</f>
        <v/>
      </c>
      <c r="G901" s="54" t="str">
        <f>VLOOKUP($A901,[1]Selic_base!$A$3:$H$1000,7,0)</f>
        <v>b</v>
      </c>
      <c r="H901" s="68">
        <f t="shared" si="139"/>
        <v>435</v>
      </c>
      <c r="I901" s="18"/>
      <c r="J901" s="69" t="str">
        <f t="shared" si="135"/>
        <v/>
      </c>
      <c r="K901" s="6"/>
      <c r="L901" s="18"/>
      <c r="M901" s="64">
        <f t="shared" ref="M901:M964" si="140">M900+1</f>
        <v>899</v>
      </c>
      <c r="N901" s="69" t="str">
        <f t="shared" si="136"/>
        <v/>
      </c>
    </row>
    <row r="902" spans="1:14" x14ac:dyDescent="0.2">
      <c r="A902" s="1">
        <v>58927</v>
      </c>
      <c r="B902" s="52">
        <f t="shared" si="137"/>
        <v>2061</v>
      </c>
      <c r="C902" s="52">
        <f t="shared" si="138"/>
        <v>5</v>
      </c>
      <c r="D902" s="51">
        <f>VLOOKUP($A902,[1]Selic_base!$A$3:$H$1000,4,0)</f>
        <v>0</v>
      </c>
      <c r="E902" s="54">
        <f>VLOOKUP($A902,[1]Selic_base!$A$3:$H$1000,5,0)</f>
        <v>0</v>
      </c>
      <c r="F902" s="54" t="str">
        <f>VLOOKUP($A902,[1]Selic_base!$A$3:$H$1000,6,0)</f>
        <v/>
      </c>
      <c r="G902" s="54" t="str">
        <f>VLOOKUP($A902,[1]Selic_base!$A$3:$H$1000,7,0)</f>
        <v>b</v>
      </c>
      <c r="H902" s="68">
        <f t="shared" si="139"/>
        <v>436</v>
      </c>
      <c r="I902" s="18"/>
      <c r="J902" s="69" t="str">
        <f t="shared" si="135"/>
        <v/>
      </c>
      <c r="K902" s="6"/>
      <c r="L902" s="18"/>
      <c r="M902" s="64">
        <f t="shared" si="140"/>
        <v>900</v>
      </c>
      <c r="N902" s="69" t="str">
        <f t="shared" si="136"/>
        <v/>
      </c>
    </row>
    <row r="903" spans="1:14" x14ac:dyDescent="0.2">
      <c r="A903" s="1">
        <v>58958</v>
      </c>
      <c r="B903" s="52">
        <f t="shared" si="137"/>
        <v>2061</v>
      </c>
      <c r="C903" s="52">
        <f t="shared" si="138"/>
        <v>6</v>
      </c>
      <c r="D903" s="51">
        <f>VLOOKUP($A903,[1]Selic_base!$A$3:$H$1000,4,0)</f>
        <v>0</v>
      </c>
      <c r="E903" s="54">
        <f>VLOOKUP($A903,[1]Selic_base!$A$3:$H$1000,5,0)</f>
        <v>0</v>
      </c>
      <c r="F903" s="54" t="str">
        <f>VLOOKUP($A903,[1]Selic_base!$A$3:$H$1000,6,0)</f>
        <v/>
      </c>
      <c r="G903" s="54" t="str">
        <f>VLOOKUP($A903,[1]Selic_base!$A$3:$H$1000,7,0)</f>
        <v>b</v>
      </c>
      <c r="H903" s="68">
        <f t="shared" si="139"/>
        <v>437</v>
      </c>
      <c r="I903" s="18"/>
      <c r="J903" s="69" t="str">
        <f t="shared" si="135"/>
        <v/>
      </c>
      <c r="K903" s="6"/>
      <c r="L903" s="18"/>
      <c r="M903" s="64">
        <f t="shared" si="140"/>
        <v>901</v>
      </c>
      <c r="N903" s="69" t="str">
        <f t="shared" si="136"/>
        <v/>
      </c>
    </row>
    <row r="904" spans="1:14" x14ac:dyDescent="0.2">
      <c r="A904" s="1">
        <v>58988</v>
      </c>
      <c r="B904" s="52">
        <f t="shared" si="137"/>
        <v>2061</v>
      </c>
      <c r="C904" s="52">
        <f t="shared" si="138"/>
        <v>7</v>
      </c>
      <c r="D904" s="51">
        <f>VLOOKUP($A904,[1]Selic_base!$A$3:$H$1000,4,0)</f>
        <v>0</v>
      </c>
      <c r="E904" s="54">
        <f>VLOOKUP($A904,[1]Selic_base!$A$3:$H$1000,5,0)</f>
        <v>0</v>
      </c>
      <c r="F904" s="54" t="str">
        <f>VLOOKUP($A904,[1]Selic_base!$A$3:$H$1000,6,0)</f>
        <v/>
      </c>
      <c r="G904" s="54" t="str">
        <f>VLOOKUP($A904,[1]Selic_base!$A$3:$H$1000,7,0)</f>
        <v>b</v>
      </c>
      <c r="H904" s="68">
        <f t="shared" si="139"/>
        <v>438</v>
      </c>
      <c r="I904" s="18"/>
      <c r="J904" s="69" t="str">
        <f t="shared" si="135"/>
        <v/>
      </c>
      <c r="K904" s="6"/>
      <c r="L904" s="18"/>
      <c r="M904" s="64">
        <f t="shared" si="140"/>
        <v>902</v>
      </c>
      <c r="N904" s="69" t="str">
        <f t="shared" si="136"/>
        <v/>
      </c>
    </row>
    <row r="905" spans="1:14" x14ac:dyDescent="0.2">
      <c r="A905" s="1">
        <v>59019</v>
      </c>
      <c r="B905" s="52">
        <f t="shared" si="137"/>
        <v>2061</v>
      </c>
      <c r="C905" s="52">
        <f t="shared" si="138"/>
        <v>8</v>
      </c>
      <c r="D905" s="51">
        <f>VLOOKUP($A905,[1]Selic_base!$A$3:$H$1000,4,0)</f>
        <v>0</v>
      </c>
      <c r="E905" s="54">
        <f>VLOOKUP($A905,[1]Selic_base!$A$3:$H$1000,5,0)</f>
        <v>0</v>
      </c>
      <c r="F905" s="54" t="str">
        <f>VLOOKUP($A905,[1]Selic_base!$A$3:$H$1000,6,0)</f>
        <v/>
      </c>
      <c r="G905" s="54" t="str">
        <f>VLOOKUP($A905,[1]Selic_base!$A$3:$H$1000,7,0)</f>
        <v>b</v>
      </c>
      <c r="H905" s="68">
        <f t="shared" si="139"/>
        <v>439</v>
      </c>
      <c r="I905" s="18"/>
      <c r="J905" s="69" t="str">
        <f t="shared" si="135"/>
        <v/>
      </c>
      <c r="K905" s="6"/>
      <c r="L905" s="18"/>
      <c r="M905" s="64">
        <f t="shared" si="140"/>
        <v>903</v>
      </c>
      <c r="N905" s="69" t="str">
        <f t="shared" si="136"/>
        <v/>
      </c>
    </row>
    <row r="906" spans="1:14" x14ac:dyDescent="0.2">
      <c r="A906" s="1">
        <v>59050</v>
      </c>
      <c r="B906" s="52">
        <f t="shared" si="137"/>
        <v>2061</v>
      </c>
      <c r="C906" s="52">
        <f t="shared" si="138"/>
        <v>9</v>
      </c>
      <c r="D906" s="51">
        <f>VLOOKUP($A906,[1]Selic_base!$A$3:$H$1000,4,0)</f>
        <v>0</v>
      </c>
      <c r="E906" s="54">
        <f>VLOOKUP($A906,[1]Selic_base!$A$3:$H$1000,5,0)</f>
        <v>0</v>
      </c>
      <c r="F906" s="54" t="str">
        <f>VLOOKUP($A906,[1]Selic_base!$A$3:$H$1000,6,0)</f>
        <v/>
      </c>
      <c r="G906" s="54" t="str">
        <f>VLOOKUP($A906,[1]Selic_base!$A$3:$H$1000,7,0)</f>
        <v>b</v>
      </c>
      <c r="H906" s="68">
        <f t="shared" si="139"/>
        <v>440</v>
      </c>
      <c r="I906" s="18"/>
      <c r="J906" s="69" t="str">
        <f t="shared" si="135"/>
        <v/>
      </c>
      <c r="K906" s="6"/>
      <c r="L906" s="18"/>
      <c r="M906" s="64">
        <f t="shared" si="140"/>
        <v>904</v>
      </c>
      <c r="N906" s="69" t="str">
        <f t="shared" si="136"/>
        <v/>
      </c>
    </row>
    <row r="907" spans="1:14" x14ac:dyDescent="0.2">
      <c r="A907" s="1">
        <v>59080</v>
      </c>
      <c r="B907" s="52">
        <f t="shared" si="137"/>
        <v>2061</v>
      </c>
      <c r="C907" s="52">
        <f t="shared" si="138"/>
        <v>10</v>
      </c>
      <c r="D907" s="51">
        <f>VLOOKUP($A907,[1]Selic_base!$A$3:$H$1000,4,0)</f>
        <v>0</v>
      </c>
      <c r="E907" s="54">
        <f>VLOOKUP($A907,[1]Selic_base!$A$3:$H$1000,5,0)</f>
        <v>0</v>
      </c>
      <c r="F907" s="54" t="str">
        <f>VLOOKUP($A907,[1]Selic_base!$A$3:$H$1000,6,0)</f>
        <v/>
      </c>
      <c r="G907" s="54" t="str">
        <f>VLOOKUP($A907,[1]Selic_base!$A$3:$H$1000,7,0)</f>
        <v>b</v>
      </c>
      <c r="H907" s="68">
        <f t="shared" si="139"/>
        <v>441</v>
      </c>
      <c r="I907" s="18"/>
      <c r="J907" s="69" t="str">
        <f t="shared" ref="J907:J970" si="141">IF(G907="b","",A907)</f>
        <v/>
      </c>
      <c r="K907" s="6"/>
      <c r="L907" s="18"/>
      <c r="M907" s="64">
        <f t="shared" si="140"/>
        <v>905</v>
      </c>
      <c r="N907" s="69" t="str">
        <f t="shared" ref="N907:N970" si="142">J907</f>
        <v/>
      </c>
    </row>
    <row r="908" spans="1:14" x14ac:dyDescent="0.2">
      <c r="A908" s="1">
        <v>59111</v>
      </c>
      <c r="B908" s="52">
        <f t="shared" si="137"/>
        <v>2061</v>
      </c>
      <c r="C908" s="52">
        <f t="shared" si="138"/>
        <v>11</v>
      </c>
      <c r="D908" s="51">
        <f>VLOOKUP($A908,[1]Selic_base!$A$3:$H$1000,4,0)</f>
        <v>0</v>
      </c>
      <c r="E908" s="54">
        <f>VLOOKUP($A908,[1]Selic_base!$A$3:$H$1000,5,0)</f>
        <v>0</v>
      </c>
      <c r="F908" s="54" t="str">
        <f>VLOOKUP($A908,[1]Selic_base!$A$3:$H$1000,6,0)</f>
        <v/>
      </c>
      <c r="G908" s="54" t="str">
        <f>VLOOKUP($A908,[1]Selic_base!$A$3:$H$1000,7,0)</f>
        <v>b</v>
      </c>
      <c r="H908" s="68">
        <f t="shared" si="139"/>
        <v>442</v>
      </c>
      <c r="I908" s="18"/>
      <c r="J908" s="69" t="str">
        <f t="shared" si="141"/>
        <v/>
      </c>
      <c r="K908" s="6"/>
      <c r="L908" s="18"/>
      <c r="M908" s="64">
        <f t="shared" si="140"/>
        <v>906</v>
      </c>
      <c r="N908" s="69" t="str">
        <f t="shared" si="142"/>
        <v/>
      </c>
    </row>
    <row r="909" spans="1:14" x14ac:dyDescent="0.2">
      <c r="A909" s="1">
        <v>59141</v>
      </c>
      <c r="B909" s="52">
        <f t="shared" si="137"/>
        <v>2061</v>
      </c>
      <c r="C909" s="52">
        <f t="shared" si="138"/>
        <v>12</v>
      </c>
      <c r="D909" s="51">
        <f>VLOOKUP($A909,[1]Selic_base!$A$3:$H$1000,4,0)</f>
        <v>0</v>
      </c>
      <c r="E909" s="54">
        <f>VLOOKUP($A909,[1]Selic_base!$A$3:$H$1000,5,0)</f>
        <v>0</v>
      </c>
      <c r="F909" s="54" t="str">
        <f>VLOOKUP($A909,[1]Selic_base!$A$3:$H$1000,6,0)</f>
        <v/>
      </c>
      <c r="G909" s="54" t="str">
        <f>VLOOKUP($A909,[1]Selic_base!$A$3:$H$1000,7,0)</f>
        <v>b</v>
      </c>
      <c r="H909" s="68">
        <f t="shared" si="139"/>
        <v>443</v>
      </c>
      <c r="I909" s="18"/>
      <c r="J909" s="69" t="str">
        <f t="shared" si="141"/>
        <v/>
      </c>
      <c r="K909" s="6"/>
      <c r="L909" s="18"/>
      <c r="M909" s="64">
        <f t="shared" si="140"/>
        <v>907</v>
      </c>
      <c r="N909" s="69" t="str">
        <f t="shared" si="142"/>
        <v/>
      </c>
    </row>
    <row r="910" spans="1:14" x14ac:dyDescent="0.2">
      <c r="A910" s="1">
        <v>59172</v>
      </c>
      <c r="B910" s="52">
        <f t="shared" si="137"/>
        <v>2062</v>
      </c>
      <c r="C910" s="52">
        <f t="shared" si="138"/>
        <v>1</v>
      </c>
      <c r="D910" s="51">
        <f>VLOOKUP($A910,[1]Selic_base!$A$3:$H$1000,4,0)</f>
        <v>0</v>
      </c>
      <c r="E910" s="54">
        <f>VLOOKUP($A910,[1]Selic_base!$A$3:$H$1000,5,0)</f>
        <v>0</v>
      </c>
      <c r="F910" s="54" t="str">
        <f>VLOOKUP($A910,[1]Selic_base!$A$3:$H$1000,6,0)</f>
        <v/>
      </c>
      <c r="G910" s="54" t="str">
        <f>VLOOKUP($A910,[1]Selic_base!$A$3:$H$1000,7,0)</f>
        <v>b</v>
      </c>
      <c r="H910" s="68">
        <f t="shared" si="139"/>
        <v>444</v>
      </c>
      <c r="I910" s="18"/>
      <c r="J910" s="69" t="str">
        <f t="shared" si="141"/>
        <v/>
      </c>
      <c r="K910" s="6"/>
      <c r="L910" s="18"/>
      <c r="M910" s="64">
        <f t="shared" si="140"/>
        <v>908</v>
      </c>
      <c r="N910" s="69" t="str">
        <f t="shared" si="142"/>
        <v/>
      </c>
    </row>
    <row r="911" spans="1:14" x14ac:dyDescent="0.2">
      <c r="A911" s="1">
        <v>59203</v>
      </c>
      <c r="B911" s="52">
        <f t="shared" si="137"/>
        <v>2062</v>
      </c>
      <c r="C911" s="52">
        <f t="shared" si="138"/>
        <v>2</v>
      </c>
      <c r="D911" s="51">
        <f>VLOOKUP($A911,[1]Selic_base!$A$3:$H$1000,4,0)</f>
        <v>0</v>
      </c>
      <c r="E911" s="54">
        <f>VLOOKUP($A911,[1]Selic_base!$A$3:$H$1000,5,0)</f>
        <v>0</v>
      </c>
      <c r="F911" s="54" t="str">
        <f>VLOOKUP($A911,[1]Selic_base!$A$3:$H$1000,6,0)</f>
        <v/>
      </c>
      <c r="G911" s="54" t="str">
        <f>VLOOKUP($A911,[1]Selic_base!$A$3:$H$1000,7,0)</f>
        <v>b</v>
      </c>
      <c r="H911" s="68">
        <f t="shared" si="139"/>
        <v>445</v>
      </c>
      <c r="I911" s="18"/>
      <c r="J911" s="69" t="str">
        <f t="shared" si="141"/>
        <v/>
      </c>
      <c r="K911" s="6"/>
      <c r="L911" s="18"/>
      <c r="M911" s="64">
        <f t="shared" si="140"/>
        <v>909</v>
      </c>
      <c r="N911" s="69" t="str">
        <f t="shared" si="142"/>
        <v/>
      </c>
    </row>
    <row r="912" spans="1:14" x14ac:dyDescent="0.2">
      <c r="A912" s="1">
        <v>59231</v>
      </c>
      <c r="B912" s="52">
        <f t="shared" si="137"/>
        <v>2062</v>
      </c>
      <c r="C912" s="52">
        <f t="shared" si="138"/>
        <v>3</v>
      </c>
      <c r="D912" s="51">
        <f>VLOOKUP($A912,[1]Selic_base!$A$3:$H$1000,4,0)</f>
        <v>0</v>
      </c>
      <c r="E912" s="54">
        <f>VLOOKUP($A912,[1]Selic_base!$A$3:$H$1000,5,0)</f>
        <v>0</v>
      </c>
      <c r="F912" s="54" t="str">
        <f>VLOOKUP($A912,[1]Selic_base!$A$3:$H$1000,6,0)</f>
        <v/>
      </c>
      <c r="G912" s="54" t="str">
        <f>VLOOKUP($A912,[1]Selic_base!$A$3:$H$1000,7,0)</f>
        <v>b</v>
      </c>
      <c r="H912" s="68">
        <f t="shared" si="139"/>
        <v>446</v>
      </c>
      <c r="I912" s="18"/>
      <c r="J912" s="69" t="str">
        <f t="shared" si="141"/>
        <v/>
      </c>
      <c r="K912" s="6"/>
      <c r="L912" s="18"/>
      <c r="M912" s="64">
        <f t="shared" si="140"/>
        <v>910</v>
      </c>
      <c r="N912" s="69" t="str">
        <f t="shared" si="142"/>
        <v/>
      </c>
    </row>
    <row r="913" spans="1:14" x14ac:dyDescent="0.2">
      <c r="A913" s="1">
        <v>59262</v>
      </c>
      <c r="B913" s="52">
        <f t="shared" si="137"/>
        <v>2062</v>
      </c>
      <c r="C913" s="52">
        <f t="shared" si="138"/>
        <v>4</v>
      </c>
      <c r="D913" s="51">
        <f>VLOOKUP($A913,[1]Selic_base!$A$3:$H$1000,4,0)</f>
        <v>0</v>
      </c>
      <c r="E913" s="54">
        <f>VLOOKUP($A913,[1]Selic_base!$A$3:$H$1000,5,0)</f>
        <v>0</v>
      </c>
      <c r="F913" s="54" t="str">
        <f>VLOOKUP($A913,[1]Selic_base!$A$3:$H$1000,6,0)</f>
        <v/>
      </c>
      <c r="G913" s="54" t="str">
        <f>VLOOKUP($A913,[1]Selic_base!$A$3:$H$1000,7,0)</f>
        <v>b</v>
      </c>
      <c r="H913" s="68">
        <f t="shared" si="139"/>
        <v>447</v>
      </c>
      <c r="I913" s="18"/>
      <c r="J913" s="69" t="str">
        <f t="shared" si="141"/>
        <v/>
      </c>
      <c r="K913" s="6"/>
      <c r="L913" s="18"/>
      <c r="M913" s="64">
        <f t="shared" si="140"/>
        <v>911</v>
      </c>
      <c r="N913" s="69" t="str">
        <f t="shared" si="142"/>
        <v/>
      </c>
    </row>
    <row r="914" spans="1:14" x14ac:dyDescent="0.2">
      <c r="A914" s="1">
        <v>59292</v>
      </c>
      <c r="B914" s="52">
        <f t="shared" si="137"/>
        <v>2062</v>
      </c>
      <c r="C914" s="52">
        <f t="shared" si="138"/>
        <v>5</v>
      </c>
      <c r="D914" s="51">
        <f>VLOOKUP($A914,[1]Selic_base!$A$3:$H$1000,4,0)</f>
        <v>0</v>
      </c>
      <c r="E914" s="54">
        <f>VLOOKUP($A914,[1]Selic_base!$A$3:$H$1000,5,0)</f>
        <v>0</v>
      </c>
      <c r="F914" s="54" t="str">
        <f>VLOOKUP($A914,[1]Selic_base!$A$3:$H$1000,6,0)</f>
        <v/>
      </c>
      <c r="G914" s="54" t="str">
        <f>VLOOKUP($A914,[1]Selic_base!$A$3:$H$1000,7,0)</f>
        <v>b</v>
      </c>
      <c r="H914" s="68">
        <f t="shared" si="139"/>
        <v>448</v>
      </c>
      <c r="I914" s="18"/>
      <c r="J914" s="69" t="str">
        <f t="shared" si="141"/>
        <v/>
      </c>
      <c r="K914" s="6"/>
      <c r="L914" s="18"/>
      <c r="M914" s="64">
        <f t="shared" si="140"/>
        <v>912</v>
      </c>
      <c r="N914" s="69" t="str">
        <f t="shared" si="142"/>
        <v/>
      </c>
    </row>
    <row r="915" spans="1:14" x14ac:dyDescent="0.2">
      <c r="A915" s="1">
        <v>59323</v>
      </c>
      <c r="B915" s="52">
        <f t="shared" si="137"/>
        <v>2062</v>
      </c>
      <c r="C915" s="52">
        <f t="shared" si="138"/>
        <v>6</v>
      </c>
      <c r="D915" s="51">
        <f>VLOOKUP($A915,[1]Selic_base!$A$3:$H$1000,4,0)</f>
        <v>0</v>
      </c>
      <c r="E915" s="54">
        <f>VLOOKUP($A915,[1]Selic_base!$A$3:$H$1000,5,0)</f>
        <v>0</v>
      </c>
      <c r="F915" s="54" t="str">
        <f>VLOOKUP($A915,[1]Selic_base!$A$3:$H$1000,6,0)</f>
        <v/>
      </c>
      <c r="G915" s="54" t="str">
        <f>VLOOKUP($A915,[1]Selic_base!$A$3:$H$1000,7,0)</f>
        <v>b</v>
      </c>
      <c r="H915" s="68">
        <f t="shared" si="139"/>
        <v>449</v>
      </c>
      <c r="I915" s="18"/>
      <c r="J915" s="69" t="str">
        <f t="shared" si="141"/>
        <v/>
      </c>
      <c r="K915" s="6"/>
      <c r="L915" s="18"/>
      <c r="M915" s="64">
        <f t="shared" si="140"/>
        <v>913</v>
      </c>
      <c r="N915" s="69" t="str">
        <f t="shared" si="142"/>
        <v/>
      </c>
    </row>
    <row r="916" spans="1:14" x14ac:dyDescent="0.2">
      <c r="A916" s="1">
        <v>59353</v>
      </c>
      <c r="B916" s="52">
        <f t="shared" si="137"/>
        <v>2062</v>
      </c>
      <c r="C916" s="52">
        <f t="shared" si="138"/>
        <v>7</v>
      </c>
      <c r="D916" s="51">
        <f>VLOOKUP($A916,[1]Selic_base!$A$3:$H$1000,4,0)</f>
        <v>0</v>
      </c>
      <c r="E916" s="54">
        <f>VLOOKUP($A916,[1]Selic_base!$A$3:$H$1000,5,0)</f>
        <v>0</v>
      </c>
      <c r="F916" s="54" t="str">
        <f>VLOOKUP($A916,[1]Selic_base!$A$3:$H$1000,6,0)</f>
        <v/>
      </c>
      <c r="G916" s="54" t="str">
        <f>VLOOKUP($A916,[1]Selic_base!$A$3:$H$1000,7,0)</f>
        <v>b</v>
      </c>
      <c r="H916" s="68">
        <f t="shared" si="139"/>
        <v>450</v>
      </c>
      <c r="I916" s="18"/>
      <c r="J916" s="69" t="str">
        <f t="shared" si="141"/>
        <v/>
      </c>
      <c r="K916" s="6"/>
      <c r="L916" s="18"/>
      <c r="M916" s="64">
        <f t="shared" si="140"/>
        <v>914</v>
      </c>
      <c r="N916" s="69" t="str">
        <f t="shared" si="142"/>
        <v/>
      </c>
    </row>
    <row r="917" spans="1:14" x14ac:dyDescent="0.2">
      <c r="A917" s="1">
        <v>59384</v>
      </c>
      <c r="B917" s="52">
        <f t="shared" si="137"/>
        <v>2062</v>
      </c>
      <c r="C917" s="52">
        <f t="shared" si="138"/>
        <v>8</v>
      </c>
      <c r="D917" s="51">
        <f>VLOOKUP($A917,[1]Selic_base!$A$3:$H$1000,4,0)</f>
        <v>0</v>
      </c>
      <c r="E917" s="54">
        <f>VLOOKUP($A917,[1]Selic_base!$A$3:$H$1000,5,0)</f>
        <v>0</v>
      </c>
      <c r="F917" s="54" t="str">
        <f>VLOOKUP($A917,[1]Selic_base!$A$3:$H$1000,6,0)</f>
        <v/>
      </c>
      <c r="G917" s="54" t="str">
        <f>VLOOKUP($A917,[1]Selic_base!$A$3:$H$1000,7,0)</f>
        <v>b</v>
      </c>
      <c r="H917" s="68">
        <f t="shared" si="139"/>
        <v>451</v>
      </c>
      <c r="I917" s="18"/>
      <c r="J917" s="69" t="str">
        <f t="shared" si="141"/>
        <v/>
      </c>
      <c r="K917" s="6"/>
      <c r="L917" s="18"/>
      <c r="M917" s="64">
        <f t="shared" si="140"/>
        <v>915</v>
      </c>
      <c r="N917" s="69" t="str">
        <f t="shared" si="142"/>
        <v/>
      </c>
    </row>
    <row r="918" spans="1:14" x14ac:dyDescent="0.2">
      <c r="A918" s="1">
        <v>59415</v>
      </c>
      <c r="B918" s="52">
        <f t="shared" si="137"/>
        <v>2062</v>
      </c>
      <c r="C918" s="52">
        <f t="shared" si="138"/>
        <v>9</v>
      </c>
      <c r="D918" s="51">
        <f>VLOOKUP($A918,[1]Selic_base!$A$3:$H$1000,4,0)</f>
        <v>0</v>
      </c>
      <c r="E918" s="54">
        <f>VLOOKUP($A918,[1]Selic_base!$A$3:$H$1000,5,0)</f>
        <v>0</v>
      </c>
      <c r="F918" s="54" t="str">
        <f>VLOOKUP($A918,[1]Selic_base!$A$3:$H$1000,6,0)</f>
        <v/>
      </c>
      <c r="G918" s="54" t="str">
        <f>VLOOKUP($A918,[1]Selic_base!$A$3:$H$1000,7,0)</f>
        <v>b</v>
      </c>
      <c r="H918" s="68">
        <f t="shared" si="139"/>
        <v>452</v>
      </c>
      <c r="I918" s="18"/>
      <c r="J918" s="69" t="str">
        <f t="shared" si="141"/>
        <v/>
      </c>
      <c r="K918" s="6"/>
      <c r="L918" s="18"/>
      <c r="M918" s="64">
        <f t="shared" si="140"/>
        <v>916</v>
      </c>
      <c r="N918" s="69" t="str">
        <f t="shared" si="142"/>
        <v/>
      </c>
    </row>
    <row r="919" spans="1:14" x14ac:dyDescent="0.2">
      <c r="A919" s="1">
        <v>59445</v>
      </c>
      <c r="B919" s="52">
        <f t="shared" si="137"/>
        <v>2062</v>
      </c>
      <c r="C919" s="52">
        <f t="shared" si="138"/>
        <v>10</v>
      </c>
      <c r="D919" s="51">
        <f>VLOOKUP($A919,[1]Selic_base!$A$3:$H$1000,4,0)</f>
        <v>0</v>
      </c>
      <c r="E919" s="54">
        <f>VLOOKUP($A919,[1]Selic_base!$A$3:$H$1000,5,0)</f>
        <v>0</v>
      </c>
      <c r="F919" s="54" t="str">
        <f>VLOOKUP($A919,[1]Selic_base!$A$3:$H$1000,6,0)</f>
        <v/>
      </c>
      <c r="G919" s="54" t="str">
        <f>VLOOKUP($A919,[1]Selic_base!$A$3:$H$1000,7,0)</f>
        <v>b</v>
      </c>
      <c r="H919" s="68">
        <f t="shared" si="139"/>
        <v>453</v>
      </c>
      <c r="I919" s="18"/>
      <c r="J919" s="69" t="str">
        <f t="shared" si="141"/>
        <v/>
      </c>
      <c r="K919" s="6"/>
      <c r="L919" s="18"/>
      <c r="M919" s="64">
        <f t="shared" si="140"/>
        <v>917</v>
      </c>
      <c r="N919" s="69" t="str">
        <f t="shared" si="142"/>
        <v/>
      </c>
    </row>
    <row r="920" spans="1:14" x14ac:dyDescent="0.2">
      <c r="A920" s="1">
        <v>59476</v>
      </c>
      <c r="B920" s="52">
        <f t="shared" si="137"/>
        <v>2062</v>
      </c>
      <c r="C920" s="52">
        <f t="shared" si="138"/>
        <v>11</v>
      </c>
      <c r="D920" s="51">
        <f>VLOOKUP($A920,[1]Selic_base!$A$3:$H$1000,4,0)</f>
        <v>0</v>
      </c>
      <c r="E920" s="54">
        <f>VLOOKUP($A920,[1]Selic_base!$A$3:$H$1000,5,0)</f>
        <v>0</v>
      </c>
      <c r="F920" s="54" t="str">
        <f>VLOOKUP($A920,[1]Selic_base!$A$3:$H$1000,6,0)</f>
        <v/>
      </c>
      <c r="G920" s="54" t="str">
        <f>VLOOKUP($A920,[1]Selic_base!$A$3:$H$1000,7,0)</f>
        <v>b</v>
      </c>
      <c r="H920" s="68">
        <f t="shared" si="139"/>
        <v>454</v>
      </c>
      <c r="I920" s="18"/>
      <c r="J920" s="69" t="str">
        <f t="shared" si="141"/>
        <v/>
      </c>
      <c r="K920" s="6"/>
      <c r="L920" s="18"/>
      <c r="M920" s="64">
        <f t="shared" si="140"/>
        <v>918</v>
      </c>
      <c r="N920" s="69" t="str">
        <f t="shared" si="142"/>
        <v/>
      </c>
    </row>
    <row r="921" spans="1:14" x14ac:dyDescent="0.2">
      <c r="A921" s="1">
        <v>59506</v>
      </c>
      <c r="B921" s="52">
        <f t="shared" si="137"/>
        <v>2062</v>
      </c>
      <c r="C921" s="52">
        <f t="shared" si="138"/>
        <v>12</v>
      </c>
      <c r="D921" s="51">
        <f>VLOOKUP($A921,[1]Selic_base!$A$3:$H$1000,4,0)</f>
        <v>0</v>
      </c>
      <c r="E921" s="54">
        <f>VLOOKUP($A921,[1]Selic_base!$A$3:$H$1000,5,0)</f>
        <v>0</v>
      </c>
      <c r="F921" s="54" t="str">
        <f>VLOOKUP($A921,[1]Selic_base!$A$3:$H$1000,6,0)</f>
        <v/>
      </c>
      <c r="G921" s="54" t="str">
        <f>VLOOKUP($A921,[1]Selic_base!$A$3:$H$1000,7,0)</f>
        <v>b</v>
      </c>
      <c r="H921" s="68">
        <f t="shared" si="139"/>
        <v>455</v>
      </c>
      <c r="I921" s="18"/>
      <c r="J921" s="69" t="str">
        <f t="shared" si="141"/>
        <v/>
      </c>
      <c r="K921" s="6"/>
      <c r="L921" s="18"/>
      <c r="M921" s="64">
        <f t="shared" si="140"/>
        <v>919</v>
      </c>
      <c r="N921" s="69" t="str">
        <f t="shared" si="142"/>
        <v/>
      </c>
    </row>
    <row r="922" spans="1:14" x14ac:dyDescent="0.2">
      <c r="A922" s="1">
        <v>59537</v>
      </c>
      <c r="B922" s="52">
        <f t="shared" si="137"/>
        <v>2063</v>
      </c>
      <c r="C922" s="52">
        <f t="shared" si="138"/>
        <v>1</v>
      </c>
      <c r="D922" s="51">
        <f>VLOOKUP($A922,[1]Selic_base!$A$3:$H$1000,4,0)</f>
        <v>0</v>
      </c>
      <c r="E922" s="54">
        <f>VLOOKUP($A922,[1]Selic_base!$A$3:$H$1000,5,0)</f>
        <v>0</v>
      </c>
      <c r="F922" s="54" t="str">
        <f>VLOOKUP($A922,[1]Selic_base!$A$3:$H$1000,6,0)</f>
        <v/>
      </c>
      <c r="G922" s="54" t="str">
        <f>VLOOKUP($A922,[1]Selic_base!$A$3:$H$1000,7,0)</f>
        <v>b</v>
      </c>
      <c r="H922" s="68">
        <f t="shared" si="139"/>
        <v>456</v>
      </c>
      <c r="I922" s="18"/>
      <c r="J922" s="69" t="str">
        <f t="shared" si="141"/>
        <v/>
      </c>
      <c r="K922" s="6"/>
      <c r="L922" s="18"/>
      <c r="M922" s="64">
        <f t="shared" si="140"/>
        <v>920</v>
      </c>
      <c r="N922" s="69" t="str">
        <f t="shared" si="142"/>
        <v/>
      </c>
    </row>
    <row r="923" spans="1:14" x14ac:dyDescent="0.2">
      <c r="A923" s="1">
        <v>59568</v>
      </c>
      <c r="B923" s="52">
        <f t="shared" si="137"/>
        <v>2063</v>
      </c>
      <c r="C923" s="52">
        <f t="shared" si="138"/>
        <v>2</v>
      </c>
      <c r="D923" s="51">
        <f>VLOOKUP($A923,[1]Selic_base!$A$3:$H$1000,4,0)</f>
        <v>0</v>
      </c>
      <c r="E923" s="54">
        <f>VLOOKUP($A923,[1]Selic_base!$A$3:$H$1000,5,0)</f>
        <v>0</v>
      </c>
      <c r="F923" s="54" t="str">
        <f>VLOOKUP($A923,[1]Selic_base!$A$3:$H$1000,6,0)</f>
        <v/>
      </c>
      <c r="G923" s="54" t="str">
        <f>VLOOKUP($A923,[1]Selic_base!$A$3:$H$1000,7,0)</f>
        <v>b</v>
      </c>
      <c r="H923" s="68">
        <f t="shared" si="139"/>
        <v>457</v>
      </c>
      <c r="I923" s="18"/>
      <c r="J923" s="69" t="str">
        <f t="shared" si="141"/>
        <v/>
      </c>
      <c r="K923" s="6"/>
      <c r="L923" s="18"/>
      <c r="M923" s="64">
        <f t="shared" si="140"/>
        <v>921</v>
      </c>
      <c r="N923" s="69" t="str">
        <f t="shared" si="142"/>
        <v/>
      </c>
    </row>
    <row r="924" spans="1:14" x14ac:dyDescent="0.2">
      <c r="A924" s="1">
        <v>59596</v>
      </c>
      <c r="B924" s="52">
        <f t="shared" si="137"/>
        <v>2063</v>
      </c>
      <c r="C924" s="52">
        <f t="shared" si="138"/>
        <v>3</v>
      </c>
      <c r="D924" s="51">
        <f>VLOOKUP($A924,[1]Selic_base!$A$3:$H$1000,4,0)</f>
        <v>0</v>
      </c>
      <c r="E924" s="54">
        <f>VLOOKUP($A924,[1]Selic_base!$A$3:$H$1000,5,0)</f>
        <v>0</v>
      </c>
      <c r="F924" s="54" t="str">
        <f>VLOOKUP($A924,[1]Selic_base!$A$3:$H$1000,6,0)</f>
        <v/>
      </c>
      <c r="G924" s="54" t="str">
        <f>VLOOKUP($A924,[1]Selic_base!$A$3:$H$1000,7,0)</f>
        <v>b</v>
      </c>
      <c r="H924" s="68">
        <f t="shared" si="139"/>
        <v>458</v>
      </c>
      <c r="I924" s="18"/>
      <c r="J924" s="69" t="str">
        <f t="shared" si="141"/>
        <v/>
      </c>
      <c r="K924" s="6"/>
      <c r="L924" s="18"/>
      <c r="M924" s="64">
        <f t="shared" si="140"/>
        <v>922</v>
      </c>
      <c r="N924" s="69" t="str">
        <f t="shared" si="142"/>
        <v/>
      </c>
    </row>
    <row r="925" spans="1:14" x14ac:dyDescent="0.2">
      <c r="A925" s="1">
        <v>59627</v>
      </c>
      <c r="B925" s="52">
        <f t="shared" si="137"/>
        <v>2063</v>
      </c>
      <c r="C925" s="52">
        <f t="shared" si="138"/>
        <v>4</v>
      </c>
      <c r="D925" s="51">
        <f>VLOOKUP($A925,[1]Selic_base!$A$3:$H$1000,4,0)</f>
        <v>0</v>
      </c>
      <c r="E925" s="54">
        <f>VLOOKUP($A925,[1]Selic_base!$A$3:$H$1000,5,0)</f>
        <v>0</v>
      </c>
      <c r="F925" s="54" t="str">
        <f>VLOOKUP($A925,[1]Selic_base!$A$3:$H$1000,6,0)</f>
        <v/>
      </c>
      <c r="G925" s="54" t="str">
        <f>VLOOKUP($A925,[1]Selic_base!$A$3:$H$1000,7,0)</f>
        <v>b</v>
      </c>
      <c r="H925" s="68">
        <f t="shared" si="139"/>
        <v>459</v>
      </c>
      <c r="I925" s="18"/>
      <c r="J925" s="69" t="str">
        <f t="shared" si="141"/>
        <v/>
      </c>
      <c r="K925" s="6"/>
      <c r="L925" s="18"/>
      <c r="M925" s="64">
        <f t="shared" si="140"/>
        <v>923</v>
      </c>
      <c r="N925" s="69" t="str">
        <f t="shared" si="142"/>
        <v/>
      </c>
    </row>
    <row r="926" spans="1:14" x14ac:dyDescent="0.2">
      <c r="A926" s="1">
        <v>59657</v>
      </c>
      <c r="B926" s="52">
        <f t="shared" si="137"/>
        <v>2063</v>
      </c>
      <c r="C926" s="52">
        <f t="shared" si="138"/>
        <v>5</v>
      </c>
      <c r="D926" s="51">
        <f>VLOOKUP($A926,[1]Selic_base!$A$3:$H$1000,4,0)</f>
        <v>0</v>
      </c>
      <c r="E926" s="54">
        <f>VLOOKUP($A926,[1]Selic_base!$A$3:$H$1000,5,0)</f>
        <v>0</v>
      </c>
      <c r="F926" s="54" t="str">
        <f>VLOOKUP($A926,[1]Selic_base!$A$3:$H$1000,6,0)</f>
        <v/>
      </c>
      <c r="G926" s="54" t="str">
        <f>VLOOKUP($A926,[1]Selic_base!$A$3:$H$1000,7,0)</f>
        <v>b</v>
      </c>
      <c r="H926" s="68">
        <f t="shared" si="139"/>
        <v>460</v>
      </c>
      <c r="I926" s="18"/>
      <c r="J926" s="69" t="str">
        <f t="shared" si="141"/>
        <v/>
      </c>
      <c r="K926" s="6"/>
      <c r="L926" s="18"/>
      <c r="M926" s="64">
        <f t="shared" si="140"/>
        <v>924</v>
      </c>
      <c r="N926" s="69" t="str">
        <f t="shared" si="142"/>
        <v/>
      </c>
    </row>
    <row r="927" spans="1:14" x14ac:dyDescent="0.2">
      <c r="A927" s="1">
        <v>59688</v>
      </c>
      <c r="B927" s="52">
        <f t="shared" si="137"/>
        <v>2063</v>
      </c>
      <c r="C927" s="52">
        <f t="shared" si="138"/>
        <v>6</v>
      </c>
      <c r="D927" s="51">
        <f>VLOOKUP($A927,[1]Selic_base!$A$3:$H$1000,4,0)</f>
        <v>0</v>
      </c>
      <c r="E927" s="54">
        <f>VLOOKUP($A927,[1]Selic_base!$A$3:$H$1000,5,0)</f>
        <v>0</v>
      </c>
      <c r="F927" s="54" t="str">
        <f>VLOOKUP($A927,[1]Selic_base!$A$3:$H$1000,6,0)</f>
        <v/>
      </c>
      <c r="G927" s="54" t="str">
        <f>VLOOKUP($A927,[1]Selic_base!$A$3:$H$1000,7,0)</f>
        <v>b</v>
      </c>
      <c r="H927" s="68">
        <f t="shared" si="139"/>
        <v>461</v>
      </c>
      <c r="I927" s="18"/>
      <c r="J927" s="69" t="str">
        <f t="shared" si="141"/>
        <v/>
      </c>
      <c r="K927" s="6"/>
      <c r="L927" s="18"/>
      <c r="M927" s="64">
        <f t="shared" si="140"/>
        <v>925</v>
      </c>
      <c r="N927" s="69" t="str">
        <f t="shared" si="142"/>
        <v/>
      </c>
    </row>
    <row r="928" spans="1:14" x14ac:dyDescent="0.2">
      <c r="A928" s="1">
        <v>59718</v>
      </c>
      <c r="B928" s="52">
        <f t="shared" si="137"/>
        <v>2063</v>
      </c>
      <c r="C928" s="52">
        <f t="shared" si="138"/>
        <v>7</v>
      </c>
      <c r="D928" s="51">
        <f>VLOOKUP($A928,[1]Selic_base!$A$3:$H$1000,4,0)</f>
        <v>0</v>
      </c>
      <c r="E928" s="54">
        <f>VLOOKUP($A928,[1]Selic_base!$A$3:$H$1000,5,0)</f>
        <v>0</v>
      </c>
      <c r="F928" s="54" t="str">
        <f>VLOOKUP($A928,[1]Selic_base!$A$3:$H$1000,6,0)</f>
        <v/>
      </c>
      <c r="G928" s="54" t="str">
        <f>VLOOKUP($A928,[1]Selic_base!$A$3:$H$1000,7,0)</f>
        <v>b</v>
      </c>
      <c r="H928" s="68">
        <f t="shared" si="139"/>
        <v>462</v>
      </c>
      <c r="I928" s="18"/>
      <c r="J928" s="69" t="str">
        <f t="shared" si="141"/>
        <v/>
      </c>
      <c r="K928" s="6"/>
      <c r="L928" s="18"/>
      <c r="M928" s="64">
        <f t="shared" si="140"/>
        <v>926</v>
      </c>
      <c r="N928" s="69" t="str">
        <f t="shared" si="142"/>
        <v/>
      </c>
    </row>
    <row r="929" spans="1:14" x14ac:dyDescent="0.2">
      <c r="A929" s="1">
        <v>59749</v>
      </c>
      <c r="B929" s="52">
        <f t="shared" si="137"/>
        <v>2063</v>
      </c>
      <c r="C929" s="52">
        <f t="shared" si="138"/>
        <v>8</v>
      </c>
      <c r="D929" s="51">
        <f>VLOOKUP($A929,[1]Selic_base!$A$3:$H$1000,4,0)</f>
        <v>0</v>
      </c>
      <c r="E929" s="54">
        <f>VLOOKUP($A929,[1]Selic_base!$A$3:$H$1000,5,0)</f>
        <v>0</v>
      </c>
      <c r="F929" s="54" t="str">
        <f>VLOOKUP($A929,[1]Selic_base!$A$3:$H$1000,6,0)</f>
        <v/>
      </c>
      <c r="G929" s="54" t="str">
        <f>VLOOKUP($A929,[1]Selic_base!$A$3:$H$1000,7,0)</f>
        <v>b</v>
      </c>
      <c r="H929" s="68">
        <f t="shared" si="139"/>
        <v>463</v>
      </c>
      <c r="I929" s="18"/>
      <c r="J929" s="69" t="str">
        <f t="shared" si="141"/>
        <v/>
      </c>
      <c r="K929" s="6"/>
      <c r="L929" s="18"/>
      <c r="M929" s="64">
        <f t="shared" si="140"/>
        <v>927</v>
      </c>
      <c r="N929" s="69" t="str">
        <f t="shared" si="142"/>
        <v/>
      </c>
    </row>
    <row r="930" spans="1:14" x14ac:dyDescent="0.2">
      <c r="A930" s="1">
        <v>59780</v>
      </c>
      <c r="B930" s="52">
        <f t="shared" si="137"/>
        <v>2063</v>
      </c>
      <c r="C930" s="52">
        <f t="shared" si="138"/>
        <v>9</v>
      </c>
      <c r="D930" s="51">
        <f>VLOOKUP($A930,[1]Selic_base!$A$3:$H$1000,4,0)</f>
        <v>0</v>
      </c>
      <c r="E930" s="54">
        <f>VLOOKUP($A930,[1]Selic_base!$A$3:$H$1000,5,0)</f>
        <v>0</v>
      </c>
      <c r="F930" s="54" t="str">
        <f>VLOOKUP($A930,[1]Selic_base!$A$3:$H$1000,6,0)</f>
        <v/>
      </c>
      <c r="G930" s="54" t="str">
        <f>VLOOKUP($A930,[1]Selic_base!$A$3:$H$1000,7,0)</f>
        <v>b</v>
      </c>
      <c r="H930" s="68">
        <f t="shared" si="139"/>
        <v>464</v>
      </c>
      <c r="I930" s="18"/>
      <c r="J930" s="69" t="str">
        <f t="shared" si="141"/>
        <v/>
      </c>
      <c r="K930" s="6"/>
      <c r="L930" s="18"/>
      <c r="M930" s="64">
        <f t="shared" si="140"/>
        <v>928</v>
      </c>
      <c r="N930" s="69" t="str">
        <f t="shared" si="142"/>
        <v/>
      </c>
    </row>
    <row r="931" spans="1:14" x14ac:dyDescent="0.2">
      <c r="A931" s="1">
        <v>59810</v>
      </c>
      <c r="B931" s="52">
        <f t="shared" si="137"/>
        <v>2063</v>
      </c>
      <c r="C931" s="52">
        <f t="shared" si="138"/>
        <v>10</v>
      </c>
      <c r="D931" s="51">
        <f>VLOOKUP($A931,[1]Selic_base!$A$3:$H$1000,4,0)</f>
        <v>0</v>
      </c>
      <c r="E931" s="54">
        <f>VLOOKUP($A931,[1]Selic_base!$A$3:$H$1000,5,0)</f>
        <v>0</v>
      </c>
      <c r="F931" s="54" t="str">
        <f>VLOOKUP($A931,[1]Selic_base!$A$3:$H$1000,6,0)</f>
        <v/>
      </c>
      <c r="G931" s="54" t="str">
        <f>VLOOKUP($A931,[1]Selic_base!$A$3:$H$1000,7,0)</f>
        <v>b</v>
      </c>
      <c r="H931" s="68">
        <f t="shared" si="139"/>
        <v>465</v>
      </c>
      <c r="I931" s="18"/>
      <c r="J931" s="69" t="str">
        <f t="shared" si="141"/>
        <v/>
      </c>
      <c r="K931" s="6"/>
      <c r="L931" s="18"/>
      <c r="M931" s="64">
        <f t="shared" si="140"/>
        <v>929</v>
      </c>
      <c r="N931" s="69" t="str">
        <f t="shared" si="142"/>
        <v/>
      </c>
    </row>
    <row r="932" spans="1:14" x14ac:dyDescent="0.2">
      <c r="A932" s="1">
        <v>59841</v>
      </c>
      <c r="B932" s="52">
        <f t="shared" si="137"/>
        <v>2063</v>
      </c>
      <c r="C932" s="52">
        <f t="shared" si="138"/>
        <v>11</v>
      </c>
      <c r="D932" s="51">
        <f>VLOOKUP($A932,[1]Selic_base!$A$3:$H$1000,4,0)</f>
        <v>0</v>
      </c>
      <c r="E932" s="54">
        <f>VLOOKUP($A932,[1]Selic_base!$A$3:$H$1000,5,0)</f>
        <v>0</v>
      </c>
      <c r="F932" s="54" t="str">
        <f>VLOOKUP($A932,[1]Selic_base!$A$3:$H$1000,6,0)</f>
        <v/>
      </c>
      <c r="G932" s="54" t="str">
        <f>VLOOKUP($A932,[1]Selic_base!$A$3:$H$1000,7,0)</f>
        <v>b</v>
      </c>
      <c r="H932" s="68">
        <f t="shared" si="139"/>
        <v>466</v>
      </c>
      <c r="I932" s="18"/>
      <c r="J932" s="69" t="str">
        <f t="shared" si="141"/>
        <v/>
      </c>
      <c r="K932" s="6"/>
      <c r="L932" s="18"/>
      <c r="M932" s="64">
        <f t="shared" si="140"/>
        <v>930</v>
      </c>
      <c r="N932" s="69" t="str">
        <f t="shared" si="142"/>
        <v/>
      </c>
    </row>
    <row r="933" spans="1:14" x14ac:dyDescent="0.2">
      <c r="A933" s="1">
        <v>59871</v>
      </c>
      <c r="B933" s="52">
        <f t="shared" si="137"/>
        <v>2063</v>
      </c>
      <c r="C933" s="52">
        <f t="shared" si="138"/>
        <v>12</v>
      </c>
      <c r="D933" s="51">
        <f>VLOOKUP($A933,[1]Selic_base!$A$3:$H$1000,4,0)</f>
        <v>0</v>
      </c>
      <c r="E933" s="54">
        <f>VLOOKUP($A933,[1]Selic_base!$A$3:$H$1000,5,0)</f>
        <v>0</v>
      </c>
      <c r="F933" s="54" t="str">
        <f>VLOOKUP($A933,[1]Selic_base!$A$3:$H$1000,6,0)</f>
        <v/>
      </c>
      <c r="G933" s="54" t="str">
        <f>VLOOKUP($A933,[1]Selic_base!$A$3:$H$1000,7,0)</f>
        <v>b</v>
      </c>
      <c r="H933" s="68">
        <f t="shared" si="139"/>
        <v>467</v>
      </c>
      <c r="I933" s="18"/>
      <c r="J933" s="69" t="str">
        <f t="shared" si="141"/>
        <v/>
      </c>
      <c r="K933" s="6"/>
      <c r="L933" s="18"/>
      <c r="M933" s="64">
        <f t="shared" si="140"/>
        <v>931</v>
      </c>
      <c r="N933" s="69" t="str">
        <f t="shared" si="142"/>
        <v/>
      </c>
    </row>
    <row r="934" spans="1:14" x14ac:dyDescent="0.2">
      <c r="A934" s="1">
        <v>59902</v>
      </c>
      <c r="B934" s="52">
        <f t="shared" si="137"/>
        <v>2064</v>
      </c>
      <c r="C934" s="52">
        <f t="shared" si="138"/>
        <v>1</v>
      </c>
      <c r="D934" s="51">
        <f>VLOOKUP($A934,[1]Selic_base!$A$3:$H$1000,4,0)</f>
        <v>0</v>
      </c>
      <c r="E934" s="54">
        <f>VLOOKUP($A934,[1]Selic_base!$A$3:$H$1000,5,0)</f>
        <v>0</v>
      </c>
      <c r="F934" s="54" t="str">
        <f>VLOOKUP($A934,[1]Selic_base!$A$3:$H$1000,6,0)</f>
        <v/>
      </c>
      <c r="G934" s="54" t="str">
        <f>VLOOKUP($A934,[1]Selic_base!$A$3:$H$1000,7,0)</f>
        <v>b</v>
      </c>
      <c r="H934" s="68">
        <f t="shared" si="139"/>
        <v>468</v>
      </c>
      <c r="I934" s="18"/>
      <c r="J934" s="69" t="str">
        <f t="shared" si="141"/>
        <v/>
      </c>
      <c r="K934" s="6"/>
      <c r="L934" s="18"/>
      <c r="M934" s="64">
        <f t="shared" si="140"/>
        <v>932</v>
      </c>
      <c r="N934" s="69" t="str">
        <f t="shared" si="142"/>
        <v/>
      </c>
    </row>
    <row r="935" spans="1:14" x14ac:dyDescent="0.2">
      <c r="A935" s="1">
        <v>59933</v>
      </c>
      <c r="B935" s="52">
        <f t="shared" si="137"/>
        <v>2064</v>
      </c>
      <c r="C935" s="52">
        <f t="shared" si="138"/>
        <v>2</v>
      </c>
      <c r="D935" s="51">
        <f>VLOOKUP($A935,[1]Selic_base!$A$3:$H$1000,4,0)</f>
        <v>0</v>
      </c>
      <c r="E935" s="54">
        <f>VLOOKUP($A935,[1]Selic_base!$A$3:$H$1000,5,0)</f>
        <v>0</v>
      </c>
      <c r="F935" s="54" t="str">
        <f>VLOOKUP($A935,[1]Selic_base!$A$3:$H$1000,6,0)</f>
        <v/>
      </c>
      <c r="G935" s="54" t="str">
        <f>VLOOKUP($A935,[1]Selic_base!$A$3:$H$1000,7,0)</f>
        <v>b</v>
      </c>
      <c r="H935" s="68">
        <f t="shared" si="139"/>
        <v>469</v>
      </c>
      <c r="I935" s="18"/>
      <c r="J935" s="69" t="str">
        <f t="shared" si="141"/>
        <v/>
      </c>
      <c r="K935" s="6"/>
      <c r="L935" s="18"/>
      <c r="M935" s="64">
        <f t="shared" si="140"/>
        <v>933</v>
      </c>
      <c r="N935" s="69" t="str">
        <f t="shared" si="142"/>
        <v/>
      </c>
    </row>
    <row r="936" spans="1:14" x14ac:dyDescent="0.2">
      <c r="A936" s="1">
        <v>59962</v>
      </c>
      <c r="B936" s="52">
        <f t="shared" si="137"/>
        <v>2064</v>
      </c>
      <c r="C936" s="52">
        <f t="shared" si="138"/>
        <v>3</v>
      </c>
      <c r="D936" s="51">
        <f>VLOOKUP($A936,[1]Selic_base!$A$3:$H$1000,4,0)</f>
        <v>0</v>
      </c>
      <c r="E936" s="54">
        <f>VLOOKUP($A936,[1]Selic_base!$A$3:$H$1000,5,0)</f>
        <v>0</v>
      </c>
      <c r="F936" s="54" t="str">
        <f>VLOOKUP($A936,[1]Selic_base!$A$3:$H$1000,6,0)</f>
        <v/>
      </c>
      <c r="G936" s="54" t="str">
        <f>VLOOKUP($A936,[1]Selic_base!$A$3:$H$1000,7,0)</f>
        <v>b</v>
      </c>
      <c r="H936" s="68">
        <f t="shared" si="139"/>
        <v>470</v>
      </c>
      <c r="I936" s="18"/>
      <c r="J936" s="69" t="str">
        <f t="shared" si="141"/>
        <v/>
      </c>
      <c r="K936" s="6"/>
      <c r="L936" s="18"/>
      <c r="M936" s="64">
        <f t="shared" si="140"/>
        <v>934</v>
      </c>
      <c r="N936" s="69" t="str">
        <f t="shared" si="142"/>
        <v/>
      </c>
    </row>
    <row r="937" spans="1:14" x14ac:dyDescent="0.2">
      <c r="A937" s="1">
        <v>59993</v>
      </c>
      <c r="B937" s="52">
        <f t="shared" si="137"/>
        <v>2064</v>
      </c>
      <c r="C937" s="52">
        <f t="shared" si="138"/>
        <v>4</v>
      </c>
      <c r="D937" s="51">
        <f>VLOOKUP($A937,[1]Selic_base!$A$3:$H$1000,4,0)</f>
        <v>0</v>
      </c>
      <c r="E937" s="54">
        <f>VLOOKUP($A937,[1]Selic_base!$A$3:$H$1000,5,0)</f>
        <v>0</v>
      </c>
      <c r="F937" s="54" t="str">
        <f>VLOOKUP($A937,[1]Selic_base!$A$3:$H$1000,6,0)</f>
        <v/>
      </c>
      <c r="G937" s="54" t="str">
        <f>VLOOKUP($A937,[1]Selic_base!$A$3:$H$1000,7,0)</f>
        <v>b</v>
      </c>
      <c r="H937" s="68">
        <f t="shared" si="139"/>
        <v>471</v>
      </c>
      <c r="I937" s="18"/>
      <c r="J937" s="69" t="str">
        <f t="shared" si="141"/>
        <v/>
      </c>
      <c r="K937" s="6"/>
      <c r="L937" s="18"/>
      <c r="M937" s="64">
        <f t="shared" si="140"/>
        <v>935</v>
      </c>
      <c r="N937" s="69" t="str">
        <f t="shared" si="142"/>
        <v/>
      </c>
    </row>
    <row r="938" spans="1:14" x14ac:dyDescent="0.2">
      <c r="A938" s="1">
        <v>60023</v>
      </c>
      <c r="B938" s="52">
        <f t="shared" si="137"/>
        <v>2064</v>
      </c>
      <c r="C938" s="52">
        <f t="shared" si="138"/>
        <v>5</v>
      </c>
      <c r="D938" s="51">
        <f>VLOOKUP($A938,[1]Selic_base!$A$3:$H$1000,4,0)</f>
        <v>0</v>
      </c>
      <c r="E938" s="54">
        <f>VLOOKUP($A938,[1]Selic_base!$A$3:$H$1000,5,0)</f>
        <v>0</v>
      </c>
      <c r="F938" s="54" t="str">
        <f>VLOOKUP($A938,[1]Selic_base!$A$3:$H$1000,6,0)</f>
        <v/>
      </c>
      <c r="G938" s="54" t="str">
        <f>VLOOKUP($A938,[1]Selic_base!$A$3:$H$1000,7,0)</f>
        <v>b</v>
      </c>
      <c r="H938" s="68">
        <f t="shared" si="139"/>
        <v>472</v>
      </c>
      <c r="I938" s="18"/>
      <c r="J938" s="69" t="str">
        <f t="shared" si="141"/>
        <v/>
      </c>
      <c r="K938" s="6"/>
      <c r="L938" s="18"/>
      <c r="M938" s="64">
        <f t="shared" si="140"/>
        <v>936</v>
      </c>
      <c r="N938" s="69" t="str">
        <f t="shared" si="142"/>
        <v/>
      </c>
    </row>
    <row r="939" spans="1:14" x14ac:dyDescent="0.2">
      <c r="A939" s="1">
        <v>60054</v>
      </c>
      <c r="B939" s="52">
        <f t="shared" si="137"/>
        <v>2064</v>
      </c>
      <c r="C939" s="52">
        <f t="shared" si="138"/>
        <v>6</v>
      </c>
      <c r="D939" s="51">
        <f>VLOOKUP($A939,[1]Selic_base!$A$3:$H$1000,4,0)</f>
        <v>0</v>
      </c>
      <c r="E939" s="54">
        <f>VLOOKUP($A939,[1]Selic_base!$A$3:$H$1000,5,0)</f>
        <v>0</v>
      </c>
      <c r="F939" s="54" t="str">
        <f>VLOOKUP($A939,[1]Selic_base!$A$3:$H$1000,6,0)</f>
        <v/>
      </c>
      <c r="G939" s="54" t="str">
        <f>VLOOKUP($A939,[1]Selic_base!$A$3:$H$1000,7,0)</f>
        <v>b</v>
      </c>
      <c r="H939" s="68">
        <f t="shared" si="139"/>
        <v>473</v>
      </c>
      <c r="I939" s="18"/>
      <c r="J939" s="69" t="str">
        <f t="shared" si="141"/>
        <v/>
      </c>
      <c r="K939" s="6"/>
      <c r="L939" s="18"/>
      <c r="M939" s="64">
        <f t="shared" si="140"/>
        <v>937</v>
      </c>
      <c r="N939" s="69" t="str">
        <f t="shared" si="142"/>
        <v/>
      </c>
    </row>
    <row r="940" spans="1:14" x14ac:dyDescent="0.2">
      <c r="A940" s="1">
        <v>60084</v>
      </c>
      <c r="B940" s="52">
        <f t="shared" si="137"/>
        <v>2064</v>
      </c>
      <c r="C940" s="52">
        <f t="shared" si="138"/>
        <v>7</v>
      </c>
      <c r="D940" s="51">
        <f>VLOOKUP($A940,[1]Selic_base!$A$3:$H$1000,4,0)</f>
        <v>0</v>
      </c>
      <c r="E940" s="54">
        <f>VLOOKUP($A940,[1]Selic_base!$A$3:$H$1000,5,0)</f>
        <v>0</v>
      </c>
      <c r="F940" s="54" t="str">
        <f>VLOOKUP($A940,[1]Selic_base!$A$3:$H$1000,6,0)</f>
        <v/>
      </c>
      <c r="G940" s="54" t="str">
        <f>VLOOKUP($A940,[1]Selic_base!$A$3:$H$1000,7,0)</f>
        <v>b</v>
      </c>
      <c r="H940" s="68">
        <f t="shared" si="139"/>
        <v>474</v>
      </c>
      <c r="I940" s="18"/>
      <c r="J940" s="69" t="str">
        <f t="shared" si="141"/>
        <v/>
      </c>
      <c r="K940" s="6"/>
      <c r="L940" s="18"/>
      <c r="M940" s="64">
        <f t="shared" si="140"/>
        <v>938</v>
      </c>
      <c r="N940" s="69" t="str">
        <f t="shared" si="142"/>
        <v/>
      </c>
    </row>
    <row r="941" spans="1:14" x14ac:dyDescent="0.2">
      <c r="A941" s="1">
        <v>60115</v>
      </c>
      <c r="B941" s="52">
        <f t="shared" si="137"/>
        <v>2064</v>
      </c>
      <c r="C941" s="52">
        <f t="shared" si="138"/>
        <v>8</v>
      </c>
      <c r="D941" s="51">
        <f>VLOOKUP($A941,[1]Selic_base!$A$3:$H$1000,4,0)</f>
        <v>0</v>
      </c>
      <c r="E941" s="54">
        <f>VLOOKUP($A941,[1]Selic_base!$A$3:$H$1000,5,0)</f>
        <v>0</v>
      </c>
      <c r="F941" s="54" t="str">
        <f>VLOOKUP($A941,[1]Selic_base!$A$3:$H$1000,6,0)</f>
        <v/>
      </c>
      <c r="G941" s="54" t="str">
        <f>VLOOKUP($A941,[1]Selic_base!$A$3:$H$1000,7,0)</f>
        <v>b</v>
      </c>
      <c r="H941" s="68">
        <f t="shared" si="139"/>
        <v>475</v>
      </c>
      <c r="I941" s="18"/>
      <c r="J941" s="69" t="str">
        <f t="shared" si="141"/>
        <v/>
      </c>
      <c r="K941" s="6"/>
      <c r="L941" s="18"/>
      <c r="M941" s="64">
        <f t="shared" si="140"/>
        <v>939</v>
      </c>
      <c r="N941" s="69" t="str">
        <f t="shared" si="142"/>
        <v/>
      </c>
    </row>
    <row r="942" spans="1:14" x14ac:dyDescent="0.2">
      <c r="A942" s="1">
        <v>60146</v>
      </c>
      <c r="B942" s="52">
        <f t="shared" si="137"/>
        <v>2064</v>
      </c>
      <c r="C942" s="52">
        <f t="shared" si="138"/>
        <v>9</v>
      </c>
      <c r="D942" s="51">
        <f>VLOOKUP($A942,[1]Selic_base!$A$3:$H$1000,4,0)</f>
        <v>0</v>
      </c>
      <c r="E942" s="54">
        <f>VLOOKUP($A942,[1]Selic_base!$A$3:$H$1000,5,0)</f>
        <v>0</v>
      </c>
      <c r="F942" s="54" t="str">
        <f>VLOOKUP($A942,[1]Selic_base!$A$3:$H$1000,6,0)</f>
        <v/>
      </c>
      <c r="G942" s="54" t="str">
        <f>VLOOKUP($A942,[1]Selic_base!$A$3:$H$1000,7,0)</f>
        <v>b</v>
      </c>
      <c r="H942" s="68">
        <f t="shared" si="139"/>
        <v>476</v>
      </c>
      <c r="I942" s="18"/>
      <c r="J942" s="69" t="str">
        <f t="shared" si="141"/>
        <v/>
      </c>
      <c r="K942" s="6"/>
      <c r="L942" s="18"/>
      <c r="M942" s="64">
        <f t="shared" si="140"/>
        <v>940</v>
      </c>
      <c r="N942" s="69" t="str">
        <f t="shared" si="142"/>
        <v/>
      </c>
    </row>
    <row r="943" spans="1:14" x14ac:dyDescent="0.2">
      <c r="A943" s="1">
        <v>60176</v>
      </c>
      <c r="B943" s="52">
        <f t="shared" si="137"/>
        <v>2064</v>
      </c>
      <c r="C943" s="52">
        <f t="shared" si="138"/>
        <v>10</v>
      </c>
      <c r="D943" s="51">
        <f>VLOOKUP($A943,[1]Selic_base!$A$3:$H$1000,4,0)</f>
        <v>0</v>
      </c>
      <c r="E943" s="54">
        <f>VLOOKUP($A943,[1]Selic_base!$A$3:$H$1000,5,0)</f>
        <v>0</v>
      </c>
      <c r="F943" s="54" t="str">
        <f>VLOOKUP($A943,[1]Selic_base!$A$3:$H$1000,6,0)</f>
        <v/>
      </c>
      <c r="G943" s="54" t="str">
        <f>VLOOKUP($A943,[1]Selic_base!$A$3:$H$1000,7,0)</f>
        <v>b</v>
      </c>
      <c r="H943" s="68">
        <f t="shared" si="139"/>
        <v>477</v>
      </c>
      <c r="I943" s="18"/>
      <c r="J943" s="69" t="str">
        <f t="shared" si="141"/>
        <v/>
      </c>
      <c r="K943" s="6"/>
      <c r="L943" s="18"/>
      <c r="M943" s="64">
        <f t="shared" si="140"/>
        <v>941</v>
      </c>
      <c r="N943" s="69" t="str">
        <f t="shared" si="142"/>
        <v/>
      </c>
    </row>
    <row r="944" spans="1:14" x14ac:dyDescent="0.2">
      <c r="A944" s="1">
        <v>60207</v>
      </c>
      <c r="B944" s="52">
        <f t="shared" si="137"/>
        <v>2064</v>
      </c>
      <c r="C944" s="52">
        <f t="shared" si="138"/>
        <v>11</v>
      </c>
      <c r="D944" s="51">
        <f>VLOOKUP($A944,[1]Selic_base!$A$3:$H$1000,4,0)</f>
        <v>0</v>
      </c>
      <c r="E944" s="54">
        <f>VLOOKUP($A944,[1]Selic_base!$A$3:$H$1000,5,0)</f>
        <v>0</v>
      </c>
      <c r="F944" s="54" t="str">
        <f>VLOOKUP($A944,[1]Selic_base!$A$3:$H$1000,6,0)</f>
        <v/>
      </c>
      <c r="G944" s="54" t="str">
        <f>VLOOKUP($A944,[1]Selic_base!$A$3:$H$1000,7,0)</f>
        <v>b</v>
      </c>
      <c r="H944" s="68">
        <f t="shared" si="139"/>
        <v>478</v>
      </c>
      <c r="I944" s="18"/>
      <c r="J944" s="69" t="str">
        <f t="shared" si="141"/>
        <v/>
      </c>
      <c r="K944" s="6"/>
      <c r="L944" s="18"/>
      <c r="M944" s="64">
        <f t="shared" si="140"/>
        <v>942</v>
      </c>
      <c r="N944" s="69" t="str">
        <f t="shared" si="142"/>
        <v/>
      </c>
    </row>
    <row r="945" spans="1:14" x14ac:dyDescent="0.2">
      <c r="A945" s="1">
        <v>60237</v>
      </c>
      <c r="B945" s="52">
        <f t="shared" si="137"/>
        <v>2064</v>
      </c>
      <c r="C945" s="52">
        <f t="shared" si="138"/>
        <v>12</v>
      </c>
      <c r="D945" s="51">
        <f>VLOOKUP($A945,[1]Selic_base!$A$3:$H$1000,4,0)</f>
        <v>0</v>
      </c>
      <c r="E945" s="54">
        <f>VLOOKUP($A945,[1]Selic_base!$A$3:$H$1000,5,0)</f>
        <v>0</v>
      </c>
      <c r="F945" s="54" t="str">
        <f>VLOOKUP($A945,[1]Selic_base!$A$3:$H$1000,6,0)</f>
        <v/>
      </c>
      <c r="G945" s="54" t="str">
        <f>VLOOKUP($A945,[1]Selic_base!$A$3:$H$1000,7,0)</f>
        <v>b</v>
      </c>
      <c r="H945" s="68">
        <f t="shared" si="139"/>
        <v>479</v>
      </c>
      <c r="I945" s="18"/>
      <c r="J945" s="69" t="str">
        <f t="shared" si="141"/>
        <v/>
      </c>
      <c r="K945" s="6"/>
      <c r="L945" s="18"/>
      <c r="M945" s="64">
        <f t="shared" si="140"/>
        <v>943</v>
      </c>
      <c r="N945" s="69" t="str">
        <f t="shared" si="142"/>
        <v/>
      </c>
    </row>
    <row r="946" spans="1:14" x14ac:dyDescent="0.2">
      <c r="A946" s="1">
        <v>60268</v>
      </c>
      <c r="B946" s="52">
        <f t="shared" ref="B946:B995" si="143">YEAR(A946)</f>
        <v>2065</v>
      </c>
      <c r="C946" s="52">
        <f t="shared" ref="C946:C995" si="144">MONTH(A946)</f>
        <v>1</v>
      </c>
      <c r="D946" s="51">
        <f>VLOOKUP($A946,[1]Selic_base!$A$3:$H$1000,4,0)</f>
        <v>0</v>
      </c>
      <c r="E946" s="54">
        <f>VLOOKUP($A946,[1]Selic_base!$A$3:$H$1000,5,0)</f>
        <v>0</v>
      </c>
      <c r="F946" s="54" t="str">
        <f>VLOOKUP($A946,[1]Selic_base!$A$3:$H$1000,6,0)</f>
        <v/>
      </c>
      <c r="G946" s="54" t="str">
        <f>VLOOKUP($A946,[1]Selic_base!$A$3:$H$1000,7,0)</f>
        <v>b</v>
      </c>
      <c r="H946" s="68">
        <f t="shared" ref="H946:H995" si="145">IF(AND(G946="v",G947="b"),1,IF(H945&gt;0,H945+1,0))</f>
        <v>480</v>
      </c>
      <c r="I946" s="18"/>
      <c r="J946" s="69" t="str">
        <f t="shared" si="141"/>
        <v/>
      </c>
      <c r="K946" s="6"/>
      <c r="L946" s="18"/>
      <c r="M946" s="64">
        <f t="shared" si="140"/>
        <v>944</v>
      </c>
      <c r="N946" s="69" t="str">
        <f t="shared" si="142"/>
        <v/>
      </c>
    </row>
    <row r="947" spans="1:14" x14ac:dyDescent="0.2">
      <c r="A947" s="1">
        <v>60299</v>
      </c>
      <c r="B947" s="52">
        <f t="shared" si="143"/>
        <v>2065</v>
      </c>
      <c r="C947" s="52">
        <f t="shared" si="144"/>
        <v>2</v>
      </c>
      <c r="D947" s="51">
        <f>VLOOKUP($A947,[1]Selic_base!$A$3:$H$1000,4,0)</f>
        <v>0</v>
      </c>
      <c r="E947" s="54">
        <f>VLOOKUP($A947,[1]Selic_base!$A$3:$H$1000,5,0)</f>
        <v>0</v>
      </c>
      <c r="F947" s="54" t="str">
        <f>VLOOKUP($A947,[1]Selic_base!$A$3:$H$1000,6,0)</f>
        <v/>
      </c>
      <c r="G947" s="54" t="str">
        <f>VLOOKUP($A947,[1]Selic_base!$A$3:$H$1000,7,0)</f>
        <v>b</v>
      </c>
      <c r="H947" s="68">
        <f t="shared" si="145"/>
        <v>481</v>
      </c>
      <c r="I947" s="18"/>
      <c r="J947" s="69" t="str">
        <f t="shared" si="141"/>
        <v/>
      </c>
      <c r="K947" s="6"/>
      <c r="L947" s="18"/>
      <c r="M947" s="64">
        <f t="shared" si="140"/>
        <v>945</v>
      </c>
      <c r="N947" s="69" t="str">
        <f t="shared" si="142"/>
        <v/>
      </c>
    </row>
    <row r="948" spans="1:14" x14ac:dyDescent="0.2">
      <c r="A948" s="1">
        <v>60327</v>
      </c>
      <c r="B948" s="52">
        <f t="shared" si="143"/>
        <v>2065</v>
      </c>
      <c r="C948" s="52">
        <f t="shared" si="144"/>
        <v>3</v>
      </c>
      <c r="D948" s="51">
        <f>VLOOKUP($A948,[1]Selic_base!$A$3:$H$1000,4,0)</f>
        <v>0</v>
      </c>
      <c r="E948" s="54">
        <f>VLOOKUP($A948,[1]Selic_base!$A$3:$H$1000,5,0)</f>
        <v>0</v>
      </c>
      <c r="F948" s="54" t="str">
        <f>VLOOKUP($A948,[1]Selic_base!$A$3:$H$1000,6,0)</f>
        <v/>
      </c>
      <c r="G948" s="54" t="str">
        <f>VLOOKUP($A948,[1]Selic_base!$A$3:$H$1000,7,0)</f>
        <v>b</v>
      </c>
      <c r="H948" s="68">
        <f t="shared" si="145"/>
        <v>482</v>
      </c>
      <c r="I948" s="18"/>
      <c r="J948" s="69" t="str">
        <f t="shared" si="141"/>
        <v/>
      </c>
      <c r="K948" s="6"/>
      <c r="L948" s="18"/>
      <c r="M948" s="64">
        <f t="shared" si="140"/>
        <v>946</v>
      </c>
      <c r="N948" s="69" t="str">
        <f t="shared" si="142"/>
        <v/>
      </c>
    </row>
    <row r="949" spans="1:14" x14ac:dyDescent="0.2">
      <c r="A949" s="1">
        <v>60358</v>
      </c>
      <c r="B949" s="52">
        <f t="shared" si="143"/>
        <v>2065</v>
      </c>
      <c r="C949" s="52">
        <f t="shared" si="144"/>
        <v>4</v>
      </c>
      <c r="D949" s="51">
        <f>VLOOKUP($A949,[1]Selic_base!$A$3:$H$1000,4,0)</f>
        <v>0</v>
      </c>
      <c r="E949" s="54">
        <f>VLOOKUP($A949,[1]Selic_base!$A$3:$H$1000,5,0)</f>
        <v>0</v>
      </c>
      <c r="F949" s="54" t="str">
        <f>VLOOKUP($A949,[1]Selic_base!$A$3:$H$1000,6,0)</f>
        <v/>
      </c>
      <c r="G949" s="54" t="str">
        <f>VLOOKUP($A949,[1]Selic_base!$A$3:$H$1000,7,0)</f>
        <v>b</v>
      </c>
      <c r="H949" s="68">
        <f t="shared" si="145"/>
        <v>483</v>
      </c>
      <c r="I949" s="18"/>
      <c r="J949" s="69" t="str">
        <f t="shared" si="141"/>
        <v/>
      </c>
      <c r="K949" s="6"/>
      <c r="L949" s="18"/>
      <c r="M949" s="64">
        <f t="shared" si="140"/>
        <v>947</v>
      </c>
      <c r="N949" s="69" t="str">
        <f t="shared" si="142"/>
        <v/>
      </c>
    </row>
    <row r="950" spans="1:14" x14ac:dyDescent="0.2">
      <c r="A950" s="1">
        <v>60388</v>
      </c>
      <c r="B950" s="52">
        <f t="shared" si="143"/>
        <v>2065</v>
      </c>
      <c r="C950" s="52">
        <f t="shared" si="144"/>
        <v>5</v>
      </c>
      <c r="D950" s="51">
        <f>VLOOKUP($A950,[1]Selic_base!$A$3:$H$1000,4,0)</f>
        <v>0</v>
      </c>
      <c r="E950" s="54">
        <f>VLOOKUP($A950,[1]Selic_base!$A$3:$H$1000,5,0)</f>
        <v>0</v>
      </c>
      <c r="F950" s="54" t="str">
        <f>VLOOKUP($A950,[1]Selic_base!$A$3:$H$1000,6,0)</f>
        <v/>
      </c>
      <c r="G950" s="54" t="str">
        <f>VLOOKUP($A950,[1]Selic_base!$A$3:$H$1000,7,0)</f>
        <v>b</v>
      </c>
      <c r="H950" s="68">
        <f t="shared" si="145"/>
        <v>484</v>
      </c>
      <c r="I950" s="18"/>
      <c r="J950" s="69" t="str">
        <f t="shared" si="141"/>
        <v/>
      </c>
      <c r="K950" s="6"/>
      <c r="L950" s="18"/>
      <c r="M950" s="64">
        <f t="shared" si="140"/>
        <v>948</v>
      </c>
      <c r="N950" s="69" t="str">
        <f t="shared" si="142"/>
        <v/>
      </c>
    </row>
    <row r="951" spans="1:14" x14ac:dyDescent="0.2">
      <c r="A951" s="1">
        <v>60419</v>
      </c>
      <c r="B951" s="52">
        <f t="shared" si="143"/>
        <v>2065</v>
      </c>
      <c r="C951" s="52">
        <f t="shared" si="144"/>
        <v>6</v>
      </c>
      <c r="D951" s="51">
        <f>VLOOKUP($A951,[1]Selic_base!$A$3:$H$1000,4,0)</f>
        <v>0</v>
      </c>
      <c r="E951" s="54">
        <f>VLOOKUP($A951,[1]Selic_base!$A$3:$H$1000,5,0)</f>
        <v>0</v>
      </c>
      <c r="F951" s="54" t="str">
        <f>VLOOKUP($A951,[1]Selic_base!$A$3:$H$1000,6,0)</f>
        <v/>
      </c>
      <c r="G951" s="54" t="str">
        <f>VLOOKUP($A951,[1]Selic_base!$A$3:$H$1000,7,0)</f>
        <v>b</v>
      </c>
      <c r="H951" s="68">
        <f t="shared" si="145"/>
        <v>485</v>
      </c>
      <c r="I951" s="18"/>
      <c r="J951" s="69" t="str">
        <f t="shared" si="141"/>
        <v/>
      </c>
      <c r="K951" s="6"/>
      <c r="L951" s="18"/>
      <c r="M951" s="64">
        <f t="shared" si="140"/>
        <v>949</v>
      </c>
      <c r="N951" s="69" t="str">
        <f t="shared" si="142"/>
        <v/>
      </c>
    </row>
    <row r="952" spans="1:14" x14ac:dyDescent="0.2">
      <c r="A952" s="1">
        <v>60449</v>
      </c>
      <c r="B952" s="52">
        <f t="shared" si="143"/>
        <v>2065</v>
      </c>
      <c r="C952" s="52">
        <f t="shared" si="144"/>
        <v>7</v>
      </c>
      <c r="D952" s="51">
        <f>VLOOKUP($A952,[1]Selic_base!$A$3:$H$1000,4,0)</f>
        <v>0</v>
      </c>
      <c r="E952" s="54">
        <f>VLOOKUP($A952,[1]Selic_base!$A$3:$H$1000,5,0)</f>
        <v>0</v>
      </c>
      <c r="F952" s="54" t="str">
        <f>VLOOKUP($A952,[1]Selic_base!$A$3:$H$1000,6,0)</f>
        <v/>
      </c>
      <c r="G952" s="54" t="str">
        <f>VLOOKUP($A952,[1]Selic_base!$A$3:$H$1000,7,0)</f>
        <v>b</v>
      </c>
      <c r="H952" s="68">
        <f t="shared" si="145"/>
        <v>486</v>
      </c>
      <c r="I952" s="18"/>
      <c r="J952" s="69" t="str">
        <f t="shared" si="141"/>
        <v/>
      </c>
      <c r="K952" s="6"/>
      <c r="L952" s="18"/>
      <c r="M952" s="64">
        <f t="shared" si="140"/>
        <v>950</v>
      </c>
      <c r="N952" s="69" t="str">
        <f t="shared" si="142"/>
        <v/>
      </c>
    </row>
    <row r="953" spans="1:14" x14ac:dyDescent="0.2">
      <c r="A953" s="1">
        <v>60480</v>
      </c>
      <c r="B953" s="52">
        <f t="shared" si="143"/>
        <v>2065</v>
      </c>
      <c r="C953" s="52">
        <f t="shared" si="144"/>
        <v>8</v>
      </c>
      <c r="D953" s="51">
        <f>VLOOKUP($A953,[1]Selic_base!$A$3:$H$1000,4,0)</f>
        <v>0</v>
      </c>
      <c r="E953" s="54">
        <f>VLOOKUP($A953,[1]Selic_base!$A$3:$H$1000,5,0)</f>
        <v>0</v>
      </c>
      <c r="F953" s="54" t="str">
        <f>VLOOKUP($A953,[1]Selic_base!$A$3:$H$1000,6,0)</f>
        <v/>
      </c>
      <c r="G953" s="54" t="str">
        <f>VLOOKUP($A953,[1]Selic_base!$A$3:$H$1000,7,0)</f>
        <v>b</v>
      </c>
      <c r="H953" s="68">
        <f t="shared" si="145"/>
        <v>487</v>
      </c>
      <c r="I953" s="18"/>
      <c r="J953" s="69" t="str">
        <f t="shared" si="141"/>
        <v/>
      </c>
      <c r="K953" s="6"/>
      <c r="L953" s="18"/>
      <c r="M953" s="64">
        <f t="shared" si="140"/>
        <v>951</v>
      </c>
      <c r="N953" s="69" t="str">
        <f t="shared" si="142"/>
        <v/>
      </c>
    </row>
    <row r="954" spans="1:14" x14ac:dyDescent="0.2">
      <c r="A954" s="1">
        <v>60511</v>
      </c>
      <c r="B954" s="52">
        <f t="shared" si="143"/>
        <v>2065</v>
      </c>
      <c r="C954" s="52">
        <f t="shared" si="144"/>
        <v>9</v>
      </c>
      <c r="D954" s="51">
        <f>VLOOKUP($A954,[1]Selic_base!$A$3:$H$1000,4,0)</f>
        <v>0</v>
      </c>
      <c r="E954" s="54">
        <f>VLOOKUP($A954,[1]Selic_base!$A$3:$H$1000,5,0)</f>
        <v>0</v>
      </c>
      <c r="F954" s="54" t="str">
        <f>VLOOKUP($A954,[1]Selic_base!$A$3:$H$1000,6,0)</f>
        <v/>
      </c>
      <c r="G954" s="54" t="str">
        <f>VLOOKUP($A954,[1]Selic_base!$A$3:$H$1000,7,0)</f>
        <v>b</v>
      </c>
      <c r="H954" s="68">
        <f t="shared" si="145"/>
        <v>488</v>
      </c>
      <c r="I954" s="18"/>
      <c r="J954" s="69" t="str">
        <f t="shared" si="141"/>
        <v/>
      </c>
      <c r="K954" s="6"/>
      <c r="L954" s="18"/>
      <c r="M954" s="64">
        <f t="shared" si="140"/>
        <v>952</v>
      </c>
      <c r="N954" s="69" t="str">
        <f t="shared" si="142"/>
        <v/>
      </c>
    </row>
    <row r="955" spans="1:14" x14ac:dyDescent="0.2">
      <c r="A955" s="1">
        <v>60541</v>
      </c>
      <c r="B955" s="52">
        <f t="shared" si="143"/>
        <v>2065</v>
      </c>
      <c r="C955" s="52">
        <f t="shared" si="144"/>
        <v>10</v>
      </c>
      <c r="D955" s="51">
        <f>VLOOKUP($A955,[1]Selic_base!$A$3:$H$1000,4,0)</f>
        <v>0</v>
      </c>
      <c r="E955" s="54">
        <f>VLOOKUP($A955,[1]Selic_base!$A$3:$H$1000,5,0)</f>
        <v>0</v>
      </c>
      <c r="F955" s="54" t="str">
        <f>VLOOKUP($A955,[1]Selic_base!$A$3:$H$1000,6,0)</f>
        <v/>
      </c>
      <c r="G955" s="54" t="str">
        <f>VLOOKUP($A955,[1]Selic_base!$A$3:$H$1000,7,0)</f>
        <v>b</v>
      </c>
      <c r="H955" s="68">
        <f t="shared" si="145"/>
        <v>489</v>
      </c>
      <c r="I955" s="18"/>
      <c r="J955" s="69" t="str">
        <f t="shared" si="141"/>
        <v/>
      </c>
      <c r="K955" s="6"/>
      <c r="L955" s="18"/>
      <c r="M955" s="64">
        <f t="shared" si="140"/>
        <v>953</v>
      </c>
      <c r="N955" s="69" t="str">
        <f t="shared" si="142"/>
        <v/>
      </c>
    </row>
    <row r="956" spans="1:14" x14ac:dyDescent="0.2">
      <c r="A956" s="1">
        <v>60572</v>
      </c>
      <c r="B956" s="52">
        <f t="shared" si="143"/>
        <v>2065</v>
      </c>
      <c r="C956" s="52">
        <f t="shared" si="144"/>
        <v>11</v>
      </c>
      <c r="D956" s="51">
        <f>VLOOKUP($A956,[1]Selic_base!$A$3:$H$1000,4,0)</f>
        <v>0</v>
      </c>
      <c r="E956" s="54">
        <f>VLOOKUP($A956,[1]Selic_base!$A$3:$H$1000,5,0)</f>
        <v>0</v>
      </c>
      <c r="F956" s="54" t="str">
        <f>VLOOKUP($A956,[1]Selic_base!$A$3:$H$1000,6,0)</f>
        <v/>
      </c>
      <c r="G956" s="54" t="str">
        <f>VLOOKUP($A956,[1]Selic_base!$A$3:$H$1000,7,0)</f>
        <v>b</v>
      </c>
      <c r="H956" s="68">
        <f t="shared" si="145"/>
        <v>490</v>
      </c>
      <c r="I956" s="18"/>
      <c r="J956" s="69" t="str">
        <f t="shared" si="141"/>
        <v/>
      </c>
      <c r="K956" s="6"/>
      <c r="L956" s="18"/>
      <c r="M956" s="64">
        <f t="shared" si="140"/>
        <v>954</v>
      </c>
      <c r="N956" s="69" t="str">
        <f t="shared" si="142"/>
        <v/>
      </c>
    </row>
    <row r="957" spans="1:14" x14ac:dyDescent="0.2">
      <c r="A957" s="1">
        <v>60602</v>
      </c>
      <c r="B957" s="52">
        <f t="shared" si="143"/>
        <v>2065</v>
      </c>
      <c r="C957" s="52">
        <f t="shared" si="144"/>
        <v>12</v>
      </c>
      <c r="D957" s="51">
        <f>VLOOKUP($A957,[1]Selic_base!$A$3:$H$1000,4,0)</f>
        <v>0</v>
      </c>
      <c r="E957" s="54">
        <f>VLOOKUP($A957,[1]Selic_base!$A$3:$H$1000,5,0)</f>
        <v>0</v>
      </c>
      <c r="F957" s="54" t="str">
        <f>VLOOKUP($A957,[1]Selic_base!$A$3:$H$1000,6,0)</f>
        <v/>
      </c>
      <c r="G957" s="54" t="str">
        <f>VLOOKUP($A957,[1]Selic_base!$A$3:$H$1000,7,0)</f>
        <v>b</v>
      </c>
      <c r="H957" s="68">
        <f t="shared" si="145"/>
        <v>491</v>
      </c>
      <c r="I957" s="18"/>
      <c r="J957" s="69" t="str">
        <f t="shared" si="141"/>
        <v/>
      </c>
      <c r="K957" s="6"/>
      <c r="L957" s="18"/>
      <c r="M957" s="64">
        <f t="shared" si="140"/>
        <v>955</v>
      </c>
      <c r="N957" s="69" t="str">
        <f t="shared" si="142"/>
        <v/>
      </c>
    </row>
    <row r="958" spans="1:14" x14ac:dyDescent="0.2">
      <c r="A958" s="1">
        <v>60633</v>
      </c>
      <c r="B958" s="52">
        <f t="shared" si="143"/>
        <v>2066</v>
      </c>
      <c r="C958" s="52">
        <f t="shared" si="144"/>
        <v>1</v>
      </c>
      <c r="D958" s="51">
        <f>VLOOKUP($A958,[1]Selic_base!$A$3:$H$1000,4,0)</f>
        <v>0</v>
      </c>
      <c r="E958" s="54">
        <f>VLOOKUP($A958,[1]Selic_base!$A$3:$H$1000,5,0)</f>
        <v>0</v>
      </c>
      <c r="F958" s="54" t="str">
        <f>VLOOKUP($A958,[1]Selic_base!$A$3:$H$1000,6,0)</f>
        <v/>
      </c>
      <c r="G958" s="54" t="str">
        <f>VLOOKUP($A958,[1]Selic_base!$A$3:$H$1000,7,0)</f>
        <v>b</v>
      </c>
      <c r="H958" s="68">
        <f t="shared" si="145"/>
        <v>492</v>
      </c>
      <c r="I958" s="18"/>
      <c r="J958" s="69" t="str">
        <f t="shared" si="141"/>
        <v/>
      </c>
      <c r="K958" s="6"/>
      <c r="L958" s="18"/>
      <c r="M958" s="64">
        <f t="shared" si="140"/>
        <v>956</v>
      </c>
      <c r="N958" s="69" t="str">
        <f t="shared" si="142"/>
        <v/>
      </c>
    </row>
    <row r="959" spans="1:14" x14ac:dyDescent="0.2">
      <c r="A959" s="1">
        <v>60664</v>
      </c>
      <c r="B959" s="52">
        <f t="shared" si="143"/>
        <v>2066</v>
      </c>
      <c r="C959" s="52">
        <f t="shared" si="144"/>
        <v>2</v>
      </c>
      <c r="D959" s="51">
        <f>VLOOKUP($A959,[1]Selic_base!$A$3:$H$1000,4,0)</f>
        <v>0</v>
      </c>
      <c r="E959" s="54">
        <f>VLOOKUP($A959,[1]Selic_base!$A$3:$H$1000,5,0)</f>
        <v>0</v>
      </c>
      <c r="F959" s="54" t="str">
        <f>VLOOKUP($A959,[1]Selic_base!$A$3:$H$1000,6,0)</f>
        <v/>
      </c>
      <c r="G959" s="54" t="str">
        <f>VLOOKUP($A959,[1]Selic_base!$A$3:$H$1000,7,0)</f>
        <v>b</v>
      </c>
      <c r="H959" s="68">
        <f t="shared" si="145"/>
        <v>493</v>
      </c>
      <c r="I959" s="18"/>
      <c r="J959" s="69" t="str">
        <f t="shared" si="141"/>
        <v/>
      </c>
      <c r="K959" s="6"/>
      <c r="L959" s="18"/>
      <c r="M959" s="64">
        <f t="shared" si="140"/>
        <v>957</v>
      </c>
      <c r="N959" s="69" t="str">
        <f t="shared" si="142"/>
        <v/>
      </c>
    </row>
    <row r="960" spans="1:14" x14ac:dyDescent="0.2">
      <c r="A960" s="1">
        <v>60692</v>
      </c>
      <c r="B960" s="52">
        <f t="shared" si="143"/>
        <v>2066</v>
      </c>
      <c r="C960" s="52">
        <f t="shared" si="144"/>
        <v>3</v>
      </c>
      <c r="D960" s="51">
        <f>VLOOKUP($A960,[1]Selic_base!$A$3:$H$1000,4,0)</f>
        <v>0</v>
      </c>
      <c r="E960" s="54">
        <f>VLOOKUP($A960,[1]Selic_base!$A$3:$H$1000,5,0)</f>
        <v>0</v>
      </c>
      <c r="F960" s="54" t="str">
        <f>VLOOKUP($A960,[1]Selic_base!$A$3:$H$1000,6,0)</f>
        <v/>
      </c>
      <c r="G960" s="54" t="str">
        <f>VLOOKUP($A960,[1]Selic_base!$A$3:$H$1000,7,0)</f>
        <v>b</v>
      </c>
      <c r="H960" s="68">
        <f t="shared" si="145"/>
        <v>494</v>
      </c>
      <c r="I960" s="18"/>
      <c r="J960" s="69" t="str">
        <f t="shared" si="141"/>
        <v/>
      </c>
      <c r="K960" s="6"/>
      <c r="L960" s="18"/>
      <c r="M960" s="64">
        <f t="shared" si="140"/>
        <v>958</v>
      </c>
      <c r="N960" s="69" t="str">
        <f t="shared" si="142"/>
        <v/>
      </c>
    </row>
    <row r="961" spans="1:14" x14ac:dyDescent="0.2">
      <c r="A961" s="1">
        <v>60723</v>
      </c>
      <c r="B961" s="52">
        <f t="shared" si="143"/>
        <v>2066</v>
      </c>
      <c r="C961" s="52">
        <f t="shared" si="144"/>
        <v>4</v>
      </c>
      <c r="D961" s="51">
        <f>VLOOKUP($A961,[1]Selic_base!$A$3:$H$1000,4,0)</f>
        <v>0</v>
      </c>
      <c r="E961" s="54">
        <f>VLOOKUP($A961,[1]Selic_base!$A$3:$H$1000,5,0)</f>
        <v>0</v>
      </c>
      <c r="F961" s="54" t="str">
        <f>VLOOKUP($A961,[1]Selic_base!$A$3:$H$1000,6,0)</f>
        <v/>
      </c>
      <c r="G961" s="54" t="str">
        <f>VLOOKUP($A961,[1]Selic_base!$A$3:$H$1000,7,0)</f>
        <v>b</v>
      </c>
      <c r="H961" s="68">
        <f t="shared" si="145"/>
        <v>495</v>
      </c>
      <c r="I961" s="18"/>
      <c r="J961" s="69" t="str">
        <f t="shared" si="141"/>
        <v/>
      </c>
      <c r="K961" s="6"/>
      <c r="L961" s="18"/>
      <c r="M961" s="64">
        <f t="shared" si="140"/>
        <v>959</v>
      </c>
      <c r="N961" s="69" t="str">
        <f t="shared" si="142"/>
        <v/>
      </c>
    </row>
    <row r="962" spans="1:14" x14ac:dyDescent="0.2">
      <c r="A962" s="1">
        <v>60753</v>
      </c>
      <c r="B962" s="52">
        <f t="shared" si="143"/>
        <v>2066</v>
      </c>
      <c r="C962" s="52">
        <f t="shared" si="144"/>
        <v>5</v>
      </c>
      <c r="D962" s="51">
        <f>VLOOKUP($A962,[1]Selic_base!$A$3:$H$1000,4,0)</f>
        <v>0</v>
      </c>
      <c r="E962" s="54">
        <f>VLOOKUP($A962,[1]Selic_base!$A$3:$H$1000,5,0)</f>
        <v>0</v>
      </c>
      <c r="F962" s="54" t="str">
        <f>VLOOKUP($A962,[1]Selic_base!$A$3:$H$1000,6,0)</f>
        <v/>
      </c>
      <c r="G962" s="54" t="str">
        <f>VLOOKUP($A962,[1]Selic_base!$A$3:$H$1000,7,0)</f>
        <v>b</v>
      </c>
      <c r="H962" s="68">
        <f t="shared" si="145"/>
        <v>496</v>
      </c>
      <c r="I962" s="18"/>
      <c r="J962" s="69" t="str">
        <f t="shared" si="141"/>
        <v/>
      </c>
      <c r="K962" s="6"/>
      <c r="L962" s="18"/>
      <c r="M962" s="64">
        <f t="shared" si="140"/>
        <v>960</v>
      </c>
      <c r="N962" s="69" t="str">
        <f t="shared" si="142"/>
        <v/>
      </c>
    </row>
    <row r="963" spans="1:14" x14ac:dyDescent="0.2">
      <c r="A963" s="1">
        <v>60784</v>
      </c>
      <c r="B963" s="52">
        <f t="shared" si="143"/>
        <v>2066</v>
      </c>
      <c r="C963" s="52">
        <f t="shared" si="144"/>
        <v>6</v>
      </c>
      <c r="D963" s="51">
        <f>VLOOKUP($A963,[1]Selic_base!$A$3:$H$1000,4,0)</f>
        <v>0</v>
      </c>
      <c r="E963" s="54">
        <f>VLOOKUP($A963,[1]Selic_base!$A$3:$H$1000,5,0)</f>
        <v>0</v>
      </c>
      <c r="F963" s="54" t="str">
        <f>VLOOKUP($A963,[1]Selic_base!$A$3:$H$1000,6,0)</f>
        <v/>
      </c>
      <c r="G963" s="54" t="str">
        <f>VLOOKUP($A963,[1]Selic_base!$A$3:$H$1000,7,0)</f>
        <v>b</v>
      </c>
      <c r="H963" s="68">
        <f t="shared" si="145"/>
        <v>497</v>
      </c>
      <c r="I963" s="18"/>
      <c r="J963" s="69" t="str">
        <f t="shared" si="141"/>
        <v/>
      </c>
      <c r="K963" s="6"/>
      <c r="L963" s="18"/>
      <c r="M963" s="64">
        <f t="shared" si="140"/>
        <v>961</v>
      </c>
      <c r="N963" s="69" t="str">
        <f t="shared" si="142"/>
        <v/>
      </c>
    </row>
    <row r="964" spans="1:14" x14ac:dyDescent="0.2">
      <c r="A964" s="1">
        <v>60814</v>
      </c>
      <c r="B964" s="52">
        <f t="shared" si="143"/>
        <v>2066</v>
      </c>
      <c r="C964" s="52">
        <f t="shared" si="144"/>
        <v>7</v>
      </c>
      <c r="D964" s="51">
        <f>VLOOKUP($A964,[1]Selic_base!$A$3:$H$1000,4,0)</f>
        <v>0</v>
      </c>
      <c r="E964" s="54">
        <f>VLOOKUP($A964,[1]Selic_base!$A$3:$H$1000,5,0)</f>
        <v>0</v>
      </c>
      <c r="F964" s="54" t="str">
        <f>VLOOKUP($A964,[1]Selic_base!$A$3:$H$1000,6,0)</f>
        <v/>
      </c>
      <c r="G964" s="54" t="str">
        <f>VLOOKUP($A964,[1]Selic_base!$A$3:$H$1000,7,0)</f>
        <v>b</v>
      </c>
      <c r="H964" s="68">
        <f t="shared" si="145"/>
        <v>498</v>
      </c>
      <c r="I964" s="18"/>
      <c r="J964" s="69" t="str">
        <f t="shared" si="141"/>
        <v/>
      </c>
      <c r="K964" s="6"/>
      <c r="L964" s="18"/>
      <c r="M964" s="64">
        <f t="shared" si="140"/>
        <v>962</v>
      </c>
      <c r="N964" s="69" t="str">
        <f t="shared" si="142"/>
        <v/>
      </c>
    </row>
    <row r="965" spans="1:14" x14ac:dyDescent="0.2">
      <c r="A965" s="1">
        <v>60845</v>
      </c>
      <c r="B965" s="52">
        <f t="shared" si="143"/>
        <v>2066</v>
      </c>
      <c r="C965" s="52">
        <f t="shared" si="144"/>
        <v>8</v>
      </c>
      <c r="D965" s="51">
        <f>VLOOKUP($A965,[1]Selic_base!$A$3:$H$1000,4,0)</f>
        <v>0</v>
      </c>
      <c r="E965" s="54">
        <f>VLOOKUP($A965,[1]Selic_base!$A$3:$H$1000,5,0)</f>
        <v>0</v>
      </c>
      <c r="F965" s="54" t="str">
        <f>VLOOKUP($A965,[1]Selic_base!$A$3:$H$1000,6,0)</f>
        <v/>
      </c>
      <c r="G965" s="54" t="str">
        <f>VLOOKUP($A965,[1]Selic_base!$A$3:$H$1000,7,0)</f>
        <v>b</v>
      </c>
      <c r="H965" s="68">
        <f t="shared" si="145"/>
        <v>499</v>
      </c>
      <c r="I965" s="18"/>
      <c r="J965" s="69" t="str">
        <f t="shared" si="141"/>
        <v/>
      </c>
      <c r="K965" s="6"/>
      <c r="L965" s="18"/>
      <c r="M965" s="64">
        <f t="shared" ref="M965:M995" si="146">M964+1</f>
        <v>963</v>
      </c>
      <c r="N965" s="69" t="str">
        <f t="shared" si="142"/>
        <v/>
      </c>
    </row>
    <row r="966" spans="1:14" x14ac:dyDescent="0.2">
      <c r="A966" s="1">
        <v>60876</v>
      </c>
      <c r="B966" s="52">
        <f t="shared" si="143"/>
        <v>2066</v>
      </c>
      <c r="C966" s="52">
        <f t="shared" si="144"/>
        <v>9</v>
      </c>
      <c r="D966" s="51">
        <f>VLOOKUP($A966,[1]Selic_base!$A$3:$H$1000,4,0)</f>
        <v>0</v>
      </c>
      <c r="E966" s="54">
        <f>VLOOKUP($A966,[1]Selic_base!$A$3:$H$1000,5,0)</f>
        <v>0</v>
      </c>
      <c r="F966" s="54" t="str">
        <f>VLOOKUP($A966,[1]Selic_base!$A$3:$H$1000,6,0)</f>
        <v/>
      </c>
      <c r="G966" s="54" t="str">
        <f>VLOOKUP($A966,[1]Selic_base!$A$3:$H$1000,7,0)</f>
        <v>b</v>
      </c>
      <c r="H966" s="68">
        <f t="shared" si="145"/>
        <v>500</v>
      </c>
      <c r="I966" s="18"/>
      <c r="J966" s="69" t="str">
        <f t="shared" si="141"/>
        <v/>
      </c>
      <c r="K966" s="6"/>
      <c r="L966" s="18"/>
      <c r="M966" s="64">
        <f t="shared" si="146"/>
        <v>964</v>
      </c>
      <c r="N966" s="69" t="str">
        <f t="shared" si="142"/>
        <v/>
      </c>
    </row>
    <row r="967" spans="1:14" x14ac:dyDescent="0.2">
      <c r="A967" s="1">
        <v>60906</v>
      </c>
      <c r="B967" s="52">
        <f t="shared" si="143"/>
        <v>2066</v>
      </c>
      <c r="C967" s="52">
        <f t="shared" si="144"/>
        <v>10</v>
      </c>
      <c r="D967" s="51">
        <f>VLOOKUP($A967,[1]Selic_base!$A$3:$H$1000,4,0)</f>
        <v>0</v>
      </c>
      <c r="E967" s="54">
        <f>VLOOKUP($A967,[1]Selic_base!$A$3:$H$1000,5,0)</f>
        <v>0</v>
      </c>
      <c r="F967" s="54" t="str">
        <f>VLOOKUP($A967,[1]Selic_base!$A$3:$H$1000,6,0)</f>
        <v/>
      </c>
      <c r="G967" s="54" t="str">
        <f>VLOOKUP($A967,[1]Selic_base!$A$3:$H$1000,7,0)</f>
        <v>b</v>
      </c>
      <c r="H967" s="68">
        <f t="shared" si="145"/>
        <v>501</v>
      </c>
      <c r="I967" s="18"/>
      <c r="J967" s="69" t="str">
        <f t="shared" si="141"/>
        <v/>
      </c>
      <c r="K967" s="6"/>
      <c r="L967" s="18"/>
      <c r="M967" s="64">
        <f t="shared" si="146"/>
        <v>965</v>
      </c>
      <c r="N967" s="69" t="str">
        <f t="shared" si="142"/>
        <v/>
      </c>
    </row>
    <row r="968" spans="1:14" x14ac:dyDescent="0.2">
      <c r="A968" s="1">
        <v>60937</v>
      </c>
      <c r="B968" s="52">
        <f t="shared" si="143"/>
        <v>2066</v>
      </c>
      <c r="C968" s="52">
        <f t="shared" si="144"/>
        <v>11</v>
      </c>
      <c r="D968" s="51">
        <f>VLOOKUP($A968,[1]Selic_base!$A$3:$H$1000,4,0)</f>
        <v>0</v>
      </c>
      <c r="E968" s="54">
        <f>VLOOKUP($A968,[1]Selic_base!$A$3:$H$1000,5,0)</f>
        <v>0</v>
      </c>
      <c r="F968" s="54" t="str">
        <f>VLOOKUP($A968,[1]Selic_base!$A$3:$H$1000,6,0)</f>
        <v/>
      </c>
      <c r="G968" s="54" t="str">
        <f>VLOOKUP($A968,[1]Selic_base!$A$3:$H$1000,7,0)</f>
        <v>b</v>
      </c>
      <c r="H968" s="68">
        <f t="shared" si="145"/>
        <v>502</v>
      </c>
      <c r="I968" s="18"/>
      <c r="J968" s="69" t="str">
        <f t="shared" si="141"/>
        <v/>
      </c>
      <c r="K968" s="6"/>
      <c r="L968" s="18"/>
      <c r="M968" s="64">
        <f t="shared" si="146"/>
        <v>966</v>
      </c>
      <c r="N968" s="69" t="str">
        <f t="shared" si="142"/>
        <v/>
      </c>
    </row>
    <row r="969" spans="1:14" x14ac:dyDescent="0.2">
      <c r="A969" s="1">
        <v>60967</v>
      </c>
      <c r="B969" s="52">
        <f t="shared" si="143"/>
        <v>2066</v>
      </c>
      <c r="C969" s="52">
        <f t="shared" si="144"/>
        <v>12</v>
      </c>
      <c r="D969" s="51">
        <f>VLOOKUP($A969,[1]Selic_base!$A$3:$H$1000,4,0)</f>
        <v>0</v>
      </c>
      <c r="E969" s="54">
        <f>VLOOKUP($A969,[1]Selic_base!$A$3:$H$1000,5,0)</f>
        <v>0</v>
      </c>
      <c r="F969" s="54" t="str">
        <f>VLOOKUP($A969,[1]Selic_base!$A$3:$H$1000,6,0)</f>
        <v/>
      </c>
      <c r="G969" s="54" t="str">
        <f>VLOOKUP($A969,[1]Selic_base!$A$3:$H$1000,7,0)</f>
        <v>b</v>
      </c>
      <c r="H969" s="68">
        <f t="shared" si="145"/>
        <v>503</v>
      </c>
      <c r="I969" s="18"/>
      <c r="J969" s="69" t="str">
        <f t="shared" si="141"/>
        <v/>
      </c>
      <c r="K969" s="6"/>
      <c r="L969" s="18"/>
      <c r="M969" s="64">
        <f t="shared" si="146"/>
        <v>967</v>
      </c>
      <c r="N969" s="69" t="str">
        <f t="shared" si="142"/>
        <v/>
      </c>
    </row>
    <row r="970" spans="1:14" x14ac:dyDescent="0.2">
      <c r="A970" s="1">
        <v>60998</v>
      </c>
      <c r="B970" s="52">
        <f t="shared" si="143"/>
        <v>2067</v>
      </c>
      <c r="C970" s="52">
        <f t="shared" si="144"/>
        <v>1</v>
      </c>
      <c r="D970" s="51">
        <f>VLOOKUP($A970,[1]Selic_base!$A$3:$H$1000,4,0)</f>
        <v>0</v>
      </c>
      <c r="E970" s="54">
        <f>VLOOKUP($A970,[1]Selic_base!$A$3:$H$1000,5,0)</f>
        <v>0</v>
      </c>
      <c r="F970" s="54" t="str">
        <f>VLOOKUP($A970,[1]Selic_base!$A$3:$H$1000,6,0)</f>
        <v/>
      </c>
      <c r="G970" s="54" t="str">
        <f>VLOOKUP($A970,[1]Selic_base!$A$3:$H$1000,7,0)</f>
        <v>b</v>
      </c>
      <c r="H970" s="68">
        <f t="shared" si="145"/>
        <v>504</v>
      </c>
      <c r="I970" s="18"/>
      <c r="J970" s="69" t="str">
        <f t="shared" si="141"/>
        <v/>
      </c>
      <c r="K970" s="6"/>
      <c r="L970" s="18"/>
      <c r="M970" s="64">
        <f t="shared" si="146"/>
        <v>968</v>
      </c>
      <c r="N970" s="69" t="str">
        <f t="shared" si="142"/>
        <v/>
      </c>
    </row>
    <row r="971" spans="1:14" x14ac:dyDescent="0.2">
      <c r="A971" s="1">
        <v>61029</v>
      </c>
      <c r="B971" s="52">
        <f t="shared" si="143"/>
        <v>2067</v>
      </c>
      <c r="C971" s="52">
        <f t="shared" si="144"/>
        <v>2</v>
      </c>
      <c r="D971" s="51">
        <f>VLOOKUP($A971,[1]Selic_base!$A$3:$H$1000,4,0)</f>
        <v>0</v>
      </c>
      <c r="E971" s="54">
        <f>VLOOKUP($A971,[1]Selic_base!$A$3:$H$1000,5,0)</f>
        <v>0</v>
      </c>
      <c r="F971" s="54" t="str">
        <f>VLOOKUP($A971,[1]Selic_base!$A$3:$H$1000,6,0)</f>
        <v/>
      </c>
      <c r="G971" s="54" t="str">
        <f>VLOOKUP($A971,[1]Selic_base!$A$3:$H$1000,7,0)</f>
        <v>b</v>
      </c>
      <c r="H971" s="68">
        <f t="shared" si="145"/>
        <v>505</v>
      </c>
      <c r="I971" s="18"/>
      <c r="J971" s="69" t="str">
        <f t="shared" ref="J971:J995" si="147">IF(G971="b","",A971)</f>
        <v/>
      </c>
      <c r="K971" s="6"/>
      <c r="L971" s="18"/>
      <c r="M971" s="64">
        <f t="shared" si="146"/>
        <v>969</v>
      </c>
      <c r="N971" s="69" t="str">
        <f t="shared" ref="N971:N995" si="148">J971</f>
        <v/>
      </c>
    </row>
    <row r="972" spans="1:14" x14ac:dyDescent="0.2">
      <c r="A972" s="1">
        <v>61057</v>
      </c>
      <c r="B972" s="52">
        <f t="shared" si="143"/>
        <v>2067</v>
      </c>
      <c r="C972" s="52">
        <f t="shared" si="144"/>
        <v>3</v>
      </c>
      <c r="D972" s="51">
        <f>VLOOKUP($A972,[1]Selic_base!$A$3:$H$1000,4,0)</f>
        <v>0</v>
      </c>
      <c r="E972" s="54">
        <f>VLOOKUP($A972,[1]Selic_base!$A$3:$H$1000,5,0)</f>
        <v>0</v>
      </c>
      <c r="F972" s="54" t="str">
        <f>VLOOKUP($A972,[1]Selic_base!$A$3:$H$1000,6,0)</f>
        <v/>
      </c>
      <c r="G972" s="54" t="str">
        <f>VLOOKUP($A972,[1]Selic_base!$A$3:$H$1000,7,0)</f>
        <v>b</v>
      </c>
      <c r="H972" s="68">
        <f t="shared" si="145"/>
        <v>506</v>
      </c>
      <c r="I972" s="18"/>
      <c r="J972" s="69" t="str">
        <f t="shared" si="147"/>
        <v/>
      </c>
      <c r="K972" s="6"/>
      <c r="L972" s="18"/>
      <c r="M972" s="64">
        <f t="shared" si="146"/>
        <v>970</v>
      </c>
      <c r="N972" s="69" t="str">
        <f t="shared" si="148"/>
        <v/>
      </c>
    </row>
    <row r="973" spans="1:14" x14ac:dyDescent="0.2">
      <c r="A973" s="1">
        <v>61088</v>
      </c>
      <c r="B973" s="52">
        <f t="shared" si="143"/>
        <v>2067</v>
      </c>
      <c r="C973" s="52">
        <f t="shared" si="144"/>
        <v>4</v>
      </c>
      <c r="D973" s="51">
        <f>VLOOKUP($A973,[1]Selic_base!$A$3:$H$1000,4,0)</f>
        <v>0</v>
      </c>
      <c r="E973" s="54">
        <f>VLOOKUP($A973,[1]Selic_base!$A$3:$H$1000,5,0)</f>
        <v>0</v>
      </c>
      <c r="F973" s="54" t="str">
        <f>VLOOKUP($A973,[1]Selic_base!$A$3:$H$1000,6,0)</f>
        <v/>
      </c>
      <c r="G973" s="54" t="str">
        <f>VLOOKUP($A973,[1]Selic_base!$A$3:$H$1000,7,0)</f>
        <v>b</v>
      </c>
      <c r="H973" s="68">
        <f t="shared" si="145"/>
        <v>507</v>
      </c>
      <c r="I973" s="18"/>
      <c r="J973" s="69" t="str">
        <f t="shared" si="147"/>
        <v/>
      </c>
      <c r="K973" s="6"/>
      <c r="L973" s="18"/>
      <c r="M973" s="64">
        <f t="shared" si="146"/>
        <v>971</v>
      </c>
      <c r="N973" s="69" t="str">
        <f t="shared" si="148"/>
        <v/>
      </c>
    </row>
    <row r="974" spans="1:14" x14ac:dyDescent="0.2">
      <c r="A974" s="1">
        <v>61118</v>
      </c>
      <c r="B974" s="52">
        <f t="shared" si="143"/>
        <v>2067</v>
      </c>
      <c r="C974" s="52">
        <f t="shared" si="144"/>
        <v>5</v>
      </c>
      <c r="D974" s="51">
        <f>VLOOKUP($A974,[1]Selic_base!$A$3:$H$1000,4,0)</f>
        <v>0</v>
      </c>
      <c r="E974" s="54">
        <f>VLOOKUP($A974,[1]Selic_base!$A$3:$H$1000,5,0)</f>
        <v>0</v>
      </c>
      <c r="F974" s="54" t="str">
        <f>VLOOKUP($A974,[1]Selic_base!$A$3:$H$1000,6,0)</f>
        <v/>
      </c>
      <c r="G974" s="54" t="str">
        <f>VLOOKUP($A974,[1]Selic_base!$A$3:$H$1000,7,0)</f>
        <v>b</v>
      </c>
      <c r="H974" s="68">
        <f t="shared" si="145"/>
        <v>508</v>
      </c>
      <c r="I974" s="18"/>
      <c r="J974" s="69" t="str">
        <f t="shared" si="147"/>
        <v/>
      </c>
      <c r="K974" s="6"/>
      <c r="L974" s="18"/>
      <c r="M974" s="64">
        <f t="shared" si="146"/>
        <v>972</v>
      </c>
      <c r="N974" s="69" t="str">
        <f t="shared" si="148"/>
        <v/>
      </c>
    </row>
    <row r="975" spans="1:14" x14ac:dyDescent="0.2">
      <c r="A975" s="1">
        <v>61149</v>
      </c>
      <c r="B975" s="52">
        <f t="shared" si="143"/>
        <v>2067</v>
      </c>
      <c r="C975" s="52">
        <f t="shared" si="144"/>
        <v>6</v>
      </c>
      <c r="D975" s="51">
        <f>VLOOKUP($A975,[1]Selic_base!$A$3:$H$1000,4,0)</f>
        <v>0</v>
      </c>
      <c r="E975" s="54">
        <f>VLOOKUP($A975,[1]Selic_base!$A$3:$H$1000,5,0)</f>
        <v>0</v>
      </c>
      <c r="F975" s="54" t="str">
        <f>VLOOKUP($A975,[1]Selic_base!$A$3:$H$1000,6,0)</f>
        <v/>
      </c>
      <c r="G975" s="54" t="str">
        <f>VLOOKUP($A975,[1]Selic_base!$A$3:$H$1000,7,0)</f>
        <v>b</v>
      </c>
      <c r="H975" s="68">
        <f t="shared" si="145"/>
        <v>509</v>
      </c>
      <c r="I975" s="18"/>
      <c r="J975" s="69" t="str">
        <f t="shared" si="147"/>
        <v/>
      </c>
      <c r="K975" s="6"/>
      <c r="L975" s="18"/>
      <c r="M975" s="64">
        <f t="shared" si="146"/>
        <v>973</v>
      </c>
      <c r="N975" s="69" t="str">
        <f t="shared" si="148"/>
        <v/>
      </c>
    </row>
    <row r="976" spans="1:14" x14ac:dyDescent="0.2">
      <c r="A976" s="1">
        <v>61179</v>
      </c>
      <c r="B976" s="52">
        <f t="shared" si="143"/>
        <v>2067</v>
      </c>
      <c r="C976" s="52">
        <f t="shared" si="144"/>
        <v>7</v>
      </c>
      <c r="D976" s="51">
        <f>VLOOKUP($A976,[1]Selic_base!$A$3:$H$1000,4,0)</f>
        <v>0</v>
      </c>
      <c r="E976" s="54">
        <f>VLOOKUP($A976,[1]Selic_base!$A$3:$H$1000,5,0)</f>
        <v>0</v>
      </c>
      <c r="F976" s="54" t="str">
        <f>VLOOKUP($A976,[1]Selic_base!$A$3:$H$1000,6,0)</f>
        <v/>
      </c>
      <c r="G976" s="54" t="str">
        <f>VLOOKUP($A976,[1]Selic_base!$A$3:$H$1000,7,0)</f>
        <v>b</v>
      </c>
      <c r="H976" s="68">
        <f t="shared" si="145"/>
        <v>510</v>
      </c>
      <c r="I976" s="18"/>
      <c r="J976" s="69" t="str">
        <f t="shared" si="147"/>
        <v/>
      </c>
      <c r="K976" s="6"/>
      <c r="L976" s="18"/>
      <c r="M976" s="64">
        <f t="shared" si="146"/>
        <v>974</v>
      </c>
      <c r="N976" s="69" t="str">
        <f t="shared" si="148"/>
        <v/>
      </c>
    </row>
    <row r="977" spans="1:14" x14ac:dyDescent="0.2">
      <c r="A977" s="1">
        <v>61210</v>
      </c>
      <c r="B977" s="52">
        <f t="shared" si="143"/>
        <v>2067</v>
      </c>
      <c r="C977" s="52">
        <f t="shared" si="144"/>
        <v>8</v>
      </c>
      <c r="D977" s="51">
        <f>VLOOKUP($A977,[1]Selic_base!$A$3:$H$1000,4,0)</f>
        <v>0</v>
      </c>
      <c r="E977" s="54">
        <f>VLOOKUP($A977,[1]Selic_base!$A$3:$H$1000,5,0)</f>
        <v>0</v>
      </c>
      <c r="F977" s="54" t="str">
        <f>VLOOKUP($A977,[1]Selic_base!$A$3:$H$1000,6,0)</f>
        <v/>
      </c>
      <c r="G977" s="54" t="str">
        <f>VLOOKUP($A977,[1]Selic_base!$A$3:$H$1000,7,0)</f>
        <v>b</v>
      </c>
      <c r="H977" s="68">
        <f t="shared" si="145"/>
        <v>511</v>
      </c>
      <c r="I977" s="18"/>
      <c r="J977" s="69" t="str">
        <f t="shared" si="147"/>
        <v/>
      </c>
      <c r="K977" s="6"/>
      <c r="L977" s="18"/>
      <c r="M977" s="64">
        <f t="shared" si="146"/>
        <v>975</v>
      </c>
      <c r="N977" s="69" t="str">
        <f t="shared" si="148"/>
        <v/>
      </c>
    </row>
    <row r="978" spans="1:14" x14ac:dyDescent="0.2">
      <c r="A978" s="1">
        <v>61241</v>
      </c>
      <c r="B978" s="52">
        <f t="shared" si="143"/>
        <v>2067</v>
      </c>
      <c r="C978" s="52">
        <f t="shared" si="144"/>
        <v>9</v>
      </c>
      <c r="D978" s="51">
        <f>VLOOKUP($A978,[1]Selic_base!$A$3:$H$1000,4,0)</f>
        <v>0</v>
      </c>
      <c r="E978" s="54">
        <f>VLOOKUP($A978,[1]Selic_base!$A$3:$H$1000,5,0)</f>
        <v>0</v>
      </c>
      <c r="F978" s="54" t="str">
        <f>VLOOKUP($A978,[1]Selic_base!$A$3:$H$1000,6,0)</f>
        <v/>
      </c>
      <c r="G978" s="54" t="str">
        <f>VLOOKUP($A978,[1]Selic_base!$A$3:$H$1000,7,0)</f>
        <v>b</v>
      </c>
      <c r="H978" s="68">
        <f t="shared" si="145"/>
        <v>512</v>
      </c>
      <c r="I978" s="18"/>
      <c r="J978" s="69" t="str">
        <f t="shared" si="147"/>
        <v/>
      </c>
      <c r="K978" s="6"/>
      <c r="L978" s="18"/>
      <c r="M978" s="64">
        <f t="shared" si="146"/>
        <v>976</v>
      </c>
      <c r="N978" s="69" t="str">
        <f t="shared" si="148"/>
        <v/>
      </c>
    </row>
    <row r="979" spans="1:14" x14ac:dyDescent="0.2">
      <c r="A979" s="1">
        <v>61271</v>
      </c>
      <c r="B979" s="52">
        <f t="shared" si="143"/>
        <v>2067</v>
      </c>
      <c r="C979" s="52">
        <f t="shared" si="144"/>
        <v>10</v>
      </c>
      <c r="D979" s="51">
        <f>VLOOKUP($A979,[1]Selic_base!$A$3:$H$1000,4,0)</f>
        <v>0</v>
      </c>
      <c r="E979" s="54">
        <f>VLOOKUP($A979,[1]Selic_base!$A$3:$H$1000,5,0)</f>
        <v>0</v>
      </c>
      <c r="F979" s="54" t="str">
        <f>VLOOKUP($A979,[1]Selic_base!$A$3:$H$1000,6,0)</f>
        <v/>
      </c>
      <c r="G979" s="54" t="str">
        <f>VLOOKUP($A979,[1]Selic_base!$A$3:$H$1000,7,0)</f>
        <v>b</v>
      </c>
      <c r="H979" s="68">
        <f t="shared" si="145"/>
        <v>513</v>
      </c>
      <c r="I979" s="18"/>
      <c r="J979" s="69" t="str">
        <f t="shared" si="147"/>
        <v/>
      </c>
      <c r="K979" s="6"/>
      <c r="L979" s="18"/>
      <c r="M979" s="64">
        <f t="shared" si="146"/>
        <v>977</v>
      </c>
      <c r="N979" s="69" t="str">
        <f t="shared" si="148"/>
        <v/>
      </c>
    </row>
    <row r="980" spans="1:14" x14ac:dyDescent="0.2">
      <c r="A980" s="1">
        <v>61302</v>
      </c>
      <c r="B980" s="52">
        <f t="shared" si="143"/>
        <v>2067</v>
      </c>
      <c r="C980" s="52">
        <f t="shared" si="144"/>
        <v>11</v>
      </c>
      <c r="D980" s="51">
        <f>VLOOKUP($A980,[1]Selic_base!$A$3:$H$1000,4,0)</f>
        <v>0</v>
      </c>
      <c r="E980" s="54">
        <f>VLOOKUP($A980,[1]Selic_base!$A$3:$H$1000,5,0)</f>
        <v>0</v>
      </c>
      <c r="F980" s="54" t="str">
        <f>VLOOKUP($A980,[1]Selic_base!$A$3:$H$1000,6,0)</f>
        <v/>
      </c>
      <c r="G980" s="54" t="str">
        <f>VLOOKUP($A980,[1]Selic_base!$A$3:$H$1000,7,0)</f>
        <v>b</v>
      </c>
      <c r="H980" s="68">
        <f t="shared" si="145"/>
        <v>514</v>
      </c>
      <c r="I980" s="18"/>
      <c r="J980" s="69" t="str">
        <f t="shared" si="147"/>
        <v/>
      </c>
      <c r="K980" s="6"/>
      <c r="L980" s="18"/>
      <c r="M980" s="64">
        <f t="shared" si="146"/>
        <v>978</v>
      </c>
      <c r="N980" s="69" t="str">
        <f t="shared" si="148"/>
        <v/>
      </c>
    </row>
    <row r="981" spans="1:14" x14ac:dyDescent="0.2">
      <c r="A981" s="1">
        <v>61332</v>
      </c>
      <c r="B981" s="52">
        <f t="shared" si="143"/>
        <v>2067</v>
      </c>
      <c r="C981" s="52">
        <f t="shared" si="144"/>
        <v>12</v>
      </c>
      <c r="D981" s="51">
        <f>VLOOKUP($A981,[1]Selic_base!$A$3:$H$1000,4,0)</f>
        <v>0</v>
      </c>
      <c r="E981" s="54">
        <f>VLOOKUP($A981,[1]Selic_base!$A$3:$H$1000,5,0)</f>
        <v>0</v>
      </c>
      <c r="F981" s="54" t="str">
        <f>VLOOKUP($A981,[1]Selic_base!$A$3:$H$1000,6,0)</f>
        <v/>
      </c>
      <c r="G981" s="54" t="str">
        <f>VLOOKUP($A981,[1]Selic_base!$A$3:$H$1000,7,0)</f>
        <v>b</v>
      </c>
      <c r="H981" s="68">
        <f t="shared" si="145"/>
        <v>515</v>
      </c>
      <c r="I981" s="18"/>
      <c r="J981" s="69" t="str">
        <f t="shared" si="147"/>
        <v/>
      </c>
      <c r="K981" s="6"/>
      <c r="L981" s="18"/>
      <c r="M981" s="64">
        <f t="shared" si="146"/>
        <v>979</v>
      </c>
      <c r="N981" s="69" t="str">
        <f t="shared" si="148"/>
        <v/>
      </c>
    </row>
    <row r="982" spans="1:14" x14ac:dyDescent="0.2">
      <c r="A982" s="1">
        <v>61363</v>
      </c>
      <c r="B982" s="52">
        <f t="shared" si="143"/>
        <v>2068</v>
      </c>
      <c r="C982" s="52">
        <f t="shared" si="144"/>
        <v>1</v>
      </c>
      <c r="D982" s="51">
        <f>VLOOKUP($A982,[1]Selic_base!$A$3:$H$1000,4,0)</f>
        <v>0</v>
      </c>
      <c r="E982" s="54">
        <f>VLOOKUP($A982,[1]Selic_base!$A$3:$H$1000,5,0)</f>
        <v>0</v>
      </c>
      <c r="F982" s="54" t="str">
        <f>VLOOKUP($A982,[1]Selic_base!$A$3:$H$1000,6,0)</f>
        <v/>
      </c>
      <c r="G982" s="54" t="str">
        <f>VLOOKUP($A982,[1]Selic_base!$A$3:$H$1000,7,0)</f>
        <v>b</v>
      </c>
      <c r="H982" s="68">
        <f t="shared" si="145"/>
        <v>516</v>
      </c>
      <c r="I982" s="18"/>
      <c r="J982" s="69" t="str">
        <f t="shared" si="147"/>
        <v/>
      </c>
      <c r="K982" s="6"/>
      <c r="L982" s="18"/>
      <c r="M982" s="64">
        <f t="shared" si="146"/>
        <v>980</v>
      </c>
      <c r="N982" s="69" t="str">
        <f t="shared" si="148"/>
        <v/>
      </c>
    </row>
    <row r="983" spans="1:14" x14ac:dyDescent="0.2">
      <c r="A983" s="1">
        <v>61394</v>
      </c>
      <c r="B983" s="52">
        <f t="shared" si="143"/>
        <v>2068</v>
      </c>
      <c r="C983" s="52">
        <f t="shared" si="144"/>
        <v>2</v>
      </c>
      <c r="D983" s="51">
        <f>VLOOKUP($A983,[1]Selic_base!$A$3:$H$1000,4,0)</f>
        <v>0</v>
      </c>
      <c r="E983" s="54">
        <f>VLOOKUP($A983,[1]Selic_base!$A$3:$H$1000,5,0)</f>
        <v>0</v>
      </c>
      <c r="F983" s="54" t="str">
        <f>VLOOKUP($A983,[1]Selic_base!$A$3:$H$1000,6,0)</f>
        <v/>
      </c>
      <c r="G983" s="54" t="str">
        <f>VLOOKUP($A983,[1]Selic_base!$A$3:$H$1000,7,0)</f>
        <v>b</v>
      </c>
      <c r="H983" s="68">
        <f t="shared" si="145"/>
        <v>517</v>
      </c>
      <c r="I983" s="18"/>
      <c r="J983" s="69" t="str">
        <f t="shared" si="147"/>
        <v/>
      </c>
      <c r="K983" s="6"/>
      <c r="L983" s="18"/>
      <c r="M983" s="64">
        <f t="shared" si="146"/>
        <v>981</v>
      </c>
      <c r="N983" s="69" t="str">
        <f t="shared" si="148"/>
        <v/>
      </c>
    </row>
    <row r="984" spans="1:14" x14ac:dyDescent="0.2">
      <c r="A984" s="1">
        <v>61423</v>
      </c>
      <c r="B984" s="52">
        <f t="shared" si="143"/>
        <v>2068</v>
      </c>
      <c r="C984" s="52">
        <f t="shared" si="144"/>
        <v>3</v>
      </c>
      <c r="D984" s="51">
        <f>VLOOKUP($A984,[1]Selic_base!$A$3:$H$1000,4,0)</f>
        <v>0</v>
      </c>
      <c r="E984" s="54">
        <f>VLOOKUP($A984,[1]Selic_base!$A$3:$H$1000,5,0)</f>
        <v>0</v>
      </c>
      <c r="F984" s="54" t="str">
        <f>VLOOKUP($A984,[1]Selic_base!$A$3:$H$1000,6,0)</f>
        <v/>
      </c>
      <c r="G984" s="54" t="str">
        <f>VLOOKUP($A984,[1]Selic_base!$A$3:$H$1000,7,0)</f>
        <v>b</v>
      </c>
      <c r="H984" s="68">
        <f t="shared" si="145"/>
        <v>518</v>
      </c>
      <c r="I984" s="18"/>
      <c r="J984" s="69" t="str">
        <f t="shared" si="147"/>
        <v/>
      </c>
      <c r="K984" s="6"/>
      <c r="L984" s="18"/>
      <c r="M984" s="64">
        <f t="shared" si="146"/>
        <v>982</v>
      </c>
      <c r="N984" s="69" t="str">
        <f t="shared" si="148"/>
        <v/>
      </c>
    </row>
    <row r="985" spans="1:14" x14ac:dyDescent="0.2">
      <c r="A985" s="1">
        <v>61454</v>
      </c>
      <c r="B985" s="52">
        <f t="shared" si="143"/>
        <v>2068</v>
      </c>
      <c r="C985" s="52">
        <f t="shared" si="144"/>
        <v>4</v>
      </c>
      <c r="D985" s="51">
        <f>VLOOKUP($A985,[1]Selic_base!$A$3:$H$1000,4,0)</f>
        <v>0</v>
      </c>
      <c r="E985" s="54">
        <f>VLOOKUP($A985,[1]Selic_base!$A$3:$H$1000,5,0)</f>
        <v>0</v>
      </c>
      <c r="F985" s="54" t="str">
        <f>VLOOKUP($A985,[1]Selic_base!$A$3:$H$1000,6,0)</f>
        <v/>
      </c>
      <c r="G985" s="54" t="str">
        <f>VLOOKUP($A985,[1]Selic_base!$A$3:$H$1000,7,0)</f>
        <v>b</v>
      </c>
      <c r="H985" s="68">
        <f t="shared" si="145"/>
        <v>519</v>
      </c>
      <c r="I985" s="18"/>
      <c r="J985" s="69" t="str">
        <f t="shared" si="147"/>
        <v/>
      </c>
      <c r="K985" s="6"/>
      <c r="L985" s="18"/>
      <c r="M985" s="64">
        <f t="shared" si="146"/>
        <v>983</v>
      </c>
      <c r="N985" s="69" t="str">
        <f t="shared" si="148"/>
        <v/>
      </c>
    </row>
    <row r="986" spans="1:14" x14ac:dyDescent="0.2">
      <c r="A986" s="1">
        <v>61484</v>
      </c>
      <c r="B986" s="52">
        <f t="shared" si="143"/>
        <v>2068</v>
      </c>
      <c r="C986" s="52">
        <f t="shared" si="144"/>
        <v>5</v>
      </c>
      <c r="D986" s="51">
        <f>VLOOKUP($A986,[1]Selic_base!$A$3:$H$1000,4,0)</f>
        <v>0</v>
      </c>
      <c r="E986" s="54">
        <f>VLOOKUP($A986,[1]Selic_base!$A$3:$H$1000,5,0)</f>
        <v>0</v>
      </c>
      <c r="F986" s="54" t="str">
        <f>VLOOKUP($A986,[1]Selic_base!$A$3:$H$1000,6,0)</f>
        <v/>
      </c>
      <c r="G986" s="54" t="str">
        <f>VLOOKUP($A986,[1]Selic_base!$A$3:$H$1000,7,0)</f>
        <v>b</v>
      </c>
      <c r="H986" s="68">
        <f t="shared" si="145"/>
        <v>520</v>
      </c>
      <c r="I986" s="18"/>
      <c r="J986" s="69" t="str">
        <f t="shared" si="147"/>
        <v/>
      </c>
      <c r="K986" s="6"/>
      <c r="L986" s="18"/>
      <c r="M986" s="64">
        <f t="shared" si="146"/>
        <v>984</v>
      </c>
      <c r="N986" s="69" t="str">
        <f t="shared" si="148"/>
        <v/>
      </c>
    </row>
    <row r="987" spans="1:14" x14ac:dyDescent="0.2">
      <c r="A987" s="1">
        <v>61515</v>
      </c>
      <c r="B987" s="52">
        <f t="shared" si="143"/>
        <v>2068</v>
      </c>
      <c r="C987" s="52">
        <f t="shared" si="144"/>
        <v>6</v>
      </c>
      <c r="D987" s="51">
        <f>VLOOKUP($A987,[1]Selic_base!$A$3:$H$1000,4,0)</f>
        <v>0</v>
      </c>
      <c r="E987" s="54">
        <f>VLOOKUP($A987,[1]Selic_base!$A$3:$H$1000,5,0)</f>
        <v>0</v>
      </c>
      <c r="F987" s="54" t="str">
        <f>VLOOKUP($A987,[1]Selic_base!$A$3:$H$1000,6,0)</f>
        <v/>
      </c>
      <c r="G987" s="54" t="str">
        <f>VLOOKUP($A987,[1]Selic_base!$A$3:$H$1000,7,0)</f>
        <v>b</v>
      </c>
      <c r="H987" s="68">
        <f t="shared" si="145"/>
        <v>521</v>
      </c>
      <c r="I987" s="18"/>
      <c r="J987" s="69" t="str">
        <f t="shared" si="147"/>
        <v/>
      </c>
      <c r="K987" s="6"/>
      <c r="L987" s="18"/>
      <c r="M987" s="64">
        <f t="shared" si="146"/>
        <v>985</v>
      </c>
      <c r="N987" s="69" t="str">
        <f t="shared" si="148"/>
        <v/>
      </c>
    </row>
    <row r="988" spans="1:14" x14ac:dyDescent="0.2">
      <c r="A988" s="1">
        <v>61545</v>
      </c>
      <c r="B988" s="52">
        <f t="shared" si="143"/>
        <v>2068</v>
      </c>
      <c r="C988" s="52">
        <f t="shared" si="144"/>
        <v>7</v>
      </c>
      <c r="D988" s="51">
        <f>VLOOKUP($A988,[1]Selic_base!$A$3:$H$1000,4,0)</f>
        <v>0</v>
      </c>
      <c r="E988" s="54">
        <f>VLOOKUP($A988,[1]Selic_base!$A$3:$H$1000,5,0)</f>
        <v>0</v>
      </c>
      <c r="F988" s="54" t="str">
        <f>VLOOKUP($A988,[1]Selic_base!$A$3:$H$1000,6,0)</f>
        <v/>
      </c>
      <c r="G988" s="54" t="str">
        <f>VLOOKUP($A988,[1]Selic_base!$A$3:$H$1000,7,0)</f>
        <v>b</v>
      </c>
      <c r="H988" s="68">
        <f t="shared" si="145"/>
        <v>522</v>
      </c>
      <c r="I988" s="18"/>
      <c r="J988" s="69" t="str">
        <f t="shared" si="147"/>
        <v/>
      </c>
      <c r="K988" s="6"/>
      <c r="L988" s="18"/>
      <c r="M988" s="64">
        <f t="shared" si="146"/>
        <v>986</v>
      </c>
      <c r="N988" s="69" t="str">
        <f t="shared" si="148"/>
        <v/>
      </c>
    </row>
    <row r="989" spans="1:14" x14ac:dyDescent="0.2">
      <c r="A989" s="1">
        <v>61576</v>
      </c>
      <c r="B989" s="52">
        <f t="shared" si="143"/>
        <v>2068</v>
      </c>
      <c r="C989" s="52">
        <f t="shared" si="144"/>
        <v>8</v>
      </c>
      <c r="D989" s="51">
        <f>VLOOKUP($A989,[1]Selic_base!$A$3:$H$1000,4,0)</f>
        <v>0</v>
      </c>
      <c r="E989" s="54">
        <f>VLOOKUP($A989,[1]Selic_base!$A$3:$H$1000,5,0)</f>
        <v>0</v>
      </c>
      <c r="F989" s="54" t="str">
        <f>VLOOKUP($A989,[1]Selic_base!$A$3:$H$1000,6,0)</f>
        <v/>
      </c>
      <c r="G989" s="54" t="str">
        <f>VLOOKUP($A989,[1]Selic_base!$A$3:$H$1000,7,0)</f>
        <v>b</v>
      </c>
      <c r="H989" s="68">
        <f t="shared" si="145"/>
        <v>523</v>
      </c>
      <c r="I989" s="18"/>
      <c r="J989" s="69" t="str">
        <f t="shared" si="147"/>
        <v/>
      </c>
      <c r="K989" s="6"/>
      <c r="L989" s="18"/>
      <c r="M989" s="64">
        <f t="shared" si="146"/>
        <v>987</v>
      </c>
      <c r="N989" s="69" t="str">
        <f t="shared" si="148"/>
        <v/>
      </c>
    </row>
    <row r="990" spans="1:14" x14ac:dyDescent="0.2">
      <c r="A990" s="1">
        <v>61607</v>
      </c>
      <c r="B990" s="52">
        <f t="shared" si="143"/>
        <v>2068</v>
      </c>
      <c r="C990" s="52">
        <f t="shared" si="144"/>
        <v>9</v>
      </c>
      <c r="D990" s="51">
        <f>VLOOKUP($A990,[1]Selic_base!$A$3:$H$1000,4,0)</f>
        <v>0</v>
      </c>
      <c r="E990" s="54">
        <f>VLOOKUP($A990,[1]Selic_base!$A$3:$H$1000,5,0)</f>
        <v>0</v>
      </c>
      <c r="F990" s="54" t="str">
        <f>VLOOKUP($A990,[1]Selic_base!$A$3:$H$1000,6,0)</f>
        <v/>
      </c>
      <c r="G990" s="54" t="str">
        <f>VLOOKUP($A990,[1]Selic_base!$A$3:$H$1000,7,0)</f>
        <v>b</v>
      </c>
      <c r="H990" s="68">
        <f t="shared" si="145"/>
        <v>524</v>
      </c>
      <c r="I990" s="18"/>
      <c r="J990" s="69" t="str">
        <f t="shared" si="147"/>
        <v/>
      </c>
      <c r="K990" s="6"/>
      <c r="L990" s="18"/>
      <c r="M990" s="64">
        <f t="shared" si="146"/>
        <v>988</v>
      </c>
      <c r="N990" s="69" t="str">
        <f t="shared" si="148"/>
        <v/>
      </c>
    </row>
    <row r="991" spans="1:14" x14ac:dyDescent="0.2">
      <c r="A991" s="1">
        <v>61637</v>
      </c>
      <c r="B991" s="52">
        <f t="shared" si="143"/>
        <v>2068</v>
      </c>
      <c r="C991" s="52">
        <f t="shared" si="144"/>
        <v>10</v>
      </c>
      <c r="D991" s="51">
        <f>VLOOKUP($A991,[1]Selic_base!$A$3:$H$1000,4,0)</f>
        <v>0</v>
      </c>
      <c r="E991" s="54">
        <f>VLOOKUP($A991,[1]Selic_base!$A$3:$H$1000,5,0)</f>
        <v>0</v>
      </c>
      <c r="F991" s="54" t="str">
        <f>VLOOKUP($A991,[1]Selic_base!$A$3:$H$1000,6,0)</f>
        <v/>
      </c>
      <c r="G991" s="54" t="str">
        <f>VLOOKUP($A991,[1]Selic_base!$A$3:$H$1000,7,0)</f>
        <v>b</v>
      </c>
      <c r="H991" s="68">
        <f t="shared" si="145"/>
        <v>525</v>
      </c>
      <c r="I991" s="18"/>
      <c r="J991" s="69" t="str">
        <f t="shared" si="147"/>
        <v/>
      </c>
      <c r="K991" s="6"/>
      <c r="L991" s="18"/>
      <c r="M991" s="64">
        <f t="shared" si="146"/>
        <v>989</v>
      </c>
      <c r="N991" s="69" t="str">
        <f t="shared" si="148"/>
        <v/>
      </c>
    </row>
    <row r="992" spans="1:14" x14ac:dyDescent="0.2">
      <c r="A992" s="1">
        <v>61668</v>
      </c>
      <c r="B992" s="52">
        <f t="shared" si="143"/>
        <v>2068</v>
      </c>
      <c r="C992" s="52">
        <f t="shared" si="144"/>
        <v>11</v>
      </c>
      <c r="D992" s="51">
        <f>VLOOKUP($A992,[1]Selic_base!$A$3:$H$1000,4,0)</f>
        <v>0</v>
      </c>
      <c r="E992" s="54">
        <f>VLOOKUP($A992,[1]Selic_base!$A$3:$H$1000,5,0)</f>
        <v>0</v>
      </c>
      <c r="F992" s="54" t="str">
        <f>VLOOKUP($A992,[1]Selic_base!$A$3:$H$1000,6,0)</f>
        <v/>
      </c>
      <c r="G992" s="54" t="str">
        <f>VLOOKUP($A992,[1]Selic_base!$A$3:$H$1000,7,0)</f>
        <v>b</v>
      </c>
      <c r="H992" s="68">
        <f t="shared" si="145"/>
        <v>526</v>
      </c>
      <c r="I992" s="18"/>
      <c r="J992" s="69" t="str">
        <f t="shared" si="147"/>
        <v/>
      </c>
      <c r="K992" s="6"/>
      <c r="L992" s="18"/>
      <c r="M992" s="64">
        <f t="shared" si="146"/>
        <v>990</v>
      </c>
      <c r="N992" s="69" t="str">
        <f t="shared" si="148"/>
        <v/>
      </c>
    </row>
    <row r="993" spans="1:14" x14ac:dyDescent="0.2">
      <c r="A993" s="1">
        <v>61698</v>
      </c>
      <c r="B993" s="52">
        <f t="shared" si="143"/>
        <v>2068</v>
      </c>
      <c r="C993" s="52">
        <f t="shared" si="144"/>
        <v>12</v>
      </c>
      <c r="D993" s="51">
        <f>VLOOKUP($A993,[1]Selic_base!$A$3:$H$1000,4,0)</f>
        <v>0</v>
      </c>
      <c r="E993" s="54">
        <f>VLOOKUP($A993,[1]Selic_base!$A$3:$H$1000,5,0)</f>
        <v>0</v>
      </c>
      <c r="F993" s="54" t="str">
        <f>VLOOKUP($A993,[1]Selic_base!$A$3:$H$1000,6,0)</f>
        <v/>
      </c>
      <c r="G993" s="54" t="str">
        <f>VLOOKUP($A993,[1]Selic_base!$A$3:$H$1000,7,0)</f>
        <v>b</v>
      </c>
      <c r="H993" s="68">
        <f t="shared" si="145"/>
        <v>527</v>
      </c>
      <c r="I993" s="18"/>
      <c r="J993" s="69" t="str">
        <f t="shared" si="147"/>
        <v/>
      </c>
      <c r="K993" s="6"/>
      <c r="L993" s="18"/>
      <c r="M993" s="64">
        <f t="shared" si="146"/>
        <v>991</v>
      </c>
      <c r="N993" s="69" t="str">
        <f t="shared" si="148"/>
        <v/>
      </c>
    </row>
    <row r="994" spans="1:14" x14ac:dyDescent="0.2">
      <c r="A994" s="1">
        <v>61729</v>
      </c>
      <c r="B994" s="52">
        <f t="shared" si="143"/>
        <v>2069</v>
      </c>
      <c r="C994" s="52">
        <f t="shared" si="144"/>
        <v>1</v>
      </c>
      <c r="D994" s="51">
        <f>VLOOKUP($A994,[1]Selic_base!$A$3:$H$1000,4,0)</f>
        <v>0</v>
      </c>
      <c r="E994" s="54">
        <f>VLOOKUP($A994,[1]Selic_base!$A$3:$H$1000,5,0)</f>
        <v>0</v>
      </c>
      <c r="F994" s="54" t="str">
        <f>VLOOKUP($A994,[1]Selic_base!$A$3:$H$1000,6,0)</f>
        <v/>
      </c>
      <c r="G994" s="54" t="str">
        <f>VLOOKUP($A994,[1]Selic_base!$A$3:$H$1000,7,0)</f>
        <v>b</v>
      </c>
      <c r="H994" s="68">
        <f t="shared" si="145"/>
        <v>528</v>
      </c>
      <c r="I994" s="18"/>
      <c r="J994" s="69" t="str">
        <f t="shared" si="147"/>
        <v/>
      </c>
      <c r="K994" s="6"/>
      <c r="L994" s="18"/>
      <c r="M994" s="64">
        <f t="shared" si="146"/>
        <v>992</v>
      </c>
      <c r="N994" s="69" t="str">
        <f t="shared" si="148"/>
        <v/>
      </c>
    </row>
    <row r="995" spans="1:14" x14ac:dyDescent="0.2">
      <c r="A995" s="1">
        <v>61760</v>
      </c>
      <c r="B995" s="52">
        <f t="shared" si="143"/>
        <v>2069</v>
      </c>
      <c r="C995" s="52">
        <f t="shared" si="144"/>
        <v>2</v>
      </c>
      <c r="D995" s="51">
        <f>VLOOKUP($A995,[1]Selic_base!$A$3:$H$1000,4,0)</f>
        <v>0</v>
      </c>
      <c r="E995" s="54">
        <f>VLOOKUP($A995,[1]Selic_base!$A$3:$H$1000,5,0)</f>
        <v>0</v>
      </c>
      <c r="F995" s="54" t="str">
        <f>VLOOKUP($A995,[1]Selic_base!$A$3:$H$1000,6,0)</f>
        <v/>
      </c>
      <c r="G995" s="54" t="str">
        <f>VLOOKUP($A995,[1]Selic_base!$A$3:$H$1000,7,0)</f>
        <v>b</v>
      </c>
      <c r="H995" s="68">
        <f t="shared" si="145"/>
        <v>529</v>
      </c>
      <c r="I995" s="18"/>
      <c r="J995" s="69" t="str">
        <f t="shared" si="147"/>
        <v/>
      </c>
      <c r="K995" s="6"/>
      <c r="L995" s="18"/>
      <c r="M995" s="64">
        <f t="shared" si="146"/>
        <v>993</v>
      </c>
      <c r="N995" s="69" t="str">
        <f t="shared" si="148"/>
        <v/>
      </c>
    </row>
  </sheetData>
  <sheetProtection algorithmName="SHA-512" hashValue="14VwZN7du4h5aFS6+gNRm4rCgC6Pk5UnZj3AbXqOeu4l7XutRSzKlnzTXjonOKW2EqbXlCLN/XZDkSn0d0YSjQ==" saltValue="EKeHhetGaq+N+Hf4efKwYg==" spinCount="100000" sheet="1" objects="1" scenarios="1"/>
  <pageMargins left="0.78740157499999996" right="0.78740157499999996" top="0.984251969" bottom="0.984251969" header="0.49212598499999999" footer="0.49212598499999999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Selic_acumulada</vt:lpstr>
      <vt:lpstr>Selic_base</vt:lpstr>
      <vt:lpstr>Selic_acumulada!Area_de_impressao</vt:lpstr>
      <vt:lpstr>Selic_acumulada!Titulos_de_impressao</vt:lpstr>
    </vt:vector>
  </TitlesOfParts>
  <Company>TRT9A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sergiopacheco</dc:creator>
  <cp:lastModifiedBy>Evandro Sales Graeff</cp:lastModifiedBy>
  <cp:lastPrinted>2024-12-05T20:14:16Z</cp:lastPrinted>
  <dcterms:created xsi:type="dcterms:W3CDTF">2011-02-22T20:06:04Z</dcterms:created>
  <dcterms:modified xsi:type="dcterms:W3CDTF">2025-03-07T14:59:25Z</dcterms:modified>
</cp:coreProperties>
</file>