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G:\Drives compartilhados\CEOCALC\Boletim Economico\Indicadores Economicos - custas - multas\"/>
    </mc:Choice>
  </mc:AlternateContent>
  <bookViews>
    <workbookView xWindow="-105" yWindow="-105" windowWidth="23250" windowHeight="12450" firstSheet="1" activeTab="1"/>
  </bookViews>
  <sheets>
    <sheet name="IPCA-E_old" sheetId="15" state="hidden" r:id="rId1"/>
    <sheet name="IPCA-E" sheetId="242" r:id="rId2"/>
    <sheet name="Tab_atualiza" sheetId="241" r:id="rId3"/>
    <sheet name="Base" sheetId="240" r:id="rId4"/>
    <sheet name="Moeda" sheetId="243" state="hidden" r:id="rId5"/>
  </sheets>
  <externalReferences>
    <externalReference r:id="rId6"/>
  </externalReferences>
  <definedNames>
    <definedName name="_0100">[1]Acumulados!$E$14</definedName>
    <definedName name="_0101">[1]Acumulados!$E$15</definedName>
    <definedName name="_0102">[1]Acumulados!$E$16</definedName>
    <definedName name="_0196">[1]Acumulados!$E$10</definedName>
    <definedName name="_0197">[1]Acumulados!$E$11</definedName>
    <definedName name="_0198">[1]Acumulados!$E$12</definedName>
    <definedName name="_0199">[1]Acumulados!$E$13</definedName>
    <definedName name="_0200">[1]Acumulados!$F$14</definedName>
    <definedName name="_0201">[1]Acumulados!$F$15</definedName>
    <definedName name="_0202">[1]Acumulados!$F$16</definedName>
    <definedName name="_0296">[1]Acumulados!$F$10</definedName>
    <definedName name="_0297">[1]Acumulados!$F$11</definedName>
    <definedName name="_0298">[1]Acumulados!$F$12</definedName>
    <definedName name="_0299">[1]Acumulados!$F$13</definedName>
    <definedName name="_0300">[1]Acumulados!$G$14</definedName>
    <definedName name="_0301">[1]Acumulados!$G$15</definedName>
    <definedName name="_0302">[1]Acumulados!$G$16</definedName>
    <definedName name="_0396">[1]Acumulados!$G$10</definedName>
    <definedName name="_0397">[1]Acumulados!$G$11</definedName>
    <definedName name="_0398">[1]Acumulados!$G$12</definedName>
    <definedName name="_0399">[1]Acumulados!$G$13</definedName>
    <definedName name="_0400">[1]Acumulados!$H$14</definedName>
    <definedName name="_0401">[1]Acumulados!$H$15</definedName>
    <definedName name="_0402">[1]Acumulados!$H$16</definedName>
    <definedName name="_0496">[1]Acumulados!$H$10</definedName>
    <definedName name="_0497">[1]Acumulados!$H$11</definedName>
    <definedName name="_0498">[1]Acumulados!$H$12</definedName>
    <definedName name="_0499">[1]Acumulados!$H$13</definedName>
    <definedName name="_0500">[1]Acumulados!$I$14</definedName>
    <definedName name="_0501">[1]Acumulados!$I$15</definedName>
    <definedName name="_0502">[1]Acumulados!$I$16</definedName>
    <definedName name="_0596">[1]Acumulados!$I$10</definedName>
    <definedName name="_0597">[1]Acumulados!$I$11</definedName>
    <definedName name="_0598">[1]Acumulados!$I$12</definedName>
    <definedName name="_0599">[1]Acumulados!$I$13</definedName>
    <definedName name="_0600">[1]Acumulados!$J$14</definedName>
    <definedName name="_0601">[1]Acumulados!$J$15</definedName>
    <definedName name="_0602">[1]Acumulados!$J$16</definedName>
    <definedName name="_0696">[1]Acumulados!$J$10</definedName>
    <definedName name="_0697">[1]Acumulados!$J$11</definedName>
    <definedName name="_0698">[1]Acumulados!$J$12</definedName>
    <definedName name="_0699">[1]Acumulados!$J$13</definedName>
    <definedName name="_0700">[1]Acumulados!$K$14</definedName>
    <definedName name="_0701">[1]Acumulados!$K$15</definedName>
    <definedName name="_0702">[1]Acumulados!$K$16</definedName>
    <definedName name="_0796">[1]Acumulados!$K$10</definedName>
    <definedName name="_0797">[1]Acumulados!$K$11</definedName>
    <definedName name="_0798">[1]Acumulados!$K$12</definedName>
    <definedName name="_0799">[1]Acumulados!$K$13</definedName>
    <definedName name="_0800">[1]Acumulados!$L$14</definedName>
    <definedName name="_0801">[1]Acumulados!$L$15</definedName>
    <definedName name="_0802">[1]Acumulados!$L$16</definedName>
    <definedName name="_0896">[1]Acumulados!$L$10</definedName>
    <definedName name="_0897">[1]Acumulados!$L$11</definedName>
    <definedName name="_0898">[1]Acumulados!$L$12</definedName>
    <definedName name="_0899">[1]Acumulados!$L$13</definedName>
    <definedName name="_0900">[1]Acumulados!$M$14</definedName>
    <definedName name="_0901">[1]Acumulados!$M$15</definedName>
    <definedName name="_0902">[1]Acumulados!$M$16</definedName>
    <definedName name="_0996">[1]Acumulados!$M$10</definedName>
    <definedName name="_0997">[1]Acumulados!$M$11</definedName>
    <definedName name="_0998">[1]Acumulados!$M$12</definedName>
    <definedName name="_0999">[1]Acumulados!$M$13</definedName>
    <definedName name="_1000">[1]Acumulados!$N$14</definedName>
    <definedName name="_1001">[1]Acumulados!$N$15</definedName>
    <definedName name="_1002">[1]Acumulados!$N$16</definedName>
    <definedName name="_1096">[1]Acumulados!$N$10</definedName>
    <definedName name="_1097">[1]Acumulados!$N$11</definedName>
    <definedName name="_1098">[1]Acumulados!$N$12</definedName>
    <definedName name="_1099">[1]Acumulados!$N$13</definedName>
    <definedName name="_1100">[1]Acumulados!$O$14</definedName>
    <definedName name="_1101">[1]Acumulados!$O$15</definedName>
    <definedName name="_1102">[1]Acumulados!$O$16</definedName>
    <definedName name="_1196">[1]Acumulados!$O$10</definedName>
    <definedName name="_1197">[1]Acumulados!$O$11</definedName>
    <definedName name="_1198">[1]Acumulados!$O$12</definedName>
    <definedName name="_1199">[1]Acumulados!$O$13</definedName>
    <definedName name="_1200">[1]Acumulados!$P$14</definedName>
    <definedName name="_1201">[1]Acumulados!$P$15</definedName>
    <definedName name="_1296">[1]Acumulados!$P$10</definedName>
    <definedName name="_1297">[1]Acumulados!$P$11</definedName>
    <definedName name="_1298">[1]Acumulados!$P$12</definedName>
    <definedName name="_1299">[1]Acumulados!$P$13</definedName>
    <definedName name="_1993">[1]Acumulados!$B$7</definedName>
    <definedName name="_1994">[1]Acumulados!$B$8</definedName>
    <definedName name="_1995">[1]Acumulados!$B$9</definedName>
    <definedName name="ANO">#REF!</definedName>
    <definedName name="_xlnm.Print_Area" localSheetId="1">'IPCA-E'!$A$7:$H$164</definedName>
    <definedName name="_xlnm.Print_Area" localSheetId="0">'IPCA-E_old'!$A$7:$H$122</definedName>
    <definedName name="_xlnm.Print_Area" localSheetId="2">Tab_atualiza!$B$1:$L$57</definedName>
    <definedName name="MÊS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3" i="242" l="1"/>
  <c r="A136" i="242" l="1"/>
  <c r="A129" i="242" l="1"/>
  <c r="J4" i="240" l="1"/>
  <c r="J5" i="240"/>
  <c r="J6" i="240"/>
  <c r="J7" i="240"/>
  <c r="J8" i="240"/>
  <c r="J9" i="240"/>
  <c r="J10" i="240"/>
  <c r="J11" i="240"/>
  <c r="J12" i="240"/>
  <c r="J13" i="240"/>
  <c r="J14" i="240"/>
  <c r="J15" i="240"/>
  <c r="J16" i="240"/>
  <c r="J17" i="240"/>
  <c r="J18" i="240"/>
  <c r="J19" i="240"/>
  <c r="J20" i="240"/>
  <c r="J21" i="240"/>
  <c r="J22" i="240"/>
  <c r="J23" i="240"/>
  <c r="J24" i="240"/>
  <c r="J25" i="240"/>
  <c r="J26" i="240"/>
  <c r="J27" i="240"/>
  <c r="J28" i="240"/>
  <c r="J29" i="240"/>
  <c r="J30" i="240"/>
  <c r="J31" i="240"/>
  <c r="J32" i="240"/>
  <c r="J33" i="240"/>
  <c r="J34" i="240"/>
  <c r="J35" i="240"/>
  <c r="J36" i="240"/>
  <c r="J37" i="240"/>
  <c r="J38" i="240"/>
  <c r="J39" i="240"/>
  <c r="J40" i="240"/>
  <c r="J41" i="240"/>
  <c r="J42" i="240"/>
  <c r="J43" i="240"/>
  <c r="J44" i="240"/>
  <c r="J45" i="240"/>
  <c r="J46" i="240"/>
  <c r="J47" i="240"/>
  <c r="J48" i="240"/>
  <c r="J49" i="240"/>
  <c r="J50" i="240"/>
  <c r="J51" i="240"/>
  <c r="J52" i="240"/>
  <c r="J53" i="240"/>
  <c r="J54" i="240"/>
  <c r="J55" i="240"/>
  <c r="J56" i="240"/>
  <c r="J57" i="240"/>
  <c r="J58" i="240"/>
  <c r="J59" i="240"/>
  <c r="J60" i="240"/>
  <c r="J61" i="240"/>
  <c r="J62" i="240"/>
  <c r="J63" i="240"/>
  <c r="J64" i="240"/>
  <c r="J65" i="240"/>
  <c r="J66" i="240"/>
  <c r="J67" i="240"/>
  <c r="J68" i="240"/>
  <c r="J69" i="240"/>
  <c r="J70" i="240"/>
  <c r="J71" i="240"/>
  <c r="J72" i="240"/>
  <c r="J73" i="240"/>
  <c r="J74" i="240"/>
  <c r="J75" i="240"/>
  <c r="J76" i="240"/>
  <c r="J77" i="240"/>
  <c r="J78" i="240"/>
  <c r="J79" i="240"/>
  <c r="J80" i="240"/>
  <c r="J81" i="240"/>
  <c r="J82" i="240"/>
  <c r="J83" i="240"/>
  <c r="J84" i="240"/>
  <c r="J85" i="240"/>
  <c r="J86" i="240"/>
  <c r="J87" i="240"/>
  <c r="J88" i="240"/>
  <c r="J89" i="240"/>
  <c r="J90" i="240"/>
  <c r="J91" i="240"/>
  <c r="J92" i="240"/>
  <c r="J93" i="240"/>
  <c r="J94" i="240"/>
  <c r="J95" i="240"/>
  <c r="J96" i="240"/>
  <c r="J97" i="240"/>
  <c r="J98" i="240"/>
  <c r="J99" i="240"/>
  <c r="J100" i="240"/>
  <c r="J101" i="240"/>
  <c r="J102" i="240"/>
  <c r="J103" i="240"/>
  <c r="J104" i="240"/>
  <c r="J105" i="240"/>
  <c r="J106" i="240"/>
  <c r="J107" i="240"/>
  <c r="J108" i="240"/>
  <c r="J109" i="240"/>
  <c r="J110" i="240"/>
  <c r="J111" i="240"/>
  <c r="J112" i="240"/>
  <c r="J113" i="240"/>
  <c r="J114" i="240"/>
  <c r="J115" i="240"/>
  <c r="J116" i="240"/>
  <c r="J117" i="240"/>
  <c r="J118" i="240"/>
  <c r="J119" i="240"/>
  <c r="J120" i="240"/>
  <c r="J121" i="240"/>
  <c r="J122" i="240"/>
  <c r="J123" i="240"/>
  <c r="J124" i="240"/>
  <c r="J125" i="240"/>
  <c r="J126" i="240"/>
  <c r="J127" i="240"/>
  <c r="J128" i="240"/>
  <c r="J129" i="240"/>
  <c r="J130" i="240"/>
  <c r="J131" i="240"/>
  <c r="J132" i="240"/>
  <c r="J133" i="240"/>
  <c r="J134" i="240"/>
  <c r="J135" i="240"/>
  <c r="J136" i="240"/>
  <c r="J137" i="240"/>
  <c r="J138" i="240"/>
  <c r="J139" i="240"/>
  <c r="J140" i="240"/>
  <c r="J141" i="240"/>
  <c r="J142" i="240"/>
  <c r="J143" i="240"/>
  <c r="J144" i="240"/>
  <c r="J145" i="240"/>
  <c r="J146" i="240"/>
  <c r="J147" i="240"/>
  <c r="J148" i="240"/>
  <c r="J149" i="240"/>
  <c r="J150" i="240"/>
  <c r="J151" i="240"/>
  <c r="J152" i="240"/>
  <c r="J153" i="240"/>
  <c r="J154" i="240"/>
  <c r="J155" i="240"/>
  <c r="J156" i="240"/>
  <c r="J157" i="240"/>
  <c r="J158" i="240"/>
  <c r="J159" i="240"/>
  <c r="J160" i="240"/>
  <c r="J161" i="240"/>
  <c r="J162" i="240"/>
  <c r="J163" i="240"/>
  <c r="J164" i="240"/>
  <c r="J165" i="240"/>
  <c r="J166" i="240"/>
  <c r="J167" i="240"/>
  <c r="J168" i="240"/>
  <c r="J169" i="240"/>
  <c r="J170" i="240"/>
  <c r="J171" i="240"/>
  <c r="J172" i="240"/>
  <c r="J173" i="240"/>
  <c r="J174" i="240"/>
  <c r="J175" i="240"/>
  <c r="J176" i="240"/>
  <c r="J177" i="240"/>
  <c r="J178" i="240"/>
  <c r="J179" i="240"/>
  <c r="J180" i="240"/>
  <c r="J181" i="240"/>
  <c r="J182" i="240"/>
  <c r="J183" i="240"/>
  <c r="J184" i="240"/>
  <c r="J185" i="240"/>
  <c r="J186" i="240"/>
  <c r="J187" i="240"/>
  <c r="J188" i="240"/>
  <c r="J189" i="240"/>
  <c r="J190" i="240"/>
  <c r="J191" i="240"/>
  <c r="J192" i="240"/>
  <c r="J193" i="240"/>
  <c r="J194" i="240"/>
  <c r="J195" i="240"/>
  <c r="J196" i="240"/>
  <c r="J197" i="240"/>
  <c r="J198" i="240"/>
  <c r="J199" i="240"/>
  <c r="J200" i="240"/>
  <c r="J201" i="240"/>
  <c r="J202" i="240"/>
  <c r="J203" i="240"/>
  <c r="J204" i="240"/>
  <c r="J205" i="240"/>
  <c r="J206" i="240"/>
  <c r="J207" i="240"/>
  <c r="J208" i="240"/>
  <c r="J209" i="240"/>
  <c r="J210" i="240"/>
  <c r="J211" i="240"/>
  <c r="J212" i="240"/>
  <c r="J213" i="240"/>
  <c r="J214" i="240"/>
  <c r="J215" i="240"/>
  <c r="J216" i="240"/>
  <c r="J217" i="240"/>
  <c r="J218" i="240"/>
  <c r="J219" i="240"/>
  <c r="J220" i="240"/>
  <c r="J221" i="240"/>
  <c r="J222" i="240"/>
  <c r="J223" i="240"/>
  <c r="J224" i="240"/>
  <c r="J225" i="240"/>
  <c r="J226" i="240"/>
  <c r="J227" i="240"/>
  <c r="J228" i="240"/>
  <c r="J229" i="240"/>
  <c r="J230" i="240"/>
  <c r="J231" i="240"/>
  <c r="J232" i="240"/>
  <c r="J233" i="240"/>
  <c r="J234" i="240"/>
  <c r="J235" i="240"/>
  <c r="J236" i="240"/>
  <c r="J237" i="240"/>
  <c r="J238" i="240"/>
  <c r="J239" i="240"/>
  <c r="J240" i="240"/>
  <c r="J241" i="240"/>
  <c r="J242" i="240"/>
  <c r="J243" i="240"/>
  <c r="J244" i="240"/>
  <c r="J245" i="240"/>
  <c r="J246" i="240"/>
  <c r="J247" i="240"/>
  <c r="J248" i="240"/>
  <c r="J249" i="240"/>
  <c r="J250" i="240"/>
  <c r="J251" i="240"/>
  <c r="J252" i="240"/>
  <c r="J253" i="240"/>
  <c r="J254" i="240"/>
  <c r="J255" i="240"/>
  <c r="J256" i="240"/>
  <c r="J257" i="240"/>
  <c r="J258" i="240"/>
  <c r="J259" i="240"/>
  <c r="J260" i="240"/>
  <c r="J261" i="240"/>
  <c r="J262" i="240"/>
  <c r="J263" i="240"/>
  <c r="J264" i="240"/>
  <c r="J265" i="240"/>
  <c r="J266" i="240"/>
  <c r="J267" i="240"/>
  <c r="J268" i="240"/>
  <c r="J269" i="240"/>
  <c r="J270" i="240"/>
  <c r="J271" i="240"/>
  <c r="J272" i="240"/>
  <c r="J273" i="240"/>
  <c r="J274" i="240"/>
  <c r="J275" i="240"/>
  <c r="J276" i="240"/>
  <c r="J277" i="240"/>
  <c r="J278" i="240"/>
  <c r="J279" i="240"/>
  <c r="J280" i="240"/>
  <c r="J281" i="240"/>
  <c r="J282" i="240"/>
  <c r="J283" i="240"/>
  <c r="J284" i="240"/>
  <c r="J285" i="240"/>
  <c r="J286" i="240"/>
  <c r="J287" i="240"/>
  <c r="J288" i="240"/>
  <c r="J289" i="240"/>
  <c r="J290" i="240"/>
  <c r="J291" i="240"/>
  <c r="J292" i="240"/>
  <c r="J293" i="240"/>
  <c r="J294" i="240"/>
  <c r="J295" i="240"/>
  <c r="J296" i="240"/>
  <c r="J297" i="240"/>
  <c r="J298" i="240"/>
  <c r="J299" i="240"/>
  <c r="J300" i="240"/>
  <c r="J301" i="240"/>
  <c r="J302" i="240"/>
  <c r="J303" i="240"/>
  <c r="J304" i="240"/>
  <c r="J305" i="240"/>
  <c r="J306" i="240"/>
  <c r="J307" i="240"/>
  <c r="J308" i="240"/>
  <c r="J309" i="240"/>
  <c r="J310" i="240"/>
  <c r="J311" i="240"/>
  <c r="J312" i="240"/>
  <c r="J313" i="240"/>
  <c r="J314" i="240"/>
  <c r="J315" i="240"/>
  <c r="J316" i="240"/>
  <c r="J317" i="240"/>
  <c r="J318" i="240"/>
  <c r="J319" i="240"/>
  <c r="J320" i="240"/>
  <c r="J321" i="240"/>
  <c r="J322" i="240"/>
  <c r="J323" i="240"/>
  <c r="J324" i="240"/>
  <c r="J325" i="240"/>
  <c r="J326" i="240"/>
  <c r="J327" i="240"/>
  <c r="J328" i="240"/>
  <c r="J329" i="240"/>
  <c r="J330" i="240"/>
  <c r="J331" i="240"/>
  <c r="J332" i="240"/>
  <c r="J333" i="240"/>
  <c r="J334" i="240"/>
  <c r="J335" i="240"/>
  <c r="J336" i="240"/>
  <c r="J337" i="240"/>
  <c r="J338" i="240"/>
  <c r="J339" i="240"/>
  <c r="J340" i="240"/>
  <c r="J341" i="240"/>
  <c r="J342" i="240"/>
  <c r="J343" i="240"/>
  <c r="J344" i="240"/>
  <c r="J345" i="240"/>
  <c r="J346" i="240"/>
  <c r="J347" i="240"/>
  <c r="J348" i="240"/>
  <c r="J349" i="240"/>
  <c r="J350" i="240"/>
  <c r="J351" i="240"/>
  <c r="J352" i="240"/>
  <c r="J353" i="240"/>
  <c r="J354" i="240"/>
  <c r="J355" i="240"/>
  <c r="J356" i="240"/>
  <c r="J357" i="240"/>
  <c r="J358" i="240"/>
  <c r="J359" i="240"/>
  <c r="J360" i="240"/>
  <c r="J361" i="240"/>
  <c r="J362" i="240"/>
  <c r="J363" i="240"/>
  <c r="J364" i="240"/>
  <c r="J365" i="240"/>
  <c r="J366" i="240"/>
  <c r="J367" i="240"/>
  <c r="J368" i="240"/>
  <c r="J369" i="240"/>
  <c r="J370" i="240"/>
  <c r="J371" i="240"/>
  <c r="J372" i="240"/>
  <c r="J373" i="240"/>
  <c r="J374" i="240"/>
  <c r="J375" i="240"/>
  <c r="J376" i="240"/>
  <c r="J377" i="240"/>
  <c r="J378" i="240"/>
  <c r="J379" i="240"/>
  <c r="J380" i="240"/>
  <c r="J381" i="240"/>
  <c r="J382" i="240"/>
  <c r="J383" i="240"/>
  <c r="J384" i="240"/>
  <c r="J385" i="240"/>
  <c r="J386" i="240"/>
  <c r="J387" i="240"/>
  <c r="J388" i="240"/>
  <c r="J389" i="240"/>
  <c r="J390" i="240"/>
  <c r="J391" i="240"/>
  <c r="J392" i="240"/>
  <c r="J393" i="240"/>
  <c r="J394" i="240"/>
  <c r="J395" i="240"/>
  <c r="J396" i="240"/>
  <c r="J397" i="240"/>
  <c r="J398" i="240"/>
  <c r="J399" i="240"/>
  <c r="J400" i="240"/>
  <c r="J401" i="240"/>
  <c r="J402" i="240"/>
  <c r="J403" i="240"/>
  <c r="J404" i="240"/>
  <c r="J405" i="240"/>
  <c r="J406" i="240"/>
  <c r="J407" i="240"/>
  <c r="J408" i="240"/>
  <c r="J409" i="240"/>
  <c r="J410" i="240"/>
  <c r="J411" i="240"/>
  <c r="J412" i="240"/>
  <c r="J413" i="240"/>
  <c r="J414" i="240"/>
  <c r="J415" i="240"/>
  <c r="J416" i="240"/>
  <c r="J417" i="240"/>
  <c r="J418" i="240"/>
  <c r="J419" i="240"/>
  <c r="J420" i="240"/>
  <c r="J421" i="240"/>
  <c r="J422" i="240"/>
  <c r="J423" i="240"/>
  <c r="J424" i="240"/>
  <c r="J425" i="240"/>
  <c r="J426" i="240"/>
  <c r="J427" i="240"/>
  <c r="J428" i="240"/>
  <c r="J429" i="240"/>
  <c r="J430" i="240"/>
  <c r="J431" i="240"/>
  <c r="J432" i="240"/>
  <c r="J433" i="240"/>
  <c r="J434" i="240"/>
  <c r="J435" i="240"/>
  <c r="J436" i="240"/>
  <c r="J437" i="240"/>
  <c r="J438" i="240"/>
  <c r="J439" i="240"/>
  <c r="J440" i="240"/>
  <c r="J441" i="240"/>
  <c r="J442" i="240"/>
  <c r="J443" i="240"/>
  <c r="J444" i="240"/>
  <c r="J445" i="240"/>
  <c r="J446" i="240"/>
  <c r="J447" i="240"/>
  <c r="J448" i="240"/>
  <c r="J449" i="240"/>
  <c r="J450" i="240"/>
  <c r="J451" i="240"/>
  <c r="J452" i="240"/>
  <c r="J453" i="240"/>
  <c r="J454" i="240"/>
  <c r="J455" i="240"/>
  <c r="J456" i="240"/>
  <c r="J457" i="240"/>
  <c r="J458" i="240"/>
  <c r="J459" i="240"/>
  <c r="J460" i="240"/>
  <c r="J461" i="240"/>
  <c r="J462" i="240"/>
  <c r="J463" i="240"/>
  <c r="J464" i="240"/>
  <c r="J465" i="240"/>
  <c r="J466" i="240"/>
  <c r="J467" i="240"/>
  <c r="J468" i="240"/>
  <c r="J469" i="240"/>
  <c r="J470" i="240"/>
  <c r="J471" i="240"/>
  <c r="J472" i="240"/>
  <c r="J473" i="240"/>
  <c r="J474" i="240"/>
  <c r="J475" i="240"/>
  <c r="J476" i="240"/>
  <c r="J477" i="240"/>
  <c r="J478" i="240"/>
  <c r="J479" i="240"/>
  <c r="J480" i="240"/>
  <c r="J481" i="240"/>
  <c r="J482" i="240"/>
  <c r="J483" i="240"/>
  <c r="J484" i="240"/>
  <c r="J485" i="240"/>
  <c r="J486" i="240"/>
  <c r="J487" i="240"/>
  <c r="J488" i="240"/>
  <c r="J489" i="240"/>
  <c r="J490" i="240"/>
  <c r="J491" i="240"/>
  <c r="J492" i="240"/>
  <c r="J493" i="240"/>
  <c r="J494" i="240"/>
  <c r="J495" i="240"/>
  <c r="J496" i="240"/>
  <c r="J497" i="240"/>
  <c r="J498" i="240"/>
  <c r="J499" i="240"/>
  <c r="J500" i="240"/>
  <c r="J501" i="240"/>
  <c r="J502" i="240"/>
  <c r="J503" i="240"/>
  <c r="J504" i="240"/>
  <c r="J505" i="240"/>
  <c r="J506" i="240"/>
  <c r="J507" i="240"/>
  <c r="J508" i="240"/>
  <c r="J509" i="240"/>
  <c r="J510" i="240"/>
  <c r="J511" i="240"/>
  <c r="J512" i="240"/>
  <c r="J513" i="240"/>
  <c r="J514" i="240"/>
  <c r="J515" i="240"/>
  <c r="J516" i="240"/>
  <c r="J517" i="240"/>
  <c r="J518" i="240"/>
  <c r="J519" i="240"/>
  <c r="J520" i="240"/>
  <c r="J521" i="240"/>
  <c r="J522" i="240"/>
  <c r="J523" i="240"/>
  <c r="J524" i="240"/>
  <c r="J525" i="240"/>
  <c r="J526" i="240"/>
  <c r="J527" i="240"/>
  <c r="J528" i="240"/>
  <c r="J529" i="240"/>
  <c r="J530" i="240"/>
  <c r="J531" i="240"/>
  <c r="J532" i="240"/>
  <c r="J533" i="240"/>
  <c r="J534" i="240"/>
  <c r="J535" i="240"/>
  <c r="J536" i="240"/>
  <c r="J537" i="240"/>
  <c r="J538" i="240"/>
  <c r="J539" i="240"/>
  <c r="J540" i="240"/>
  <c r="J541" i="240"/>
  <c r="J542" i="240"/>
  <c r="J543" i="240"/>
  <c r="J544" i="240"/>
  <c r="J545" i="240"/>
  <c r="J546" i="240"/>
  <c r="J547" i="240"/>
  <c r="J548" i="240"/>
  <c r="J549" i="240"/>
  <c r="J550" i="240"/>
  <c r="J551" i="240"/>
  <c r="J552" i="240"/>
  <c r="J553" i="240"/>
  <c r="J554" i="240"/>
  <c r="J555" i="240"/>
  <c r="J556" i="240"/>
  <c r="J557" i="240"/>
  <c r="J558" i="240"/>
  <c r="J559" i="240"/>
  <c r="J560" i="240"/>
  <c r="J561" i="240"/>
  <c r="J562" i="240"/>
  <c r="J563" i="240"/>
  <c r="J564" i="240"/>
  <c r="J565" i="240"/>
  <c r="J566" i="240"/>
  <c r="J567" i="240"/>
  <c r="J568" i="240"/>
  <c r="J569" i="240"/>
  <c r="J570" i="240"/>
  <c r="J571" i="240"/>
  <c r="J572" i="240"/>
  <c r="J573" i="240"/>
  <c r="J574" i="240"/>
  <c r="J575" i="240"/>
  <c r="J576" i="240"/>
  <c r="J577" i="240"/>
  <c r="J578" i="240"/>
  <c r="J579" i="240"/>
  <c r="J580" i="240"/>
  <c r="J581" i="240"/>
  <c r="J582" i="240"/>
  <c r="J583" i="240"/>
  <c r="J584" i="240"/>
  <c r="J585" i="240"/>
  <c r="J586" i="240"/>
  <c r="J587" i="240"/>
  <c r="J588" i="240"/>
  <c r="J589" i="240"/>
  <c r="J590" i="240"/>
  <c r="J591" i="240"/>
  <c r="J592" i="240"/>
  <c r="J593" i="240"/>
  <c r="J594" i="240"/>
  <c r="J595" i="240"/>
  <c r="J596" i="240"/>
  <c r="J597" i="240"/>
  <c r="J598" i="240"/>
  <c r="J599" i="240"/>
  <c r="J600" i="240"/>
  <c r="J601" i="240"/>
  <c r="J602" i="240"/>
  <c r="J603" i="240"/>
  <c r="J604" i="240"/>
  <c r="J605" i="240"/>
  <c r="J606" i="240"/>
  <c r="J607" i="240"/>
  <c r="J608" i="240"/>
  <c r="J609" i="240"/>
  <c r="J610" i="240"/>
  <c r="J611" i="240"/>
  <c r="J612" i="240"/>
  <c r="J613" i="240"/>
  <c r="J614" i="240"/>
  <c r="J615" i="240"/>
  <c r="J616" i="240"/>
  <c r="J617" i="240"/>
  <c r="J618" i="240"/>
  <c r="J619" i="240"/>
  <c r="J620" i="240"/>
  <c r="J621" i="240"/>
  <c r="J622" i="240"/>
  <c r="J623" i="240"/>
  <c r="J624" i="240"/>
  <c r="J625" i="240"/>
  <c r="J626" i="240"/>
  <c r="J627" i="240"/>
  <c r="J628" i="240"/>
  <c r="J629" i="240"/>
  <c r="J630" i="240"/>
  <c r="J631" i="240"/>
  <c r="J632" i="240"/>
  <c r="J633" i="240"/>
  <c r="J634" i="240"/>
  <c r="J635" i="240"/>
  <c r="J636" i="240"/>
  <c r="J637" i="240"/>
  <c r="J638" i="240"/>
  <c r="J639" i="240"/>
  <c r="J640" i="240"/>
  <c r="J641" i="240"/>
  <c r="J642" i="240"/>
  <c r="J643" i="240"/>
  <c r="J644" i="240"/>
  <c r="J645" i="240"/>
  <c r="J646" i="240"/>
  <c r="J647" i="240"/>
  <c r="J648" i="240"/>
  <c r="J649" i="240"/>
  <c r="J650" i="240"/>
  <c r="J651" i="240"/>
  <c r="J652" i="240"/>
  <c r="J653" i="240"/>
  <c r="J654" i="240"/>
  <c r="J655" i="240"/>
  <c r="J656" i="240"/>
  <c r="J657" i="240"/>
  <c r="J658" i="240"/>
  <c r="J659" i="240"/>
  <c r="J660" i="240"/>
  <c r="J661" i="240"/>
  <c r="J662" i="240"/>
  <c r="J663" i="240"/>
  <c r="J664" i="240"/>
  <c r="J665" i="240"/>
  <c r="J666" i="240"/>
  <c r="J667" i="240"/>
  <c r="J668" i="240"/>
  <c r="J669" i="240"/>
  <c r="J670" i="240"/>
  <c r="J671" i="240"/>
  <c r="J672" i="240"/>
  <c r="J673" i="240"/>
  <c r="J674" i="240"/>
  <c r="J675" i="240"/>
  <c r="J676" i="240"/>
  <c r="J677" i="240"/>
  <c r="J678" i="240"/>
  <c r="J679" i="240"/>
  <c r="J680" i="240"/>
  <c r="J681" i="240"/>
  <c r="J682" i="240"/>
  <c r="J683" i="240"/>
  <c r="J684" i="240"/>
  <c r="J685" i="240"/>
  <c r="J686" i="240"/>
  <c r="J687" i="240"/>
  <c r="J688" i="240"/>
  <c r="J689" i="240"/>
  <c r="J690" i="240"/>
  <c r="J691" i="240"/>
  <c r="J692" i="240"/>
  <c r="J693" i="240"/>
  <c r="J694" i="240"/>
  <c r="J695" i="240"/>
  <c r="J696" i="240"/>
  <c r="J697" i="240"/>
  <c r="J698" i="240"/>
  <c r="J699" i="240"/>
  <c r="J700" i="240"/>
  <c r="J701" i="240"/>
  <c r="J702" i="240"/>
  <c r="J703" i="240"/>
  <c r="J704" i="240"/>
  <c r="J705" i="240"/>
  <c r="J706" i="240"/>
  <c r="J707" i="240"/>
  <c r="J708" i="240"/>
  <c r="J709" i="240"/>
  <c r="J710" i="240"/>
  <c r="J711" i="240"/>
  <c r="J712" i="240"/>
  <c r="J713" i="240"/>
  <c r="J714" i="240"/>
  <c r="J715" i="240"/>
  <c r="J716" i="240"/>
  <c r="J717" i="240"/>
  <c r="J718" i="240"/>
  <c r="J719" i="240"/>
  <c r="J720" i="240"/>
  <c r="J721" i="240"/>
  <c r="J722" i="240"/>
  <c r="J723" i="240"/>
  <c r="J724" i="240"/>
  <c r="J725" i="240"/>
  <c r="J726" i="240"/>
  <c r="J727" i="240"/>
  <c r="J728" i="240"/>
  <c r="J729" i="240"/>
  <c r="J730" i="240"/>
  <c r="J731" i="240"/>
  <c r="J732" i="240"/>
  <c r="J733" i="240"/>
  <c r="J734" i="240"/>
  <c r="J735" i="240"/>
  <c r="J736" i="240"/>
  <c r="J737" i="240"/>
  <c r="J738" i="240"/>
  <c r="J739" i="240"/>
  <c r="J740" i="240"/>
  <c r="J741" i="240"/>
  <c r="J742" i="240"/>
  <c r="J743" i="240"/>
  <c r="J744" i="240"/>
  <c r="J745" i="240"/>
  <c r="J746" i="240"/>
  <c r="J747" i="240"/>
  <c r="J748" i="240"/>
  <c r="J749" i="240"/>
  <c r="J750" i="240"/>
  <c r="J751" i="240"/>
  <c r="J752" i="240"/>
  <c r="J753" i="240"/>
  <c r="J754" i="240"/>
  <c r="J755" i="240"/>
  <c r="J756" i="240"/>
  <c r="J757" i="240"/>
  <c r="J758" i="240"/>
  <c r="J759" i="240"/>
  <c r="J760" i="240"/>
  <c r="J761" i="240"/>
  <c r="J762" i="240"/>
  <c r="J763" i="240"/>
  <c r="J764" i="240"/>
  <c r="J765" i="240"/>
  <c r="J766" i="240"/>
  <c r="J767" i="240"/>
  <c r="J768" i="240"/>
  <c r="J769" i="240"/>
  <c r="J770" i="240"/>
  <c r="J771" i="240"/>
  <c r="J772" i="240"/>
  <c r="J773" i="240"/>
  <c r="J774" i="240"/>
  <c r="J775" i="240"/>
  <c r="J776" i="240"/>
  <c r="J777" i="240"/>
  <c r="J778" i="240"/>
  <c r="J779" i="240"/>
  <c r="J780" i="240"/>
  <c r="J781" i="240"/>
  <c r="J782" i="240"/>
  <c r="J783" i="240"/>
  <c r="J784" i="240"/>
  <c r="J785" i="240"/>
  <c r="J786" i="240"/>
  <c r="J787" i="240"/>
  <c r="J788" i="240"/>
  <c r="J789" i="240"/>
  <c r="J790" i="240"/>
  <c r="J791" i="240"/>
  <c r="J792" i="240"/>
  <c r="J793" i="240"/>
  <c r="J794" i="240"/>
  <c r="J795" i="240"/>
  <c r="J796" i="240"/>
  <c r="J797" i="240"/>
  <c r="J798" i="240"/>
  <c r="J799" i="240"/>
  <c r="J800" i="240"/>
  <c r="J801" i="240"/>
  <c r="J802" i="240"/>
  <c r="J803" i="240"/>
  <c r="J804" i="240"/>
  <c r="J805" i="240"/>
  <c r="J806" i="240"/>
  <c r="J807" i="240"/>
  <c r="J808" i="240"/>
  <c r="J809" i="240"/>
  <c r="J810" i="240"/>
  <c r="J811" i="240"/>
  <c r="J812" i="240"/>
  <c r="J813" i="240"/>
  <c r="J814" i="240"/>
  <c r="J815" i="240"/>
  <c r="J816" i="240"/>
  <c r="J817" i="240"/>
  <c r="J818" i="240"/>
  <c r="J819" i="240"/>
  <c r="J820" i="240"/>
  <c r="J821" i="240"/>
  <c r="J822" i="240"/>
  <c r="J823" i="240"/>
  <c r="J824" i="240"/>
  <c r="J825" i="240"/>
  <c r="J826" i="240"/>
  <c r="J827" i="240"/>
  <c r="J828" i="240"/>
  <c r="J829" i="240"/>
  <c r="J830" i="240"/>
  <c r="J831" i="240"/>
  <c r="J832" i="240"/>
  <c r="J833" i="240"/>
  <c r="J834" i="240"/>
  <c r="J835" i="240"/>
  <c r="J836" i="240"/>
  <c r="J837" i="240"/>
  <c r="J838" i="240"/>
  <c r="J839" i="240"/>
  <c r="J840" i="240"/>
  <c r="J841" i="240"/>
  <c r="J842" i="240"/>
  <c r="J843" i="240"/>
  <c r="J844" i="240"/>
  <c r="J845" i="240"/>
  <c r="J846" i="240"/>
  <c r="J847" i="240"/>
  <c r="J848" i="240"/>
  <c r="J849" i="240"/>
  <c r="J850" i="240"/>
  <c r="J851" i="240"/>
  <c r="J852" i="240"/>
  <c r="J853" i="240"/>
  <c r="J854" i="240"/>
  <c r="J855" i="240"/>
  <c r="J856" i="240"/>
  <c r="J857" i="240"/>
  <c r="J858" i="240"/>
  <c r="J859" i="240"/>
  <c r="J860" i="240"/>
  <c r="J861" i="240"/>
  <c r="J862" i="240"/>
  <c r="J863" i="240"/>
  <c r="J864" i="240"/>
  <c r="J865" i="240"/>
  <c r="J866" i="240"/>
  <c r="J867" i="240"/>
  <c r="J868" i="240"/>
  <c r="J869" i="240"/>
  <c r="J870" i="240"/>
  <c r="J871" i="240"/>
  <c r="J872" i="240"/>
  <c r="J873" i="240"/>
  <c r="J874" i="240"/>
  <c r="J875" i="240"/>
  <c r="J876" i="240"/>
  <c r="J877" i="240"/>
  <c r="J878" i="240"/>
  <c r="J879" i="240"/>
  <c r="J880" i="240"/>
  <c r="J881" i="240"/>
  <c r="J882" i="240"/>
  <c r="J883" i="240"/>
  <c r="J884" i="240"/>
  <c r="J885" i="240"/>
  <c r="J886" i="240"/>
  <c r="J887" i="240"/>
  <c r="J888" i="240"/>
  <c r="J889" i="240"/>
  <c r="J890" i="240"/>
  <c r="J891" i="240"/>
  <c r="J892" i="240"/>
  <c r="J893" i="240"/>
  <c r="J894" i="240"/>
  <c r="J895" i="240"/>
  <c r="J896" i="240"/>
  <c r="J897" i="240"/>
  <c r="J898" i="240"/>
  <c r="J899" i="240"/>
  <c r="J900" i="240"/>
  <c r="J901" i="240"/>
  <c r="J902" i="240"/>
  <c r="J903" i="240"/>
  <c r="J904" i="240"/>
  <c r="J905" i="240"/>
  <c r="J906" i="240"/>
  <c r="J907" i="240"/>
  <c r="J908" i="240"/>
  <c r="J909" i="240"/>
  <c r="J910" i="240"/>
  <c r="J911" i="240"/>
  <c r="J912" i="240"/>
  <c r="J913" i="240"/>
  <c r="J914" i="240"/>
  <c r="J915" i="240"/>
  <c r="J916" i="240"/>
  <c r="J917" i="240"/>
  <c r="J918" i="240"/>
  <c r="J919" i="240"/>
  <c r="J920" i="240"/>
  <c r="J921" i="240"/>
  <c r="J922" i="240"/>
  <c r="J923" i="240"/>
  <c r="J924" i="240"/>
  <c r="J925" i="240"/>
  <c r="J926" i="240"/>
  <c r="J927" i="240"/>
  <c r="J928" i="240"/>
  <c r="J929" i="240"/>
  <c r="J930" i="240"/>
  <c r="J931" i="240"/>
  <c r="J932" i="240"/>
  <c r="J933" i="240"/>
  <c r="J934" i="240"/>
  <c r="J935" i="240"/>
  <c r="J936" i="240"/>
  <c r="J937" i="240"/>
  <c r="J938" i="240"/>
  <c r="J939" i="240"/>
  <c r="J940" i="240"/>
  <c r="J941" i="240"/>
  <c r="J942" i="240"/>
  <c r="J943" i="240"/>
  <c r="J944" i="240"/>
  <c r="J945" i="240"/>
  <c r="J946" i="240"/>
  <c r="J947" i="240"/>
  <c r="J948" i="240"/>
  <c r="J949" i="240"/>
  <c r="J950" i="240"/>
  <c r="J951" i="240"/>
  <c r="J952" i="240"/>
  <c r="J953" i="240"/>
  <c r="J954" i="240"/>
  <c r="J955" i="240"/>
  <c r="J956" i="240"/>
  <c r="J957" i="240"/>
  <c r="J958" i="240"/>
  <c r="J959" i="240"/>
  <c r="J960" i="240"/>
  <c r="J961" i="240"/>
  <c r="J962" i="240"/>
  <c r="J963" i="240"/>
  <c r="J964" i="240"/>
  <c r="J965" i="240"/>
  <c r="J966" i="240"/>
  <c r="J967" i="240"/>
  <c r="J968" i="240"/>
  <c r="J969" i="240"/>
  <c r="J970" i="240"/>
  <c r="J971" i="240"/>
  <c r="J972" i="240"/>
  <c r="J973" i="240"/>
  <c r="J974" i="240"/>
  <c r="J975" i="240"/>
  <c r="J976" i="240"/>
  <c r="J977" i="240"/>
  <c r="J978" i="240"/>
  <c r="J979" i="240"/>
  <c r="J980" i="240"/>
  <c r="J981" i="240"/>
  <c r="J982" i="240"/>
  <c r="J983" i="240"/>
  <c r="J984" i="240"/>
  <c r="J985" i="240"/>
  <c r="J986" i="240"/>
  <c r="J987" i="240"/>
  <c r="J988" i="240"/>
  <c r="J989" i="240"/>
  <c r="J990" i="240"/>
  <c r="J991" i="240"/>
  <c r="J992" i="240"/>
  <c r="J993" i="240"/>
  <c r="J994" i="240"/>
  <c r="J995" i="240"/>
  <c r="J996" i="240"/>
  <c r="J997" i="240"/>
  <c r="J998" i="240"/>
  <c r="J999" i="240"/>
  <c r="J1000" i="240"/>
  <c r="J3" i="240"/>
  <c r="L338" i="240"/>
  <c r="L339" i="240"/>
  <c r="L340" i="240"/>
  <c r="L341" i="240"/>
  <c r="L342" i="240"/>
  <c r="L343" i="240"/>
  <c r="L344" i="240"/>
  <c r="L345" i="240"/>
  <c r="L346" i="240"/>
  <c r="L347" i="240"/>
  <c r="L348" i="240"/>
  <c r="L349" i="240"/>
  <c r="L350" i="240"/>
  <c r="L351" i="240"/>
  <c r="L352" i="240"/>
  <c r="L353" i="240"/>
  <c r="L354" i="240"/>
  <c r="L355" i="240"/>
  <c r="L356" i="240"/>
  <c r="L357" i="240"/>
  <c r="L358" i="240"/>
  <c r="L359" i="240"/>
  <c r="L360" i="240"/>
  <c r="L361" i="240"/>
  <c r="L362" i="240"/>
  <c r="L363" i="240"/>
  <c r="L364" i="240"/>
  <c r="L365" i="240"/>
  <c r="L366" i="240"/>
  <c r="L367" i="240"/>
  <c r="L368" i="240"/>
  <c r="L369" i="240"/>
  <c r="L370" i="240"/>
  <c r="L371" i="240"/>
  <c r="L372" i="240"/>
  <c r="L373" i="240"/>
  <c r="L374" i="240"/>
  <c r="L375" i="240"/>
  <c r="L376" i="240"/>
  <c r="L377" i="240"/>
  <c r="L378" i="240"/>
  <c r="L379" i="240"/>
  <c r="L380" i="240"/>
  <c r="L381" i="240"/>
  <c r="L382" i="240"/>
  <c r="L383" i="240"/>
  <c r="L384" i="240"/>
  <c r="L385" i="240"/>
  <c r="L386" i="240"/>
  <c r="L387" i="240"/>
  <c r="L388" i="240"/>
  <c r="L389" i="240"/>
  <c r="L390" i="240"/>
  <c r="L391" i="240"/>
  <c r="L392" i="240"/>
  <c r="L393" i="240"/>
  <c r="L394" i="240"/>
  <c r="L395" i="240"/>
  <c r="L396" i="240"/>
  <c r="L397" i="240"/>
  <c r="L398" i="240"/>
  <c r="L399" i="240"/>
  <c r="L400" i="240"/>
  <c r="L401" i="240"/>
  <c r="L402" i="240"/>
  <c r="L403" i="240"/>
  <c r="L404" i="240"/>
  <c r="L405" i="240"/>
  <c r="L406" i="240"/>
  <c r="L407" i="240"/>
  <c r="L408" i="240"/>
  <c r="L409" i="240"/>
  <c r="L410" i="240"/>
  <c r="L411" i="240"/>
  <c r="L412" i="240"/>
  <c r="L413" i="240"/>
  <c r="L414" i="240"/>
  <c r="L415" i="240"/>
  <c r="L416" i="240"/>
  <c r="L417" i="240"/>
  <c r="L418" i="240"/>
  <c r="L419" i="240"/>
  <c r="L420" i="240"/>
  <c r="L421" i="240"/>
  <c r="L422" i="240"/>
  <c r="L423" i="240"/>
  <c r="L424" i="240"/>
  <c r="L425" i="240"/>
  <c r="L426" i="240"/>
  <c r="L427" i="240"/>
  <c r="L428" i="240"/>
  <c r="L429" i="240"/>
  <c r="L430" i="240"/>
  <c r="L431" i="240"/>
  <c r="L432" i="240"/>
  <c r="L433" i="240"/>
  <c r="L434" i="240"/>
  <c r="L435" i="240"/>
  <c r="L436" i="240"/>
  <c r="L437" i="240"/>
  <c r="L438" i="240"/>
  <c r="L439" i="240"/>
  <c r="L440" i="240"/>
  <c r="L441" i="240"/>
  <c r="L442" i="240"/>
  <c r="L443" i="240"/>
  <c r="L444" i="240"/>
  <c r="L445" i="240"/>
  <c r="L446" i="240"/>
  <c r="L447" i="240"/>
  <c r="L448" i="240"/>
  <c r="L449" i="240"/>
  <c r="L450" i="240"/>
  <c r="L451" i="240"/>
  <c r="L452" i="240"/>
  <c r="L453" i="240"/>
  <c r="L454" i="240"/>
  <c r="L455" i="240"/>
  <c r="L456" i="240"/>
  <c r="L457" i="240"/>
  <c r="L458" i="240"/>
  <c r="L459" i="240"/>
  <c r="L460" i="240"/>
  <c r="L461" i="240"/>
  <c r="L462" i="240"/>
  <c r="L463" i="240"/>
  <c r="L464" i="240"/>
  <c r="L465" i="240"/>
  <c r="L466" i="240"/>
  <c r="L467" i="240"/>
  <c r="L468" i="240"/>
  <c r="L469" i="240"/>
  <c r="L470" i="240"/>
  <c r="L471" i="240"/>
  <c r="L472" i="240"/>
  <c r="L473" i="240"/>
  <c r="L474" i="240"/>
  <c r="L475" i="240"/>
  <c r="L476" i="240"/>
  <c r="L477" i="240"/>
  <c r="L478" i="240"/>
  <c r="L479" i="240"/>
  <c r="L480" i="240"/>
  <c r="L481" i="240"/>
  <c r="L482" i="240"/>
  <c r="L483" i="240"/>
  <c r="L484" i="240"/>
  <c r="L485" i="240"/>
  <c r="L486" i="240"/>
  <c r="L487" i="240"/>
  <c r="L488" i="240"/>
  <c r="L489" i="240"/>
  <c r="L490" i="240"/>
  <c r="L491" i="240"/>
  <c r="L492" i="240"/>
  <c r="L493" i="240"/>
  <c r="L494" i="240"/>
  <c r="L495" i="240"/>
  <c r="L496" i="240"/>
  <c r="L497" i="240"/>
  <c r="L498" i="240"/>
  <c r="L499" i="240"/>
  <c r="L500" i="240"/>
  <c r="L501" i="240"/>
  <c r="L502" i="240"/>
  <c r="L503" i="240"/>
  <c r="L504" i="240"/>
  <c r="L505" i="240"/>
  <c r="L506" i="240"/>
  <c r="L507" i="240"/>
  <c r="L508" i="240"/>
  <c r="L509" i="240"/>
  <c r="L510" i="240"/>
  <c r="L511" i="240"/>
  <c r="L512" i="240"/>
  <c r="L513" i="240"/>
  <c r="L514" i="240"/>
  <c r="L515" i="240"/>
  <c r="L516" i="240"/>
  <c r="L517" i="240"/>
  <c r="L518" i="240"/>
  <c r="L519" i="240"/>
  <c r="L520" i="240"/>
  <c r="L521" i="240"/>
  <c r="L522" i="240"/>
  <c r="L523" i="240"/>
  <c r="L524" i="240"/>
  <c r="L525" i="240"/>
  <c r="L526" i="240"/>
  <c r="L527" i="240"/>
  <c r="L528" i="240"/>
  <c r="L529" i="240"/>
  <c r="L530" i="240"/>
  <c r="L531" i="240"/>
  <c r="L532" i="240"/>
  <c r="L533" i="240"/>
  <c r="L534" i="240"/>
  <c r="L535" i="240"/>
  <c r="L536" i="240"/>
  <c r="L537" i="240"/>
  <c r="L538" i="240"/>
  <c r="L539" i="240"/>
  <c r="L540" i="240"/>
  <c r="L541" i="240"/>
  <c r="L542" i="240"/>
  <c r="L543" i="240"/>
  <c r="L544" i="240"/>
  <c r="L545" i="240"/>
  <c r="L546" i="240"/>
  <c r="L547" i="240"/>
  <c r="L548" i="240"/>
  <c r="L549" i="240"/>
  <c r="L550" i="240"/>
  <c r="L551" i="240"/>
  <c r="L552" i="240"/>
  <c r="L553" i="240"/>
  <c r="L554" i="240"/>
  <c r="L555" i="240"/>
  <c r="L556" i="240"/>
  <c r="L557" i="240"/>
  <c r="L558" i="240"/>
  <c r="L559" i="240"/>
  <c r="L560" i="240"/>
  <c r="L561" i="240"/>
  <c r="L562" i="240"/>
  <c r="L563" i="240"/>
  <c r="L564" i="240"/>
  <c r="L565" i="240"/>
  <c r="L566" i="240"/>
  <c r="L567" i="240"/>
  <c r="L568" i="240"/>
  <c r="L569" i="240"/>
  <c r="L570" i="240"/>
  <c r="L571" i="240"/>
  <c r="L572" i="240"/>
  <c r="L573" i="240"/>
  <c r="L574" i="240"/>
  <c r="L575" i="240"/>
  <c r="L576" i="240"/>
  <c r="L577" i="240"/>
  <c r="L578" i="240"/>
  <c r="L579" i="240"/>
  <c r="L580" i="240"/>
  <c r="L581" i="240"/>
  <c r="L582" i="240"/>
  <c r="L583" i="240"/>
  <c r="L584" i="240"/>
  <c r="L585" i="240"/>
  <c r="L586" i="240"/>
  <c r="L587" i="240"/>
  <c r="L588" i="240"/>
  <c r="L589" i="240"/>
  <c r="L590" i="240"/>
  <c r="L591" i="240"/>
  <c r="L592" i="240"/>
  <c r="L593" i="240"/>
  <c r="L594" i="240"/>
  <c r="L595" i="240"/>
  <c r="L596" i="240"/>
  <c r="L597" i="240"/>
  <c r="L598" i="240"/>
  <c r="L599" i="240"/>
  <c r="L600" i="240"/>
  <c r="L601" i="240"/>
  <c r="L602" i="240"/>
  <c r="L603" i="240"/>
  <c r="L604" i="240"/>
  <c r="L605" i="240"/>
  <c r="L606" i="240"/>
  <c r="L607" i="240"/>
  <c r="L608" i="240"/>
  <c r="L609" i="240"/>
  <c r="L610" i="240"/>
  <c r="L611" i="240"/>
  <c r="L612" i="240"/>
  <c r="L613" i="240"/>
  <c r="L614" i="240"/>
  <c r="L615" i="240"/>
  <c r="L616" i="240"/>
  <c r="L617" i="240"/>
  <c r="L618" i="240"/>
  <c r="L619" i="240"/>
  <c r="L620" i="240"/>
  <c r="L621" i="240"/>
  <c r="L622" i="240"/>
  <c r="L623" i="240"/>
  <c r="L624" i="240"/>
  <c r="L625" i="240"/>
  <c r="L626" i="240"/>
  <c r="L627" i="240"/>
  <c r="L628" i="240"/>
  <c r="L629" i="240"/>
  <c r="L630" i="240"/>
  <c r="L631" i="240"/>
  <c r="L632" i="240"/>
  <c r="L633" i="240"/>
  <c r="L634" i="240"/>
  <c r="L635" i="240"/>
  <c r="L636" i="240"/>
  <c r="L637" i="240"/>
  <c r="L638" i="240"/>
  <c r="L639" i="240"/>
  <c r="L640" i="240"/>
  <c r="L641" i="240"/>
  <c r="L642" i="240"/>
  <c r="L643" i="240"/>
  <c r="L644" i="240"/>
  <c r="L645" i="240"/>
  <c r="L646" i="240"/>
  <c r="L647" i="240"/>
  <c r="L648" i="240"/>
  <c r="L649" i="240"/>
  <c r="L650" i="240"/>
  <c r="L651" i="240"/>
  <c r="L652" i="240"/>
  <c r="L653" i="240"/>
  <c r="L654" i="240"/>
  <c r="L655" i="240"/>
  <c r="L656" i="240"/>
  <c r="L657" i="240"/>
  <c r="L658" i="240"/>
  <c r="L659" i="240"/>
  <c r="L660" i="240"/>
  <c r="L661" i="240"/>
  <c r="L662" i="240"/>
  <c r="L663" i="240"/>
  <c r="L664" i="240"/>
  <c r="L665" i="240"/>
  <c r="L666" i="240"/>
  <c r="L667" i="240"/>
  <c r="L668" i="240"/>
  <c r="L669" i="240"/>
  <c r="L670" i="240"/>
  <c r="L671" i="240"/>
  <c r="L672" i="240"/>
  <c r="L673" i="240"/>
  <c r="L674" i="240"/>
  <c r="L675" i="240"/>
  <c r="L676" i="240"/>
  <c r="L677" i="240"/>
  <c r="L678" i="240"/>
  <c r="L679" i="240"/>
  <c r="L680" i="240"/>
  <c r="L681" i="240"/>
  <c r="L682" i="240"/>
  <c r="L683" i="240"/>
  <c r="L684" i="240"/>
  <c r="L685" i="240"/>
  <c r="L686" i="240"/>
  <c r="L687" i="240"/>
  <c r="L688" i="240"/>
  <c r="L689" i="240"/>
  <c r="L690" i="240"/>
  <c r="L691" i="240"/>
  <c r="L692" i="240"/>
  <c r="L693" i="240"/>
  <c r="L694" i="240"/>
  <c r="L695" i="240"/>
  <c r="L696" i="240"/>
  <c r="L697" i="240"/>
  <c r="L698" i="240"/>
  <c r="L699" i="240"/>
  <c r="L700" i="240"/>
  <c r="L701" i="240"/>
  <c r="L702" i="240"/>
  <c r="L703" i="240"/>
  <c r="L704" i="240"/>
  <c r="L705" i="240"/>
  <c r="L706" i="240"/>
  <c r="L707" i="240"/>
  <c r="L708" i="240"/>
  <c r="L709" i="240"/>
  <c r="L710" i="240"/>
  <c r="L711" i="240"/>
  <c r="L712" i="240"/>
  <c r="L713" i="240"/>
  <c r="L714" i="240"/>
  <c r="L715" i="240"/>
  <c r="L716" i="240"/>
  <c r="L717" i="240"/>
  <c r="L718" i="240"/>
  <c r="L719" i="240"/>
  <c r="L720" i="240"/>
  <c r="L721" i="240"/>
  <c r="L722" i="240"/>
  <c r="L723" i="240"/>
  <c r="L724" i="240"/>
  <c r="L725" i="240"/>
  <c r="L726" i="240"/>
  <c r="L727" i="240"/>
  <c r="L728" i="240"/>
  <c r="L729" i="240"/>
  <c r="L730" i="240"/>
  <c r="L731" i="240"/>
  <c r="L732" i="240"/>
  <c r="L733" i="240"/>
  <c r="L734" i="240"/>
  <c r="L735" i="240"/>
  <c r="L736" i="240"/>
  <c r="L737" i="240"/>
  <c r="L738" i="240"/>
  <c r="L739" i="240"/>
  <c r="L740" i="240"/>
  <c r="L741" i="240"/>
  <c r="L742" i="240"/>
  <c r="L743" i="240"/>
  <c r="L744" i="240"/>
  <c r="L745" i="240"/>
  <c r="L746" i="240"/>
  <c r="L747" i="240"/>
  <c r="L748" i="240"/>
  <c r="L749" i="240"/>
  <c r="L750" i="240"/>
  <c r="L751" i="240"/>
  <c r="L752" i="240"/>
  <c r="L753" i="240"/>
  <c r="L754" i="240"/>
  <c r="L755" i="240"/>
  <c r="L756" i="240"/>
  <c r="L757" i="240"/>
  <c r="L758" i="240"/>
  <c r="L759" i="240"/>
  <c r="L760" i="240"/>
  <c r="L761" i="240"/>
  <c r="L762" i="240"/>
  <c r="L763" i="240"/>
  <c r="L764" i="240"/>
  <c r="L765" i="240"/>
  <c r="L766" i="240"/>
  <c r="L767" i="240"/>
  <c r="L768" i="240"/>
  <c r="L769" i="240"/>
  <c r="L770" i="240"/>
  <c r="L771" i="240"/>
  <c r="L772" i="240"/>
  <c r="L773" i="240"/>
  <c r="L774" i="240"/>
  <c r="L775" i="240"/>
  <c r="L776" i="240"/>
  <c r="L777" i="240"/>
  <c r="L778" i="240"/>
  <c r="L779" i="240"/>
  <c r="L780" i="240"/>
  <c r="L781" i="240"/>
  <c r="L782" i="240"/>
  <c r="L783" i="240"/>
  <c r="L784" i="240"/>
  <c r="L785" i="240"/>
  <c r="L786" i="240"/>
  <c r="L787" i="240"/>
  <c r="L788" i="240"/>
  <c r="L789" i="240"/>
  <c r="L790" i="240"/>
  <c r="L791" i="240"/>
  <c r="L792" i="240"/>
  <c r="L793" i="240"/>
  <c r="L794" i="240"/>
  <c r="L795" i="240"/>
  <c r="L796" i="240"/>
  <c r="L797" i="240"/>
  <c r="L798" i="240"/>
  <c r="L799" i="240"/>
  <c r="L800" i="240"/>
  <c r="L801" i="240"/>
  <c r="L802" i="240"/>
  <c r="L803" i="240"/>
  <c r="L804" i="240"/>
  <c r="L805" i="240"/>
  <c r="L806" i="240"/>
  <c r="L807" i="240"/>
  <c r="L808" i="240"/>
  <c r="L809" i="240"/>
  <c r="L810" i="240"/>
  <c r="L811" i="240"/>
  <c r="L812" i="240"/>
  <c r="L813" i="240"/>
  <c r="L814" i="240"/>
  <c r="L815" i="240"/>
  <c r="L816" i="240"/>
  <c r="L817" i="240"/>
  <c r="L818" i="240"/>
  <c r="L819" i="240"/>
  <c r="L820" i="240"/>
  <c r="L821" i="240"/>
  <c r="L822" i="240"/>
  <c r="L823" i="240"/>
  <c r="L824" i="240"/>
  <c r="L825" i="240"/>
  <c r="L826" i="240"/>
  <c r="L827" i="240"/>
  <c r="L828" i="240"/>
  <c r="L829" i="240"/>
  <c r="L830" i="240"/>
  <c r="L831" i="240"/>
  <c r="L832" i="240"/>
  <c r="L833" i="240"/>
  <c r="L834" i="240"/>
  <c r="L835" i="240"/>
  <c r="L836" i="240"/>
  <c r="L837" i="240"/>
  <c r="L838" i="240"/>
  <c r="L839" i="240"/>
  <c r="L840" i="240"/>
  <c r="L841" i="240"/>
  <c r="L842" i="240"/>
  <c r="L843" i="240"/>
  <c r="L844" i="240"/>
  <c r="L845" i="240"/>
  <c r="L846" i="240"/>
  <c r="L847" i="240"/>
  <c r="L848" i="240"/>
  <c r="L849" i="240"/>
  <c r="L850" i="240"/>
  <c r="L851" i="240"/>
  <c r="L852" i="240"/>
  <c r="L853" i="240"/>
  <c r="L854" i="240"/>
  <c r="L855" i="240"/>
  <c r="L856" i="240"/>
  <c r="L857" i="240"/>
  <c r="L858" i="240"/>
  <c r="L859" i="240"/>
  <c r="L860" i="240"/>
  <c r="L861" i="240"/>
  <c r="L862" i="240"/>
  <c r="L863" i="240"/>
  <c r="L864" i="240"/>
  <c r="L865" i="240"/>
  <c r="L866" i="240"/>
  <c r="L867" i="240"/>
  <c r="L868" i="240"/>
  <c r="L869" i="240"/>
  <c r="L870" i="240"/>
  <c r="L871" i="240"/>
  <c r="L872" i="240"/>
  <c r="L873" i="240"/>
  <c r="L874" i="240"/>
  <c r="L875" i="240"/>
  <c r="L876" i="240"/>
  <c r="L877" i="240"/>
  <c r="L878" i="240"/>
  <c r="L879" i="240"/>
  <c r="L880" i="240"/>
  <c r="L881" i="240"/>
  <c r="L882" i="240"/>
  <c r="L883" i="240"/>
  <c r="L884" i="240"/>
  <c r="L885" i="240"/>
  <c r="L886" i="240"/>
  <c r="L887" i="240"/>
  <c r="L888" i="240"/>
  <c r="L889" i="240"/>
  <c r="L890" i="240"/>
  <c r="L891" i="240"/>
  <c r="L892" i="240"/>
  <c r="L893" i="240"/>
  <c r="L894" i="240"/>
  <c r="L895" i="240"/>
  <c r="L896" i="240"/>
  <c r="L897" i="240"/>
  <c r="L898" i="240"/>
  <c r="L899" i="240"/>
  <c r="L900" i="240"/>
  <c r="L901" i="240"/>
  <c r="L902" i="240"/>
  <c r="L903" i="240"/>
  <c r="L904" i="240"/>
  <c r="L905" i="240"/>
  <c r="L906" i="240"/>
  <c r="L907" i="240"/>
  <c r="L908" i="240"/>
  <c r="L909" i="240"/>
  <c r="L910" i="240"/>
  <c r="L911" i="240"/>
  <c r="L912" i="240"/>
  <c r="L913" i="240"/>
  <c r="L914" i="240"/>
  <c r="L915" i="240"/>
  <c r="L916" i="240"/>
  <c r="L917" i="240"/>
  <c r="L918" i="240"/>
  <c r="L919" i="240"/>
  <c r="L920" i="240"/>
  <c r="L921" i="240"/>
  <c r="L922" i="240"/>
  <c r="L923" i="240"/>
  <c r="L924" i="240"/>
  <c r="L925" i="240"/>
  <c r="L926" i="240"/>
  <c r="L927" i="240"/>
  <c r="L928" i="240"/>
  <c r="L929" i="240"/>
  <c r="L930" i="240"/>
  <c r="L931" i="240"/>
  <c r="L932" i="240"/>
  <c r="L933" i="240"/>
  <c r="L934" i="240"/>
  <c r="L935" i="240"/>
  <c r="L936" i="240"/>
  <c r="L937" i="240"/>
  <c r="L938" i="240"/>
  <c r="L939" i="240"/>
  <c r="L940" i="240"/>
  <c r="L941" i="240"/>
  <c r="L942" i="240"/>
  <c r="L943" i="240"/>
  <c r="L944" i="240"/>
  <c r="L945" i="240"/>
  <c r="L946" i="240"/>
  <c r="L947" i="240"/>
  <c r="L948" i="240"/>
  <c r="L949" i="240"/>
  <c r="L950" i="240"/>
  <c r="L951" i="240"/>
  <c r="L952" i="240"/>
  <c r="L953" i="240"/>
  <c r="L954" i="240"/>
  <c r="L955" i="240"/>
  <c r="L956" i="240"/>
  <c r="L957" i="240"/>
  <c r="L958" i="240"/>
  <c r="L959" i="240"/>
  <c r="L960" i="240"/>
  <c r="L961" i="240"/>
  <c r="L962" i="240"/>
  <c r="L963" i="240"/>
  <c r="L964" i="240"/>
  <c r="L965" i="240"/>
  <c r="L966" i="240"/>
  <c r="L967" i="240"/>
  <c r="L968" i="240"/>
  <c r="L969" i="240"/>
  <c r="L970" i="240"/>
  <c r="L971" i="240"/>
  <c r="L972" i="240"/>
  <c r="L973" i="240"/>
  <c r="L974" i="240"/>
  <c r="L975" i="240"/>
  <c r="L976" i="240"/>
  <c r="L977" i="240"/>
  <c r="L978" i="240"/>
  <c r="L979" i="240"/>
  <c r="L980" i="240"/>
  <c r="L981" i="240"/>
  <c r="L982" i="240"/>
  <c r="L983" i="240"/>
  <c r="L984" i="240"/>
  <c r="L985" i="240"/>
  <c r="L986" i="240"/>
  <c r="L987" i="240"/>
  <c r="L988" i="240"/>
  <c r="L989" i="240"/>
  <c r="L990" i="240"/>
  <c r="L991" i="240"/>
  <c r="L992" i="240"/>
  <c r="L993" i="240"/>
  <c r="L994" i="240"/>
  <c r="L995" i="240"/>
  <c r="L996" i="240"/>
  <c r="L997" i="240"/>
  <c r="L998" i="240"/>
  <c r="L999" i="240"/>
  <c r="L1000" i="240"/>
  <c r="I982" i="240" l="1"/>
  <c r="I958" i="240"/>
  <c r="I930" i="240"/>
  <c r="I906" i="240"/>
  <c r="I882" i="240"/>
  <c r="I866" i="240"/>
  <c r="I846" i="240"/>
  <c r="I826" i="240"/>
  <c r="I802" i="240"/>
  <c r="I786" i="240"/>
  <c r="I774" i="240"/>
  <c r="I758" i="240"/>
  <c r="I742" i="240"/>
  <c r="I726" i="240"/>
  <c r="I706" i="240"/>
  <c r="I686" i="240"/>
  <c r="I666" i="240"/>
  <c r="I638" i="240"/>
  <c r="I622" i="240"/>
  <c r="I610" i="240"/>
  <c r="I594" i="240"/>
  <c r="I586" i="240"/>
  <c r="I574" i="240"/>
  <c r="I562" i="240"/>
  <c r="I542" i="240"/>
  <c r="I522" i="240"/>
  <c r="I510" i="240"/>
  <c r="I502" i="240"/>
  <c r="I478" i="240"/>
  <c r="I454" i="240"/>
  <c r="I430" i="240"/>
  <c r="I410" i="240"/>
  <c r="I394" i="240"/>
  <c r="I386" i="240"/>
  <c r="I382" i="240"/>
  <c r="I378" i="240"/>
  <c r="I986" i="240"/>
  <c r="I966" i="240"/>
  <c r="I946" i="240"/>
  <c r="I934" i="240"/>
  <c r="I918" i="240"/>
  <c r="I902" i="240"/>
  <c r="I894" i="240"/>
  <c r="I878" i="240"/>
  <c r="I862" i="240"/>
  <c r="I850" i="240"/>
  <c r="I834" i="240"/>
  <c r="I814" i="240"/>
  <c r="I790" i="240"/>
  <c r="I766" i="240"/>
  <c r="I746" i="240"/>
  <c r="I730" i="240"/>
  <c r="I714" i="240"/>
  <c r="I682" i="240"/>
  <c r="I670" i="240"/>
  <c r="I658" i="240"/>
  <c r="I650" i="240"/>
  <c r="I630" i="240"/>
  <c r="I602" i="240"/>
  <c r="I582" i="240"/>
  <c r="I566" i="240"/>
  <c r="I550" i="240"/>
  <c r="I530" i="240"/>
  <c r="I506" i="240"/>
  <c r="I490" i="240"/>
  <c r="I474" i="240"/>
  <c r="I466" i="240"/>
  <c r="I442" i="240"/>
  <c r="I422" i="240"/>
  <c r="I402" i="240"/>
  <c r="I997" i="240"/>
  <c r="I985" i="240"/>
  <c r="I973" i="240"/>
  <c r="I961" i="240"/>
  <c r="I949" i="240"/>
  <c r="I945" i="240"/>
  <c r="I933" i="240"/>
  <c r="I929" i="240"/>
  <c r="I925" i="240"/>
  <c r="I921" i="240"/>
  <c r="I917" i="240"/>
  <c r="I909" i="240"/>
  <c r="I901" i="240"/>
  <c r="I897" i="240"/>
  <c r="I893" i="240"/>
  <c r="I889" i="240"/>
  <c r="I885" i="240"/>
  <c r="I881" i="240"/>
  <c r="I877" i="240"/>
  <c r="I873" i="240"/>
  <c r="I869" i="240"/>
  <c r="I865" i="240"/>
  <c r="I861" i="240"/>
  <c r="I857" i="240"/>
  <c r="I853" i="240"/>
  <c r="I849" i="240"/>
  <c r="I845" i="240"/>
  <c r="I841" i="240"/>
  <c r="I837" i="240"/>
  <c r="I833" i="240"/>
  <c r="I829" i="240"/>
  <c r="I825" i="240"/>
  <c r="I821" i="240"/>
  <c r="I817" i="240"/>
  <c r="I813" i="240"/>
  <c r="I809" i="240"/>
  <c r="I805" i="240"/>
  <c r="I801" i="240"/>
  <c r="I797" i="240"/>
  <c r="I793" i="240"/>
  <c r="I789" i="240"/>
  <c r="I785" i="240"/>
  <c r="I781" i="240"/>
  <c r="I777" i="240"/>
  <c r="I773" i="240"/>
  <c r="I769" i="240"/>
  <c r="I765" i="240"/>
  <c r="I761" i="240"/>
  <c r="I757" i="240"/>
  <c r="I753" i="240"/>
  <c r="I749" i="240"/>
  <c r="I745" i="240"/>
  <c r="I741" i="240"/>
  <c r="I737" i="240"/>
  <c r="I733" i="240"/>
  <c r="I729" i="240"/>
  <c r="I725" i="240"/>
  <c r="I721" i="240"/>
  <c r="I717" i="240"/>
  <c r="I713" i="240"/>
  <c r="I709" i="240"/>
  <c r="I705" i="240"/>
  <c r="I701" i="240"/>
  <c r="I697" i="240"/>
  <c r="I693" i="240"/>
  <c r="I689" i="240"/>
  <c r="I685" i="240"/>
  <c r="I681" i="240"/>
  <c r="I677" i="240"/>
  <c r="I673" i="240"/>
  <c r="I669" i="240"/>
  <c r="I665" i="240"/>
  <c r="I661" i="240"/>
  <c r="I657" i="240"/>
  <c r="I653" i="240"/>
  <c r="I649" i="240"/>
  <c r="I645" i="240"/>
  <c r="I641" i="240"/>
  <c r="I637" i="240"/>
  <c r="I633" i="240"/>
  <c r="I629" i="240"/>
  <c r="I625" i="240"/>
  <c r="I621" i="240"/>
  <c r="I617" i="240"/>
  <c r="I613" i="240"/>
  <c r="I609" i="240"/>
  <c r="I605" i="240"/>
  <c r="I601" i="240"/>
  <c r="I597" i="240"/>
  <c r="I593" i="240"/>
  <c r="I589" i="240"/>
  <c r="I585" i="240"/>
  <c r="I581" i="240"/>
  <c r="I577" i="240"/>
  <c r="I573" i="240"/>
  <c r="I569" i="240"/>
  <c r="I565" i="240"/>
  <c r="I561" i="240"/>
  <c r="I557" i="240"/>
  <c r="I553" i="240"/>
  <c r="I549" i="240"/>
  <c r="I545" i="240"/>
  <c r="I541" i="240"/>
  <c r="I537" i="240"/>
  <c r="I533" i="240"/>
  <c r="I529" i="240"/>
  <c r="I525" i="240"/>
  <c r="I521" i="240"/>
  <c r="I517" i="240"/>
  <c r="I513" i="240"/>
  <c r="I509" i="240"/>
  <c r="I505" i="240"/>
  <c r="I501" i="240"/>
  <c r="I497" i="240"/>
  <c r="I493" i="240"/>
  <c r="I489" i="240"/>
  <c r="I485" i="240"/>
  <c r="I481" i="240"/>
  <c r="I477" i="240"/>
  <c r="I473" i="240"/>
  <c r="I469" i="240"/>
  <c r="I465" i="240"/>
  <c r="I461" i="240"/>
  <c r="I457" i="240"/>
  <c r="I453" i="240"/>
  <c r="I449" i="240"/>
  <c r="I445" i="240"/>
  <c r="I441" i="240"/>
  <c r="I437" i="240"/>
  <c r="I433" i="240"/>
  <c r="I429" i="240"/>
  <c r="I425" i="240"/>
  <c r="I421" i="240"/>
  <c r="I417" i="240"/>
  <c r="I413" i="240"/>
  <c r="I409" i="240"/>
  <c r="I405" i="240"/>
  <c r="I401" i="240"/>
  <c r="I397" i="240"/>
  <c r="I393" i="240"/>
  <c r="I389" i="240"/>
  <c r="I385" i="240"/>
  <c r="I381" i="240"/>
  <c r="I998" i="240"/>
  <c r="I990" i="240"/>
  <c r="I974" i="240"/>
  <c r="I970" i="240"/>
  <c r="I954" i="240"/>
  <c r="I950" i="240"/>
  <c r="I926" i="240"/>
  <c r="I914" i="240"/>
  <c r="I886" i="240"/>
  <c r="I870" i="240"/>
  <c r="I854" i="240"/>
  <c r="I838" i="240"/>
  <c r="I822" i="240"/>
  <c r="I810" i="240"/>
  <c r="I798" i="240"/>
  <c r="I782" i="240"/>
  <c r="I762" i="240"/>
  <c r="I754" i="240"/>
  <c r="I738" i="240"/>
  <c r="I722" i="240"/>
  <c r="I710" i="240"/>
  <c r="I698" i="240"/>
  <c r="I690" i="240"/>
  <c r="I678" i="240"/>
  <c r="I662" i="240"/>
  <c r="I654" i="240"/>
  <c r="I642" i="240"/>
  <c r="I626" i="240"/>
  <c r="I614" i="240"/>
  <c r="I598" i="240"/>
  <c r="I578" i="240"/>
  <c r="I554" i="240"/>
  <c r="I538" i="240"/>
  <c r="I518" i="240"/>
  <c r="I498" i="240"/>
  <c r="I486" i="240"/>
  <c r="I458" i="240"/>
  <c r="I446" i="240"/>
  <c r="I434" i="240"/>
  <c r="I426" i="240"/>
  <c r="I414" i="240"/>
  <c r="I398" i="240"/>
  <c r="I989" i="240"/>
  <c r="I977" i="240"/>
  <c r="I965" i="240"/>
  <c r="I953" i="240"/>
  <c r="I937" i="240"/>
  <c r="I905" i="240"/>
  <c r="I1000" i="240"/>
  <c r="I996" i="240"/>
  <c r="I992" i="240"/>
  <c r="I988" i="240"/>
  <c r="I984" i="240"/>
  <c r="I980" i="240"/>
  <c r="I976" i="240"/>
  <c r="I972" i="240"/>
  <c r="I968" i="240"/>
  <c r="I964" i="240"/>
  <c r="I960" i="240"/>
  <c r="I956" i="240"/>
  <c r="I952" i="240"/>
  <c r="I948" i="240"/>
  <c r="I944" i="240"/>
  <c r="I940" i="240"/>
  <c r="I936" i="240"/>
  <c r="I932" i="240"/>
  <c r="I928" i="240"/>
  <c r="I924" i="240"/>
  <c r="I920" i="240"/>
  <c r="I916" i="240"/>
  <c r="I912" i="240"/>
  <c r="I908" i="240"/>
  <c r="I904" i="240"/>
  <c r="I900" i="240"/>
  <c r="I896" i="240"/>
  <c r="I892" i="240"/>
  <c r="I888" i="240"/>
  <c r="I884" i="240"/>
  <c r="I880" i="240"/>
  <c r="I876" i="240"/>
  <c r="I872" i="240"/>
  <c r="I868" i="240"/>
  <c r="I864" i="240"/>
  <c r="I860" i="240"/>
  <c r="I856" i="240"/>
  <c r="I852" i="240"/>
  <c r="I848" i="240"/>
  <c r="I844" i="240"/>
  <c r="I840" i="240"/>
  <c r="I836" i="240"/>
  <c r="I832" i="240"/>
  <c r="I828" i="240"/>
  <c r="I824" i="240"/>
  <c r="I820" i="240"/>
  <c r="I816" i="240"/>
  <c r="I812" i="240"/>
  <c r="I808" i="240"/>
  <c r="I804" i="240"/>
  <c r="I800" i="240"/>
  <c r="I796" i="240"/>
  <c r="I792" i="240"/>
  <c r="I788" i="240"/>
  <c r="I784" i="240"/>
  <c r="I780" i="240"/>
  <c r="I776" i="240"/>
  <c r="I772" i="240"/>
  <c r="I768" i="240"/>
  <c r="I764" i="240"/>
  <c r="I760" i="240"/>
  <c r="I756" i="240"/>
  <c r="I752" i="240"/>
  <c r="I748" i="240"/>
  <c r="I744" i="240"/>
  <c r="I740" i="240"/>
  <c r="I736" i="240"/>
  <c r="I732" i="240"/>
  <c r="I728" i="240"/>
  <c r="I724" i="240"/>
  <c r="I720" i="240"/>
  <c r="I716" i="240"/>
  <c r="I712" i="240"/>
  <c r="I708" i="240"/>
  <c r="I704" i="240"/>
  <c r="I700" i="240"/>
  <c r="I696" i="240"/>
  <c r="I692" i="240"/>
  <c r="I688" i="240"/>
  <c r="I684" i="240"/>
  <c r="I680" i="240"/>
  <c r="I676" i="240"/>
  <c r="I672" i="240"/>
  <c r="I668" i="240"/>
  <c r="I664" i="240"/>
  <c r="I660" i="240"/>
  <c r="I656" i="240"/>
  <c r="I652" i="240"/>
  <c r="I648" i="240"/>
  <c r="I644" i="240"/>
  <c r="I640" i="240"/>
  <c r="I636" i="240"/>
  <c r="I632" i="240"/>
  <c r="I628" i="240"/>
  <c r="I624" i="240"/>
  <c r="I620" i="240"/>
  <c r="I616" i="240"/>
  <c r="I612" i="240"/>
  <c r="I608" i="240"/>
  <c r="I604" i="240"/>
  <c r="I600" i="240"/>
  <c r="I596" i="240"/>
  <c r="I592" i="240"/>
  <c r="I588" i="240"/>
  <c r="I584" i="240"/>
  <c r="I580" i="240"/>
  <c r="I576" i="240"/>
  <c r="I572" i="240"/>
  <c r="I568" i="240"/>
  <c r="I564" i="240"/>
  <c r="I560" i="240"/>
  <c r="I556" i="240"/>
  <c r="I552" i="240"/>
  <c r="I548" i="240"/>
  <c r="I544" i="240"/>
  <c r="I540" i="240"/>
  <c r="I536" i="240"/>
  <c r="I532" i="240"/>
  <c r="I528" i="240"/>
  <c r="I524" i="240"/>
  <c r="I520" i="240"/>
  <c r="I516" i="240"/>
  <c r="I512" i="240"/>
  <c r="I508" i="240"/>
  <c r="I504" i="240"/>
  <c r="I500" i="240"/>
  <c r="I496" i="240"/>
  <c r="I492" i="240"/>
  <c r="I488" i="240"/>
  <c r="I484" i="240"/>
  <c r="I480" i="240"/>
  <c r="I476" i="240"/>
  <c r="I472" i="240"/>
  <c r="I468" i="240"/>
  <c r="I464" i="240"/>
  <c r="I460" i="240"/>
  <c r="I456" i="240"/>
  <c r="I452" i="240"/>
  <c r="I448" i="240"/>
  <c r="I444" i="240"/>
  <c r="I440" i="240"/>
  <c r="I436" i="240"/>
  <c r="I432" i="240"/>
  <c r="I428" i="240"/>
  <c r="I424" i="240"/>
  <c r="I420" i="240"/>
  <c r="I416" i="240"/>
  <c r="I412" i="240"/>
  <c r="I408" i="240"/>
  <c r="I404" i="240"/>
  <c r="I400" i="240"/>
  <c r="I396" i="240"/>
  <c r="I392" i="240"/>
  <c r="I388" i="240"/>
  <c r="I384" i="240"/>
  <c r="I380" i="240"/>
  <c r="D340" i="240"/>
  <c r="I994" i="240"/>
  <c r="I978" i="240"/>
  <c r="I962" i="240"/>
  <c r="I942" i="240"/>
  <c r="I938" i="240"/>
  <c r="I922" i="240"/>
  <c r="I910" i="240"/>
  <c r="I898" i="240"/>
  <c r="I890" i="240"/>
  <c r="I874" i="240"/>
  <c r="I858" i="240"/>
  <c r="I842" i="240"/>
  <c r="I830" i="240"/>
  <c r="I818" i="240"/>
  <c r="I806" i="240"/>
  <c r="I794" i="240"/>
  <c r="I778" i="240"/>
  <c r="I770" i="240"/>
  <c r="I750" i="240"/>
  <c r="I734" i="240"/>
  <c r="I718" i="240"/>
  <c r="I702" i="240"/>
  <c r="I694" i="240"/>
  <c r="I674" i="240"/>
  <c r="I646" i="240"/>
  <c r="I634" i="240"/>
  <c r="I618" i="240"/>
  <c r="I606" i="240"/>
  <c r="I590" i="240"/>
  <c r="I570" i="240"/>
  <c r="I558" i="240"/>
  <c r="I546" i="240"/>
  <c r="I534" i="240"/>
  <c r="I526" i="240"/>
  <c r="I514" i="240"/>
  <c r="I494" i="240"/>
  <c r="I482" i="240"/>
  <c r="I470" i="240"/>
  <c r="I462" i="240"/>
  <c r="I450" i="240"/>
  <c r="I438" i="240"/>
  <c r="I418" i="240"/>
  <c r="I406" i="240"/>
  <c r="I390" i="240"/>
  <c r="I993" i="240"/>
  <c r="I981" i="240"/>
  <c r="I969" i="240"/>
  <c r="I957" i="240"/>
  <c r="I941" i="240"/>
  <c r="I913" i="240"/>
  <c r="I999" i="240"/>
  <c r="I995" i="240"/>
  <c r="I991" i="240"/>
  <c r="I987" i="240"/>
  <c r="I983" i="240"/>
  <c r="I979" i="240"/>
  <c r="I975" i="240"/>
  <c r="I971" i="240"/>
  <c r="I967" i="240"/>
  <c r="I963" i="240"/>
  <c r="I959" i="240"/>
  <c r="I955" i="240"/>
  <c r="I951" i="240"/>
  <c r="I947" i="240"/>
  <c r="I943" i="240"/>
  <c r="I939" i="240"/>
  <c r="I935" i="240"/>
  <c r="I931" i="240"/>
  <c r="I927" i="240"/>
  <c r="I923" i="240"/>
  <c r="I919" i="240"/>
  <c r="I915" i="240"/>
  <c r="I911" i="240"/>
  <c r="I907" i="240"/>
  <c r="I903" i="240"/>
  <c r="I899" i="240"/>
  <c r="I895" i="240"/>
  <c r="I891" i="240"/>
  <c r="I887" i="240"/>
  <c r="I883" i="240"/>
  <c r="I879" i="240"/>
  <c r="I875" i="240"/>
  <c r="I871" i="240"/>
  <c r="I867" i="240"/>
  <c r="I863" i="240"/>
  <c r="I859" i="240"/>
  <c r="I855" i="240"/>
  <c r="I851" i="240"/>
  <c r="I847" i="240"/>
  <c r="I843" i="240"/>
  <c r="I839" i="240"/>
  <c r="I835" i="240"/>
  <c r="I831" i="240"/>
  <c r="I827" i="240"/>
  <c r="I823" i="240"/>
  <c r="I819" i="240"/>
  <c r="I815" i="240"/>
  <c r="I811" i="240"/>
  <c r="I807" i="240"/>
  <c r="I803" i="240"/>
  <c r="I799" i="240"/>
  <c r="I795" i="240"/>
  <c r="I791" i="240"/>
  <c r="I787" i="240"/>
  <c r="I783" i="240"/>
  <c r="I779" i="240"/>
  <c r="I775" i="240"/>
  <c r="I771" i="240"/>
  <c r="I767" i="240"/>
  <c r="I763" i="240"/>
  <c r="I759" i="240"/>
  <c r="I755" i="240"/>
  <c r="I751" i="240"/>
  <c r="I747" i="240"/>
  <c r="I743" i="240"/>
  <c r="I739" i="240"/>
  <c r="I735" i="240"/>
  <c r="I731" i="240"/>
  <c r="I727" i="240"/>
  <c r="I723" i="240"/>
  <c r="I719" i="240"/>
  <c r="I715" i="240"/>
  <c r="I711" i="240"/>
  <c r="I707" i="240"/>
  <c r="I703" i="240"/>
  <c r="I699" i="240"/>
  <c r="I695" i="240"/>
  <c r="I691" i="240"/>
  <c r="I687" i="240"/>
  <c r="I683" i="240"/>
  <c r="I679" i="240"/>
  <c r="I675" i="240"/>
  <c r="I671" i="240"/>
  <c r="I667" i="240"/>
  <c r="I663" i="240"/>
  <c r="I659" i="240"/>
  <c r="I655" i="240"/>
  <c r="I651" i="240"/>
  <c r="I647" i="240"/>
  <c r="I643" i="240"/>
  <c r="I639" i="240"/>
  <c r="I635" i="240"/>
  <c r="I631" i="240"/>
  <c r="I627" i="240"/>
  <c r="I623" i="240"/>
  <c r="I619" i="240"/>
  <c r="I615" i="240"/>
  <c r="I611" i="240"/>
  <c r="I607" i="240"/>
  <c r="I603" i="240"/>
  <c r="I599" i="240"/>
  <c r="I595" i="240"/>
  <c r="I591" i="240"/>
  <c r="I587" i="240"/>
  <c r="I583" i="240"/>
  <c r="I579" i="240"/>
  <c r="I575" i="240"/>
  <c r="I571" i="240"/>
  <c r="I567" i="240"/>
  <c r="I563" i="240"/>
  <c r="I559" i="240"/>
  <c r="I555" i="240"/>
  <c r="I551" i="240"/>
  <c r="I547" i="240"/>
  <c r="I543" i="240"/>
  <c r="I539" i="240"/>
  <c r="I535" i="240"/>
  <c r="I531" i="240"/>
  <c r="I527" i="240"/>
  <c r="I523" i="240"/>
  <c r="I519" i="240"/>
  <c r="I515" i="240"/>
  <c r="I511" i="240"/>
  <c r="I507" i="240"/>
  <c r="I503" i="240"/>
  <c r="I499" i="240"/>
  <c r="I495" i="240"/>
  <c r="I491" i="240"/>
  <c r="I487" i="240"/>
  <c r="I483" i="240"/>
  <c r="I479" i="240"/>
  <c r="I475" i="240"/>
  <c r="I471" i="240"/>
  <c r="I467" i="240"/>
  <c r="I463" i="240"/>
  <c r="I459" i="240"/>
  <c r="I455" i="240"/>
  <c r="I451" i="240"/>
  <c r="I447" i="240"/>
  <c r="I443" i="240"/>
  <c r="I439" i="240"/>
  <c r="I435" i="240"/>
  <c r="I431" i="240"/>
  <c r="I427" i="240"/>
  <c r="I423" i="240"/>
  <c r="I419" i="240"/>
  <c r="I415" i="240"/>
  <c r="I411" i="240"/>
  <c r="I407" i="240"/>
  <c r="I403" i="240"/>
  <c r="I399" i="240"/>
  <c r="I395" i="240"/>
  <c r="I391" i="240"/>
  <c r="I387" i="240"/>
  <c r="I383" i="240"/>
  <c r="I379" i="240"/>
  <c r="D331" i="240"/>
  <c r="D319" i="240"/>
  <c r="D307" i="240"/>
  <c r="D295" i="240"/>
  <c r="D283" i="240"/>
  <c r="D271" i="240"/>
  <c r="D259" i="240"/>
  <c r="D243" i="240"/>
  <c r="D227" i="240"/>
  <c r="D215" i="240"/>
  <c r="D207" i="240"/>
  <c r="D191" i="240"/>
  <c r="D179" i="240"/>
  <c r="D167" i="240"/>
  <c r="D155" i="240"/>
  <c r="D143" i="240"/>
  <c r="D131" i="240"/>
  <c r="D119" i="240"/>
  <c r="D107" i="240"/>
  <c r="D95" i="240"/>
  <c r="D87" i="240"/>
  <c r="D75" i="240"/>
  <c r="D63" i="240"/>
  <c r="D51" i="240"/>
  <c r="D35" i="240"/>
  <c r="D7" i="240"/>
  <c r="D338" i="240"/>
  <c r="D334" i="240"/>
  <c r="D330" i="240"/>
  <c r="D326" i="240"/>
  <c r="D322" i="240"/>
  <c r="D318" i="240"/>
  <c r="D314" i="240"/>
  <c r="D310" i="240"/>
  <c r="D306" i="240"/>
  <c r="D302" i="240"/>
  <c r="D298" i="240"/>
  <c r="D294" i="240"/>
  <c r="D290" i="240"/>
  <c r="D286" i="240"/>
  <c r="D282" i="240"/>
  <c r="D278" i="240"/>
  <c r="D274" i="240"/>
  <c r="D270" i="240"/>
  <c r="D266" i="240"/>
  <c r="D262" i="240"/>
  <c r="D258" i="240"/>
  <c r="D254" i="240"/>
  <c r="D250" i="240"/>
  <c r="D246" i="240"/>
  <c r="D242" i="240"/>
  <c r="D238" i="240"/>
  <c r="D234" i="240"/>
  <c r="D230" i="240"/>
  <c r="D226" i="240"/>
  <c r="D222" i="240"/>
  <c r="D218" i="240"/>
  <c r="D214" i="240"/>
  <c r="D210" i="240"/>
  <c r="D206" i="240"/>
  <c r="D202" i="240"/>
  <c r="D198" i="240"/>
  <c r="D194" i="240"/>
  <c r="D190" i="240"/>
  <c r="D186" i="240"/>
  <c r="D182" i="240"/>
  <c r="D178" i="240"/>
  <c r="D174" i="240"/>
  <c r="D170" i="240"/>
  <c r="D166" i="240"/>
  <c r="D162" i="240"/>
  <c r="D158" i="240"/>
  <c r="D154" i="240"/>
  <c r="D150" i="240"/>
  <c r="D146" i="240"/>
  <c r="D142" i="240"/>
  <c r="D138" i="240"/>
  <c r="D134" i="240"/>
  <c r="D130" i="240"/>
  <c r="D126" i="240"/>
  <c r="D122" i="240"/>
  <c r="D118" i="240"/>
  <c r="D114" i="240"/>
  <c r="D110" i="240"/>
  <c r="D106" i="240"/>
  <c r="D102" i="240"/>
  <c r="D98" i="240"/>
  <c r="D94" i="240"/>
  <c r="D90" i="240"/>
  <c r="D86" i="240"/>
  <c r="D82" i="240"/>
  <c r="D78" i="240"/>
  <c r="D74" i="240"/>
  <c r="D70" i="240"/>
  <c r="D66" i="240"/>
  <c r="D62" i="240"/>
  <c r="D58" i="240"/>
  <c r="D54" i="240"/>
  <c r="D50" i="240"/>
  <c r="D46" i="240"/>
  <c r="D42" i="240"/>
  <c r="D38" i="240"/>
  <c r="D34" i="240"/>
  <c r="D30" i="240"/>
  <c r="D26" i="240"/>
  <c r="D22" i="240"/>
  <c r="D18" i="240"/>
  <c r="D14" i="240"/>
  <c r="D10" i="240"/>
  <c r="D6" i="240"/>
  <c r="D327" i="240"/>
  <c r="D315" i="240"/>
  <c r="D299" i="240"/>
  <c r="D287" i="240"/>
  <c r="D275" i="240"/>
  <c r="D263" i="240"/>
  <c r="D251" i="240"/>
  <c r="D239" i="240"/>
  <c r="D231" i="240"/>
  <c r="D219" i="240"/>
  <c r="D211" i="240"/>
  <c r="D199" i="240"/>
  <c r="D195" i="240"/>
  <c r="D183" i="240"/>
  <c r="D171" i="240"/>
  <c r="D159" i="240"/>
  <c r="D147" i="240"/>
  <c r="D135" i="240"/>
  <c r="D127" i="240"/>
  <c r="D115" i="240"/>
  <c r="D103" i="240"/>
  <c r="D83" i="240"/>
  <c r="D71" i="240"/>
  <c r="D59" i="240"/>
  <c r="D47" i="240"/>
  <c r="D39" i="240"/>
  <c r="D27" i="240"/>
  <c r="D11" i="240"/>
  <c r="D337" i="240"/>
  <c r="D333" i="240"/>
  <c r="D329" i="240"/>
  <c r="D325" i="240"/>
  <c r="D321" i="240"/>
  <c r="D317" i="240"/>
  <c r="D313" i="240"/>
  <c r="D309" i="240"/>
  <c r="D305" i="240"/>
  <c r="D301" i="240"/>
  <c r="D297" i="240"/>
  <c r="D293" i="240"/>
  <c r="D289" i="240"/>
  <c r="D285" i="240"/>
  <c r="D281" i="240"/>
  <c r="D277" i="240"/>
  <c r="D273" i="240"/>
  <c r="D269" i="240"/>
  <c r="D265" i="240"/>
  <c r="D261" i="240"/>
  <c r="D257" i="240"/>
  <c r="D253" i="240"/>
  <c r="D249" i="240"/>
  <c r="D245" i="240"/>
  <c r="D241" i="240"/>
  <c r="D237" i="240"/>
  <c r="D233" i="240"/>
  <c r="D229" i="240"/>
  <c r="D225" i="240"/>
  <c r="D221" i="240"/>
  <c r="D217" i="240"/>
  <c r="D213" i="240"/>
  <c r="D209" i="240"/>
  <c r="D205" i="240"/>
  <c r="D201" i="240"/>
  <c r="D197" i="240"/>
  <c r="D193" i="240"/>
  <c r="D189" i="240"/>
  <c r="D185" i="240"/>
  <c r="D181" i="240"/>
  <c r="D177" i="240"/>
  <c r="D173" i="240"/>
  <c r="D169" i="240"/>
  <c r="D165" i="240"/>
  <c r="D161" i="240"/>
  <c r="D157" i="240"/>
  <c r="D153" i="240"/>
  <c r="D149" i="240"/>
  <c r="D145" i="240"/>
  <c r="D141" i="240"/>
  <c r="D137" i="240"/>
  <c r="D133" i="240"/>
  <c r="D129" i="240"/>
  <c r="D125" i="240"/>
  <c r="D121" i="240"/>
  <c r="D117" i="240"/>
  <c r="D113" i="240"/>
  <c r="D109" i="240"/>
  <c r="D105" i="240"/>
  <c r="D101" i="240"/>
  <c r="D97" i="240"/>
  <c r="D93" i="240"/>
  <c r="D89" i="240"/>
  <c r="D85" i="240"/>
  <c r="D81" i="240"/>
  <c r="D77" i="240"/>
  <c r="D73" i="240"/>
  <c r="D69" i="240"/>
  <c r="D65" i="240"/>
  <c r="D61" i="240"/>
  <c r="D57" i="240"/>
  <c r="D53" i="240"/>
  <c r="D49" i="240"/>
  <c r="D45" i="240"/>
  <c r="D41" i="240"/>
  <c r="D37" i="240"/>
  <c r="D33" i="240"/>
  <c r="D29" i="240"/>
  <c r="D25" i="240"/>
  <c r="D21" i="240"/>
  <c r="D17" i="240"/>
  <c r="D13" i="240"/>
  <c r="D9" i="240"/>
  <c r="D5" i="240"/>
  <c r="D335" i="240"/>
  <c r="D323" i="240"/>
  <c r="D311" i="240"/>
  <c r="D303" i="240"/>
  <c r="D291" i="240"/>
  <c r="D279" i="240"/>
  <c r="D267" i="240"/>
  <c r="D255" i="240"/>
  <c r="D247" i="240"/>
  <c r="D235" i="240"/>
  <c r="D223" i="240"/>
  <c r="D203" i="240"/>
  <c r="D187" i="240"/>
  <c r="D175" i="240"/>
  <c r="D163" i="240"/>
  <c r="D151" i="240"/>
  <c r="D139" i="240"/>
  <c r="D123" i="240"/>
  <c r="D111" i="240"/>
  <c r="D99" i="240"/>
  <c r="D91" i="240"/>
  <c r="D79" i="240"/>
  <c r="D67" i="240"/>
  <c r="D55" i="240"/>
  <c r="D43" i="240"/>
  <c r="D31" i="240"/>
  <c r="D23" i="240"/>
  <c r="D19" i="240"/>
  <c r="D15" i="240"/>
  <c r="D336" i="240"/>
  <c r="D332" i="240"/>
  <c r="D328" i="240"/>
  <c r="D324" i="240"/>
  <c r="D320" i="240"/>
  <c r="D316" i="240"/>
  <c r="D312" i="240"/>
  <c r="D308" i="240"/>
  <c r="D304" i="240"/>
  <c r="D300" i="240"/>
  <c r="D296" i="240"/>
  <c r="D292" i="240"/>
  <c r="D288" i="240"/>
  <c r="D284" i="240"/>
  <c r="D280" i="240"/>
  <c r="D276" i="240"/>
  <c r="D272" i="240"/>
  <c r="D268" i="240"/>
  <c r="D264" i="240"/>
  <c r="D260" i="240"/>
  <c r="D256" i="240"/>
  <c r="D252" i="240"/>
  <c r="D248" i="240"/>
  <c r="D244" i="240"/>
  <c r="D240" i="240"/>
  <c r="D236" i="240"/>
  <c r="D232" i="240"/>
  <c r="D228" i="240"/>
  <c r="D224" i="240"/>
  <c r="D220" i="240"/>
  <c r="D216" i="240"/>
  <c r="D212" i="240"/>
  <c r="D208" i="240"/>
  <c r="D204" i="240"/>
  <c r="D200" i="240"/>
  <c r="D196" i="240"/>
  <c r="D192" i="240"/>
  <c r="D188" i="240"/>
  <c r="D184" i="240"/>
  <c r="D180" i="240"/>
  <c r="D176" i="240"/>
  <c r="D172" i="240"/>
  <c r="D168" i="240"/>
  <c r="D164" i="240"/>
  <c r="D160" i="240"/>
  <c r="D156" i="240"/>
  <c r="D152" i="240"/>
  <c r="D148" i="240"/>
  <c r="D144" i="240"/>
  <c r="D140" i="240"/>
  <c r="D136" i="240"/>
  <c r="D132" i="240"/>
  <c r="D128" i="240"/>
  <c r="D124" i="240"/>
  <c r="D120" i="240"/>
  <c r="D116" i="240"/>
  <c r="D112" i="240"/>
  <c r="D108" i="240"/>
  <c r="D104" i="240"/>
  <c r="D100" i="240"/>
  <c r="D96" i="240"/>
  <c r="D92" i="240"/>
  <c r="D88" i="240"/>
  <c r="D84" i="240"/>
  <c r="D80" i="240"/>
  <c r="D76" i="240"/>
  <c r="D72" i="240"/>
  <c r="D68" i="240"/>
  <c r="D64" i="240"/>
  <c r="D60" i="240"/>
  <c r="D56" i="240"/>
  <c r="D52" i="240"/>
  <c r="D48" i="240"/>
  <c r="D44" i="240"/>
  <c r="D40" i="240"/>
  <c r="D36" i="240"/>
  <c r="D32" i="240"/>
  <c r="D28" i="240"/>
  <c r="D24" i="240"/>
  <c r="D20" i="240"/>
  <c r="D16" i="240"/>
  <c r="D12" i="240"/>
  <c r="D8" i="240"/>
  <c r="D4" i="240"/>
  <c r="G999" i="240"/>
  <c r="H999" i="240"/>
  <c r="G991" i="240"/>
  <c r="H991" i="240"/>
  <c r="G979" i="240"/>
  <c r="H979" i="240"/>
  <c r="G967" i="240"/>
  <c r="H967" i="240"/>
  <c r="G955" i="240"/>
  <c r="H955" i="240"/>
  <c r="G943" i="240"/>
  <c r="H943" i="240"/>
  <c r="G931" i="240"/>
  <c r="H931" i="240"/>
  <c r="G923" i="240"/>
  <c r="H923" i="240"/>
  <c r="G911" i="240"/>
  <c r="H911" i="240"/>
  <c r="G899" i="240"/>
  <c r="H899" i="240"/>
  <c r="G887" i="240"/>
  <c r="H887" i="240"/>
  <c r="G879" i="240"/>
  <c r="H879" i="240"/>
  <c r="G867" i="240"/>
  <c r="H867" i="240"/>
  <c r="G855" i="240"/>
  <c r="H855" i="240"/>
  <c r="G843" i="240"/>
  <c r="H843" i="240"/>
  <c r="G831" i="240"/>
  <c r="H831" i="240"/>
  <c r="G819" i="240"/>
  <c r="H819" i="240"/>
  <c r="G807" i="240"/>
  <c r="H807" i="240"/>
  <c r="G795" i="240"/>
  <c r="H795" i="240"/>
  <c r="G783" i="240"/>
  <c r="H783" i="240"/>
  <c r="G771" i="240"/>
  <c r="H771" i="240"/>
  <c r="G755" i="240"/>
  <c r="H755" i="240"/>
  <c r="G743" i="240"/>
  <c r="H743" i="240"/>
  <c r="G731" i="240"/>
  <c r="H731" i="240"/>
  <c r="G719" i="240"/>
  <c r="H719" i="240"/>
  <c r="G711" i="240"/>
  <c r="H711" i="240"/>
  <c r="G699" i="240"/>
  <c r="H699" i="240"/>
  <c r="G687" i="240"/>
  <c r="H687" i="240"/>
  <c r="G675" i="240"/>
  <c r="H675" i="240"/>
  <c r="G663" i="240"/>
  <c r="H663" i="240"/>
  <c r="G647" i="240"/>
  <c r="H647" i="240"/>
  <c r="G635" i="240"/>
  <c r="H635" i="240"/>
  <c r="G623" i="240"/>
  <c r="H623" i="240"/>
  <c r="G611" i="240"/>
  <c r="H611" i="240"/>
  <c r="G591" i="240"/>
  <c r="H591" i="240"/>
  <c r="G579" i="240"/>
  <c r="H579" i="240"/>
  <c r="G567" i="240"/>
  <c r="H567" i="240"/>
  <c r="G551" i="240"/>
  <c r="H551" i="240"/>
  <c r="G539" i="240"/>
  <c r="H539" i="240"/>
  <c r="G527" i="240"/>
  <c r="H527" i="240"/>
  <c r="G515" i="240"/>
  <c r="H515" i="240"/>
  <c r="G503" i="240"/>
  <c r="H503" i="240"/>
  <c r="G491" i="240"/>
  <c r="H491" i="240"/>
  <c r="G475" i="240"/>
  <c r="H475" i="240"/>
  <c r="G463" i="240"/>
  <c r="H463" i="240"/>
  <c r="G459" i="240"/>
  <c r="H459" i="240"/>
  <c r="G447" i="240"/>
  <c r="H447" i="240"/>
  <c r="G435" i="240"/>
  <c r="H435" i="240"/>
  <c r="G423" i="240"/>
  <c r="H423" i="240"/>
  <c r="G407" i="240"/>
  <c r="H407" i="240"/>
  <c r="G395" i="240"/>
  <c r="H395" i="240"/>
  <c r="G383" i="240"/>
  <c r="H383" i="240"/>
  <c r="G998" i="240"/>
  <c r="H998" i="240"/>
  <c r="G994" i="240"/>
  <c r="H994" i="240"/>
  <c r="G990" i="240"/>
  <c r="H990" i="240"/>
  <c r="G986" i="240"/>
  <c r="H986" i="240"/>
  <c r="G982" i="240"/>
  <c r="H982" i="240"/>
  <c r="G978" i="240"/>
  <c r="H978" i="240"/>
  <c r="G974" i="240"/>
  <c r="H974" i="240"/>
  <c r="G970" i="240"/>
  <c r="H970" i="240"/>
  <c r="G966" i="240"/>
  <c r="H966" i="240"/>
  <c r="G962" i="240"/>
  <c r="H962" i="240"/>
  <c r="G958" i="240"/>
  <c r="H958" i="240"/>
  <c r="G954" i="240"/>
  <c r="H954" i="240"/>
  <c r="G950" i="240"/>
  <c r="H950" i="240"/>
  <c r="G946" i="240"/>
  <c r="H946" i="240"/>
  <c r="G942" i="240"/>
  <c r="H942" i="240"/>
  <c r="G938" i="240"/>
  <c r="H938" i="240"/>
  <c r="G934" i="240"/>
  <c r="H934" i="240"/>
  <c r="G930" i="240"/>
  <c r="H930" i="240"/>
  <c r="G926" i="240"/>
  <c r="H926" i="240"/>
  <c r="G922" i="240"/>
  <c r="H922" i="240"/>
  <c r="G918" i="240"/>
  <c r="H918" i="240"/>
  <c r="G914" i="240"/>
  <c r="H914" i="240"/>
  <c r="G910" i="240"/>
  <c r="H910" i="240"/>
  <c r="G906" i="240"/>
  <c r="H906" i="240"/>
  <c r="G902" i="240"/>
  <c r="H902" i="240"/>
  <c r="G898" i="240"/>
  <c r="H898" i="240"/>
  <c r="G894" i="240"/>
  <c r="H894" i="240"/>
  <c r="G890" i="240"/>
  <c r="H890" i="240"/>
  <c r="G886" i="240"/>
  <c r="H886" i="240"/>
  <c r="G882" i="240"/>
  <c r="H882" i="240"/>
  <c r="G878" i="240"/>
  <c r="H878" i="240"/>
  <c r="G874" i="240"/>
  <c r="H874" i="240"/>
  <c r="G870" i="240"/>
  <c r="H870" i="240"/>
  <c r="G866" i="240"/>
  <c r="H866" i="240"/>
  <c r="G862" i="240"/>
  <c r="H862" i="240"/>
  <c r="G858" i="240"/>
  <c r="H858" i="240"/>
  <c r="G854" i="240"/>
  <c r="H854" i="240"/>
  <c r="G850" i="240"/>
  <c r="H850" i="240"/>
  <c r="G846" i="240"/>
  <c r="H846" i="240"/>
  <c r="G842" i="240"/>
  <c r="H842" i="240"/>
  <c r="G838" i="240"/>
  <c r="H838" i="240"/>
  <c r="G834" i="240"/>
  <c r="H834" i="240"/>
  <c r="G830" i="240"/>
  <c r="H830" i="240"/>
  <c r="G826" i="240"/>
  <c r="H826" i="240"/>
  <c r="G822" i="240"/>
  <c r="H822" i="240"/>
  <c r="G818" i="240"/>
  <c r="H818" i="240"/>
  <c r="G814" i="240"/>
  <c r="H814" i="240"/>
  <c r="G810" i="240"/>
  <c r="H810" i="240"/>
  <c r="G806" i="240"/>
  <c r="H806" i="240"/>
  <c r="G802" i="240"/>
  <c r="H802" i="240"/>
  <c r="G798" i="240"/>
  <c r="H798" i="240"/>
  <c r="G794" i="240"/>
  <c r="H794" i="240"/>
  <c r="G790" i="240"/>
  <c r="H790" i="240"/>
  <c r="G786" i="240"/>
  <c r="H786" i="240"/>
  <c r="G782" i="240"/>
  <c r="H782" i="240"/>
  <c r="G778" i="240"/>
  <c r="H778" i="240"/>
  <c r="G774" i="240"/>
  <c r="H774" i="240"/>
  <c r="G770" i="240"/>
  <c r="H770" i="240"/>
  <c r="G766" i="240"/>
  <c r="H766" i="240"/>
  <c r="G762" i="240"/>
  <c r="H762" i="240"/>
  <c r="G758" i="240"/>
  <c r="H758" i="240"/>
  <c r="G754" i="240"/>
  <c r="H754" i="240"/>
  <c r="G750" i="240"/>
  <c r="H750" i="240"/>
  <c r="G746" i="240"/>
  <c r="H746" i="240"/>
  <c r="G742" i="240"/>
  <c r="H742" i="240"/>
  <c r="G738" i="240"/>
  <c r="H738" i="240"/>
  <c r="G734" i="240"/>
  <c r="H734" i="240"/>
  <c r="G730" i="240"/>
  <c r="H730" i="240"/>
  <c r="G726" i="240"/>
  <c r="H726" i="240"/>
  <c r="G722" i="240"/>
  <c r="H722" i="240"/>
  <c r="G718" i="240"/>
  <c r="H718" i="240"/>
  <c r="G714" i="240"/>
  <c r="H714" i="240"/>
  <c r="G710" i="240"/>
  <c r="H710" i="240"/>
  <c r="G706" i="240"/>
  <c r="H706" i="240"/>
  <c r="G702" i="240"/>
  <c r="H702" i="240"/>
  <c r="G698" i="240"/>
  <c r="H698" i="240"/>
  <c r="G694" i="240"/>
  <c r="H694" i="240"/>
  <c r="G690" i="240"/>
  <c r="H690" i="240"/>
  <c r="G686" i="240"/>
  <c r="H686" i="240"/>
  <c r="G682" i="240"/>
  <c r="H682" i="240"/>
  <c r="G678" i="240"/>
  <c r="H678" i="240"/>
  <c r="G674" i="240"/>
  <c r="H674" i="240"/>
  <c r="G670" i="240"/>
  <c r="H670" i="240"/>
  <c r="G666" i="240"/>
  <c r="H666" i="240"/>
  <c r="G662" i="240"/>
  <c r="H662" i="240"/>
  <c r="G658" i="240"/>
  <c r="H658" i="240"/>
  <c r="G654" i="240"/>
  <c r="H654" i="240"/>
  <c r="G650" i="240"/>
  <c r="H650" i="240"/>
  <c r="G646" i="240"/>
  <c r="H646" i="240"/>
  <c r="G642" i="240"/>
  <c r="H642" i="240"/>
  <c r="G638" i="240"/>
  <c r="H638" i="240"/>
  <c r="G634" i="240"/>
  <c r="H634" i="240"/>
  <c r="G630" i="240"/>
  <c r="H630" i="240"/>
  <c r="G626" i="240"/>
  <c r="H626" i="240"/>
  <c r="G622" i="240"/>
  <c r="H622" i="240"/>
  <c r="G618" i="240"/>
  <c r="H618" i="240"/>
  <c r="G614" i="240"/>
  <c r="H614" i="240"/>
  <c r="G610" i="240"/>
  <c r="H610" i="240"/>
  <c r="G606" i="240"/>
  <c r="H606" i="240"/>
  <c r="G602" i="240"/>
  <c r="H602" i="240"/>
  <c r="G598" i="240"/>
  <c r="H598" i="240"/>
  <c r="G594" i="240"/>
  <c r="H594" i="240"/>
  <c r="G590" i="240"/>
  <c r="H590" i="240"/>
  <c r="G586" i="240"/>
  <c r="H586" i="240"/>
  <c r="G582" i="240"/>
  <c r="H582" i="240"/>
  <c r="G578" i="240"/>
  <c r="H578" i="240"/>
  <c r="G574" i="240"/>
  <c r="H574" i="240"/>
  <c r="G570" i="240"/>
  <c r="H570" i="240"/>
  <c r="G566" i="240"/>
  <c r="H566" i="240"/>
  <c r="G562" i="240"/>
  <c r="H562" i="240"/>
  <c r="G558" i="240"/>
  <c r="H558" i="240"/>
  <c r="G554" i="240"/>
  <c r="H554" i="240"/>
  <c r="G550" i="240"/>
  <c r="H550" i="240"/>
  <c r="G546" i="240"/>
  <c r="H546" i="240"/>
  <c r="G542" i="240"/>
  <c r="H542" i="240"/>
  <c r="G538" i="240"/>
  <c r="H538" i="240"/>
  <c r="G534" i="240"/>
  <c r="H534" i="240"/>
  <c r="G530" i="240"/>
  <c r="H530" i="240"/>
  <c r="G526" i="240"/>
  <c r="H526" i="240"/>
  <c r="G522" i="240"/>
  <c r="H522" i="240"/>
  <c r="G518" i="240"/>
  <c r="H518" i="240"/>
  <c r="G514" i="240"/>
  <c r="H514" i="240"/>
  <c r="G510" i="240"/>
  <c r="H510" i="240"/>
  <c r="G506" i="240"/>
  <c r="H506" i="240"/>
  <c r="G502" i="240"/>
  <c r="H502" i="240"/>
  <c r="G498" i="240"/>
  <c r="H498" i="240"/>
  <c r="G494" i="240"/>
  <c r="H494" i="240"/>
  <c r="G490" i="240"/>
  <c r="H490" i="240"/>
  <c r="G486" i="240"/>
  <c r="H486" i="240"/>
  <c r="G482" i="240"/>
  <c r="H482" i="240"/>
  <c r="G478" i="240"/>
  <c r="H478" i="240"/>
  <c r="G474" i="240"/>
  <c r="H474" i="240"/>
  <c r="G470" i="240"/>
  <c r="H470" i="240"/>
  <c r="G466" i="240"/>
  <c r="H466" i="240"/>
  <c r="G462" i="240"/>
  <c r="H462" i="240"/>
  <c r="G458" i="240"/>
  <c r="H458" i="240"/>
  <c r="G454" i="240"/>
  <c r="H454" i="240"/>
  <c r="G450" i="240"/>
  <c r="H450" i="240"/>
  <c r="G446" i="240"/>
  <c r="H446" i="240"/>
  <c r="G442" i="240"/>
  <c r="H442" i="240"/>
  <c r="G438" i="240"/>
  <c r="H438" i="240"/>
  <c r="G434" i="240"/>
  <c r="H434" i="240"/>
  <c r="G430" i="240"/>
  <c r="H430" i="240"/>
  <c r="G426" i="240"/>
  <c r="H426" i="240"/>
  <c r="G422" i="240"/>
  <c r="H422" i="240"/>
  <c r="G418" i="240"/>
  <c r="H418" i="240"/>
  <c r="G414" i="240"/>
  <c r="H414" i="240"/>
  <c r="G410" i="240"/>
  <c r="H410" i="240"/>
  <c r="G406" i="240"/>
  <c r="H406" i="240"/>
  <c r="G402" i="240"/>
  <c r="H402" i="240"/>
  <c r="G398" i="240"/>
  <c r="H398" i="240"/>
  <c r="G394" i="240"/>
  <c r="H394" i="240"/>
  <c r="G390" i="240"/>
  <c r="H390" i="240"/>
  <c r="G386" i="240"/>
  <c r="H386" i="240"/>
  <c r="G382" i="240"/>
  <c r="H382" i="240"/>
  <c r="G378" i="240"/>
  <c r="H378" i="240"/>
  <c r="G995" i="240"/>
  <c r="H995" i="240"/>
  <c r="G983" i="240"/>
  <c r="H983" i="240"/>
  <c r="G971" i="240"/>
  <c r="H971" i="240"/>
  <c r="G959" i="240"/>
  <c r="H959" i="240"/>
  <c r="G947" i="240"/>
  <c r="H947" i="240"/>
  <c r="G935" i="240"/>
  <c r="H935" i="240"/>
  <c r="G915" i="240"/>
  <c r="H915" i="240"/>
  <c r="G903" i="240"/>
  <c r="H903" i="240"/>
  <c r="G895" i="240"/>
  <c r="H895" i="240"/>
  <c r="G883" i="240"/>
  <c r="H883" i="240"/>
  <c r="G871" i="240"/>
  <c r="H871" i="240"/>
  <c r="G859" i="240"/>
  <c r="H859" i="240"/>
  <c r="G847" i="240"/>
  <c r="H847" i="240"/>
  <c r="G835" i="240"/>
  <c r="H835" i="240"/>
  <c r="G823" i="240"/>
  <c r="H823" i="240"/>
  <c r="G811" i="240"/>
  <c r="H811" i="240"/>
  <c r="G799" i="240"/>
  <c r="H799" i="240"/>
  <c r="G787" i="240"/>
  <c r="H787" i="240"/>
  <c r="G775" i="240"/>
  <c r="H775" i="240"/>
  <c r="G763" i="240"/>
  <c r="H763" i="240"/>
  <c r="G751" i="240"/>
  <c r="H751" i="240"/>
  <c r="G739" i="240"/>
  <c r="H739" i="240"/>
  <c r="G727" i="240"/>
  <c r="H727" i="240"/>
  <c r="G715" i="240"/>
  <c r="H715" i="240"/>
  <c r="G703" i="240"/>
  <c r="H703" i="240"/>
  <c r="G691" i="240"/>
  <c r="H691" i="240"/>
  <c r="G679" i="240"/>
  <c r="H679" i="240"/>
  <c r="G667" i="240"/>
  <c r="H667" i="240"/>
  <c r="G655" i="240"/>
  <c r="H655" i="240"/>
  <c r="G643" i="240"/>
  <c r="H643" i="240"/>
  <c r="G627" i="240"/>
  <c r="H627" i="240"/>
  <c r="G615" i="240"/>
  <c r="H615" i="240"/>
  <c r="G603" i="240"/>
  <c r="H603" i="240"/>
  <c r="G595" i="240"/>
  <c r="H595" i="240"/>
  <c r="G583" i="240"/>
  <c r="H583" i="240"/>
  <c r="G571" i="240"/>
  <c r="H571" i="240"/>
  <c r="G559" i="240"/>
  <c r="H559" i="240"/>
  <c r="G547" i="240"/>
  <c r="H547" i="240"/>
  <c r="G535" i="240"/>
  <c r="H535" i="240"/>
  <c r="G519" i="240"/>
  <c r="H519" i="240"/>
  <c r="G507" i="240"/>
  <c r="H507" i="240"/>
  <c r="G495" i="240"/>
  <c r="H495" i="240"/>
  <c r="G483" i="240"/>
  <c r="H483" i="240"/>
  <c r="G471" i="240"/>
  <c r="H471" i="240"/>
  <c r="G451" i="240"/>
  <c r="H451" i="240"/>
  <c r="G439" i="240"/>
  <c r="H439" i="240"/>
  <c r="G427" i="240"/>
  <c r="H427" i="240"/>
  <c r="G415" i="240"/>
  <c r="H415" i="240"/>
  <c r="G403" i="240"/>
  <c r="H403" i="240"/>
  <c r="G391" i="240"/>
  <c r="H391" i="240"/>
  <c r="G379" i="240"/>
  <c r="H379" i="240"/>
  <c r="G997" i="240"/>
  <c r="H997" i="240"/>
  <c r="G993" i="240"/>
  <c r="H993" i="240"/>
  <c r="G989" i="240"/>
  <c r="H989" i="240"/>
  <c r="G985" i="240"/>
  <c r="H985" i="240"/>
  <c r="G981" i="240"/>
  <c r="H981" i="240"/>
  <c r="G977" i="240"/>
  <c r="H977" i="240"/>
  <c r="G973" i="240"/>
  <c r="H973" i="240"/>
  <c r="G969" i="240"/>
  <c r="H969" i="240"/>
  <c r="G965" i="240"/>
  <c r="H965" i="240"/>
  <c r="G961" i="240"/>
  <c r="H961" i="240"/>
  <c r="G957" i="240"/>
  <c r="H957" i="240"/>
  <c r="G953" i="240"/>
  <c r="H953" i="240"/>
  <c r="G949" i="240"/>
  <c r="H949" i="240"/>
  <c r="G945" i="240"/>
  <c r="H945" i="240"/>
  <c r="G941" i="240"/>
  <c r="H941" i="240"/>
  <c r="G937" i="240"/>
  <c r="H937" i="240"/>
  <c r="G933" i="240"/>
  <c r="H933" i="240"/>
  <c r="G929" i="240"/>
  <c r="H929" i="240"/>
  <c r="G925" i="240"/>
  <c r="H925" i="240"/>
  <c r="G921" i="240"/>
  <c r="H921" i="240"/>
  <c r="G917" i="240"/>
  <c r="H917" i="240"/>
  <c r="G913" i="240"/>
  <c r="H913" i="240"/>
  <c r="G909" i="240"/>
  <c r="H909" i="240"/>
  <c r="G905" i="240"/>
  <c r="H905" i="240"/>
  <c r="G901" i="240"/>
  <c r="H901" i="240"/>
  <c r="G897" i="240"/>
  <c r="H897" i="240"/>
  <c r="G893" i="240"/>
  <c r="H893" i="240"/>
  <c r="G889" i="240"/>
  <c r="H889" i="240"/>
  <c r="G885" i="240"/>
  <c r="H885" i="240"/>
  <c r="G881" i="240"/>
  <c r="H881" i="240"/>
  <c r="G877" i="240"/>
  <c r="H877" i="240"/>
  <c r="G873" i="240"/>
  <c r="H873" i="240"/>
  <c r="G869" i="240"/>
  <c r="H869" i="240"/>
  <c r="G865" i="240"/>
  <c r="H865" i="240"/>
  <c r="G861" i="240"/>
  <c r="H861" i="240"/>
  <c r="G857" i="240"/>
  <c r="H857" i="240"/>
  <c r="G853" i="240"/>
  <c r="H853" i="240"/>
  <c r="G849" i="240"/>
  <c r="H849" i="240"/>
  <c r="G845" i="240"/>
  <c r="H845" i="240"/>
  <c r="G841" i="240"/>
  <c r="H841" i="240"/>
  <c r="G837" i="240"/>
  <c r="H837" i="240"/>
  <c r="G833" i="240"/>
  <c r="H833" i="240"/>
  <c r="G829" i="240"/>
  <c r="H829" i="240"/>
  <c r="G825" i="240"/>
  <c r="H825" i="240"/>
  <c r="G821" i="240"/>
  <c r="H821" i="240"/>
  <c r="G817" i="240"/>
  <c r="H817" i="240"/>
  <c r="G813" i="240"/>
  <c r="H813" i="240"/>
  <c r="G809" i="240"/>
  <c r="H809" i="240"/>
  <c r="G805" i="240"/>
  <c r="H805" i="240"/>
  <c r="G801" i="240"/>
  <c r="H801" i="240"/>
  <c r="G797" i="240"/>
  <c r="H797" i="240"/>
  <c r="G793" i="240"/>
  <c r="H793" i="240"/>
  <c r="G789" i="240"/>
  <c r="H789" i="240"/>
  <c r="G785" i="240"/>
  <c r="H785" i="240"/>
  <c r="G781" i="240"/>
  <c r="H781" i="240"/>
  <c r="G777" i="240"/>
  <c r="H777" i="240"/>
  <c r="G773" i="240"/>
  <c r="H773" i="240"/>
  <c r="G769" i="240"/>
  <c r="H769" i="240"/>
  <c r="G765" i="240"/>
  <c r="H765" i="240"/>
  <c r="G761" i="240"/>
  <c r="H761" i="240"/>
  <c r="G757" i="240"/>
  <c r="H757" i="240"/>
  <c r="G753" i="240"/>
  <c r="H753" i="240"/>
  <c r="G749" i="240"/>
  <c r="H749" i="240"/>
  <c r="G745" i="240"/>
  <c r="H745" i="240"/>
  <c r="G741" i="240"/>
  <c r="H741" i="240"/>
  <c r="G737" i="240"/>
  <c r="H737" i="240"/>
  <c r="G733" i="240"/>
  <c r="H733" i="240"/>
  <c r="G729" i="240"/>
  <c r="H729" i="240"/>
  <c r="G725" i="240"/>
  <c r="H725" i="240"/>
  <c r="G721" i="240"/>
  <c r="H721" i="240"/>
  <c r="G717" i="240"/>
  <c r="H717" i="240"/>
  <c r="G713" i="240"/>
  <c r="H713" i="240"/>
  <c r="G709" i="240"/>
  <c r="H709" i="240"/>
  <c r="G705" i="240"/>
  <c r="H705" i="240"/>
  <c r="G701" i="240"/>
  <c r="H701" i="240"/>
  <c r="G697" i="240"/>
  <c r="H697" i="240"/>
  <c r="G693" i="240"/>
  <c r="H693" i="240"/>
  <c r="G689" i="240"/>
  <c r="H689" i="240"/>
  <c r="G685" i="240"/>
  <c r="H685" i="240"/>
  <c r="G681" i="240"/>
  <c r="H681" i="240"/>
  <c r="G677" i="240"/>
  <c r="H677" i="240"/>
  <c r="G673" i="240"/>
  <c r="H673" i="240"/>
  <c r="G669" i="240"/>
  <c r="H669" i="240"/>
  <c r="G665" i="240"/>
  <c r="H665" i="240"/>
  <c r="G661" i="240"/>
  <c r="H661" i="240"/>
  <c r="G657" i="240"/>
  <c r="H657" i="240"/>
  <c r="G653" i="240"/>
  <c r="H653" i="240"/>
  <c r="G649" i="240"/>
  <c r="H649" i="240"/>
  <c r="G645" i="240"/>
  <c r="H645" i="240"/>
  <c r="G641" i="240"/>
  <c r="H641" i="240"/>
  <c r="G637" i="240"/>
  <c r="H637" i="240"/>
  <c r="G633" i="240"/>
  <c r="H633" i="240"/>
  <c r="G629" i="240"/>
  <c r="H629" i="240"/>
  <c r="G625" i="240"/>
  <c r="H625" i="240"/>
  <c r="G621" i="240"/>
  <c r="H621" i="240"/>
  <c r="G617" i="240"/>
  <c r="H617" i="240"/>
  <c r="G613" i="240"/>
  <c r="H613" i="240"/>
  <c r="G609" i="240"/>
  <c r="H609" i="240"/>
  <c r="G605" i="240"/>
  <c r="H605" i="240"/>
  <c r="G601" i="240"/>
  <c r="H601" i="240"/>
  <c r="G597" i="240"/>
  <c r="H597" i="240"/>
  <c r="G593" i="240"/>
  <c r="H593" i="240"/>
  <c r="G589" i="240"/>
  <c r="H589" i="240"/>
  <c r="G585" i="240"/>
  <c r="H585" i="240"/>
  <c r="G581" i="240"/>
  <c r="H581" i="240"/>
  <c r="G577" i="240"/>
  <c r="H577" i="240"/>
  <c r="G573" i="240"/>
  <c r="H573" i="240"/>
  <c r="G569" i="240"/>
  <c r="H569" i="240"/>
  <c r="G565" i="240"/>
  <c r="H565" i="240"/>
  <c r="G561" i="240"/>
  <c r="H561" i="240"/>
  <c r="G557" i="240"/>
  <c r="H557" i="240"/>
  <c r="G553" i="240"/>
  <c r="H553" i="240"/>
  <c r="G549" i="240"/>
  <c r="H549" i="240"/>
  <c r="G545" i="240"/>
  <c r="H545" i="240"/>
  <c r="G541" i="240"/>
  <c r="H541" i="240"/>
  <c r="G537" i="240"/>
  <c r="H537" i="240"/>
  <c r="G533" i="240"/>
  <c r="H533" i="240"/>
  <c r="G529" i="240"/>
  <c r="H529" i="240"/>
  <c r="G525" i="240"/>
  <c r="H525" i="240"/>
  <c r="G521" i="240"/>
  <c r="H521" i="240"/>
  <c r="G517" i="240"/>
  <c r="H517" i="240"/>
  <c r="G513" i="240"/>
  <c r="H513" i="240"/>
  <c r="G509" i="240"/>
  <c r="H509" i="240"/>
  <c r="G505" i="240"/>
  <c r="H505" i="240"/>
  <c r="G501" i="240"/>
  <c r="H501" i="240"/>
  <c r="G497" i="240"/>
  <c r="H497" i="240"/>
  <c r="G493" i="240"/>
  <c r="H493" i="240"/>
  <c r="G489" i="240"/>
  <c r="H489" i="240"/>
  <c r="G485" i="240"/>
  <c r="H485" i="240"/>
  <c r="G481" i="240"/>
  <c r="H481" i="240"/>
  <c r="G477" i="240"/>
  <c r="H477" i="240"/>
  <c r="G473" i="240"/>
  <c r="H473" i="240"/>
  <c r="G469" i="240"/>
  <c r="H469" i="240"/>
  <c r="G465" i="240"/>
  <c r="H465" i="240"/>
  <c r="G461" i="240"/>
  <c r="H461" i="240"/>
  <c r="G457" i="240"/>
  <c r="H457" i="240"/>
  <c r="G453" i="240"/>
  <c r="H453" i="240"/>
  <c r="G449" i="240"/>
  <c r="H449" i="240"/>
  <c r="G445" i="240"/>
  <c r="H445" i="240"/>
  <c r="G441" i="240"/>
  <c r="H441" i="240"/>
  <c r="G437" i="240"/>
  <c r="H437" i="240"/>
  <c r="G433" i="240"/>
  <c r="H433" i="240"/>
  <c r="G429" i="240"/>
  <c r="H429" i="240"/>
  <c r="G425" i="240"/>
  <c r="H425" i="240"/>
  <c r="G421" i="240"/>
  <c r="H421" i="240"/>
  <c r="G417" i="240"/>
  <c r="H417" i="240"/>
  <c r="G413" i="240"/>
  <c r="H413" i="240"/>
  <c r="G409" i="240"/>
  <c r="H409" i="240"/>
  <c r="G405" i="240"/>
  <c r="H405" i="240"/>
  <c r="G401" i="240"/>
  <c r="H401" i="240"/>
  <c r="G397" i="240"/>
  <c r="H397" i="240"/>
  <c r="G393" i="240"/>
  <c r="H393" i="240"/>
  <c r="G389" i="240"/>
  <c r="H389" i="240"/>
  <c r="G385" i="240"/>
  <c r="H385" i="240"/>
  <c r="G381" i="240"/>
  <c r="H381" i="240"/>
  <c r="G987" i="240"/>
  <c r="H987" i="240"/>
  <c r="G975" i="240"/>
  <c r="H975" i="240"/>
  <c r="G963" i="240"/>
  <c r="H963" i="240"/>
  <c r="G951" i="240"/>
  <c r="H951" i="240"/>
  <c r="G939" i="240"/>
  <c r="H939" i="240"/>
  <c r="G927" i="240"/>
  <c r="H927" i="240"/>
  <c r="G919" i="240"/>
  <c r="H919" i="240"/>
  <c r="G907" i="240"/>
  <c r="H907" i="240"/>
  <c r="G891" i="240"/>
  <c r="H891" i="240"/>
  <c r="G875" i="240"/>
  <c r="H875" i="240"/>
  <c r="G863" i="240"/>
  <c r="H863" i="240"/>
  <c r="G851" i="240"/>
  <c r="H851" i="240"/>
  <c r="G839" i="240"/>
  <c r="H839" i="240"/>
  <c r="G827" i="240"/>
  <c r="H827" i="240"/>
  <c r="G815" i="240"/>
  <c r="H815" i="240"/>
  <c r="G803" i="240"/>
  <c r="H803" i="240"/>
  <c r="G791" i="240"/>
  <c r="H791" i="240"/>
  <c r="G779" i="240"/>
  <c r="H779" i="240"/>
  <c r="G767" i="240"/>
  <c r="H767" i="240"/>
  <c r="G759" i="240"/>
  <c r="H759" i="240"/>
  <c r="G747" i="240"/>
  <c r="H747" i="240"/>
  <c r="G735" i="240"/>
  <c r="H735" i="240"/>
  <c r="G723" i="240"/>
  <c r="H723" i="240"/>
  <c r="G707" i="240"/>
  <c r="H707" i="240"/>
  <c r="G695" i="240"/>
  <c r="H695" i="240"/>
  <c r="G683" i="240"/>
  <c r="H683" i="240"/>
  <c r="G671" i="240"/>
  <c r="H671" i="240"/>
  <c r="G659" i="240"/>
  <c r="H659" i="240"/>
  <c r="G651" i="240"/>
  <c r="H651" i="240"/>
  <c r="G639" i="240"/>
  <c r="H639" i="240"/>
  <c r="G631" i="240"/>
  <c r="H631" i="240"/>
  <c r="G619" i="240"/>
  <c r="H619" i="240"/>
  <c r="G607" i="240"/>
  <c r="H607" i="240"/>
  <c r="G599" i="240"/>
  <c r="H599" i="240"/>
  <c r="G587" i="240"/>
  <c r="H587" i="240"/>
  <c r="G575" i="240"/>
  <c r="H575" i="240"/>
  <c r="G563" i="240"/>
  <c r="H563" i="240"/>
  <c r="G555" i="240"/>
  <c r="H555" i="240"/>
  <c r="G543" i="240"/>
  <c r="H543" i="240"/>
  <c r="G531" i="240"/>
  <c r="H531" i="240"/>
  <c r="G523" i="240"/>
  <c r="H523" i="240"/>
  <c r="G511" i="240"/>
  <c r="H511" i="240"/>
  <c r="G499" i="240"/>
  <c r="H499" i="240"/>
  <c r="G487" i="240"/>
  <c r="H487" i="240"/>
  <c r="G479" i="240"/>
  <c r="H479" i="240"/>
  <c r="G467" i="240"/>
  <c r="H467" i="240"/>
  <c r="G455" i="240"/>
  <c r="H455" i="240"/>
  <c r="G443" i="240"/>
  <c r="H443" i="240"/>
  <c r="G431" i="240"/>
  <c r="H431" i="240"/>
  <c r="G419" i="240"/>
  <c r="H419" i="240"/>
  <c r="G411" i="240"/>
  <c r="H411" i="240"/>
  <c r="G399" i="240"/>
  <c r="H399" i="240"/>
  <c r="G387" i="240"/>
  <c r="H387" i="240"/>
  <c r="G1000" i="240"/>
  <c r="H1000" i="240"/>
  <c r="G996" i="240"/>
  <c r="H996" i="240"/>
  <c r="G992" i="240"/>
  <c r="H992" i="240"/>
  <c r="G988" i="240"/>
  <c r="H988" i="240"/>
  <c r="G984" i="240"/>
  <c r="H984" i="240"/>
  <c r="G980" i="240"/>
  <c r="H980" i="240"/>
  <c r="G976" i="240"/>
  <c r="H976" i="240"/>
  <c r="G972" i="240"/>
  <c r="H972" i="240"/>
  <c r="G968" i="240"/>
  <c r="H968" i="240"/>
  <c r="G964" i="240"/>
  <c r="H964" i="240"/>
  <c r="G960" i="240"/>
  <c r="H960" i="240"/>
  <c r="G956" i="240"/>
  <c r="H956" i="240"/>
  <c r="G952" i="240"/>
  <c r="H952" i="240"/>
  <c r="G948" i="240"/>
  <c r="H948" i="240"/>
  <c r="G944" i="240"/>
  <c r="H944" i="240"/>
  <c r="G940" i="240"/>
  <c r="H940" i="240"/>
  <c r="G936" i="240"/>
  <c r="H936" i="240"/>
  <c r="G932" i="240"/>
  <c r="H932" i="240"/>
  <c r="G928" i="240"/>
  <c r="H928" i="240"/>
  <c r="G924" i="240"/>
  <c r="H924" i="240"/>
  <c r="G920" i="240"/>
  <c r="H920" i="240"/>
  <c r="G916" i="240"/>
  <c r="H916" i="240"/>
  <c r="G912" i="240"/>
  <c r="H912" i="240"/>
  <c r="G908" i="240"/>
  <c r="H908" i="240"/>
  <c r="G904" i="240"/>
  <c r="H904" i="240"/>
  <c r="G900" i="240"/>
  <c r="H900" i="240"/>
  <c r="G896" i="240"/>
  <c r="H896" i="240"/>
  <c r="G892" i="240"/>
  <c r="H892" i="240"/>
  <c r="G888" i="240"/>
  <c r="H888" i="240"/>
  <c r="G884" i="240"/>
  <c r="H884" i="240"/>
  <c r="G880" i="240"/>
  <c r="H880" i="240"/>
  <c r="G876" i="240"/>
  <c r="H876" i="240"/>
  <c r="G872" i="240"/>
  <c r="H872" i="240"/>
  <c r="G868" i="240"/>
  <c r="H868" i="240"/>
  <c r="G864" i="240"/>
  <c r="H864" i="240"/>
  <c r="G860" i="240"/>
  <c r="H860" i="240"/>
  <c r="G856" i="240"/>
  <c r="H856" i="240"/>
  <c r="G852" i="240"/>
  <c r="H852" i="240"/>
  <c r="G848" i="240"/>
  <c r="H848" i="240"/>
  <c r="G844" i="240"/>
  <c r="H844" i="240"/>
  <c r="G840" i="240"/>
  <c r="H840" i="240"/>
  <c r="G836" i="240"/>
  <c r="H836" i="240"/>
  <c r="G832" i="240"/>
  <c r="H832" i="240"/>
  <c r="G828" i="240"/>
  <c r="H828" i="240"/>
  <c r="G824" i="240"/>
  <c r="H824" i="240"/>
  <c r="G820" i="240"/>
  <c r="H820" i="240"/>
  <c r="G816" i="240"/>
  <c r="H816" i="240"/>
  <c r="G812" i="240"/>
  <c r="H812" i="240"/>
  <c r="G808" i="240"/>
  <c r="H808" i="240"/>
  <c r="G804" i="240"/>
  <c r="H804" i="240"/>
  <c r="G800" i="240"/>
  <c r="H800" i="240"/>
  <c r="G796" i="240"/>
  <c r="H796" i="240"/>
  <c r="G792" i="240"/>
  <c r="H792" i="240"/>
  <c r="G788" i="240"/>
  <c r="H788" i="240"/>
  <c r="G784" i="240"/>
  <c r="H784" i="240"/>
  <c r="G780" i="240"/>
  <c r="H780" i="240"/>
  <c r="G776" i="240"/>
  <c r="H776" i="240"/>
  <c r="G772" i="240"/>
  <c r="H772" i="240"/>
  <c r="G768" i="240"/>
  <c r="H768" i="240"/>
  <c r="G764" i="240"/>
  <c r="H764" i="240"/>
  <c r="G760" i="240"/>
  <c r="H760" i="240"/>
  <c r="G756" i="240"/>
  <c r="H756" i="240"/>
  <c r="G752" i="240"/>
  <c r="H752" i="240"/>
  <c r="G748" i="240"/>
  <c r="H748" i="240"/>
  <c r="G744" i="240"/>
  <c r="H744" i="240"/>
  <c r="G740" i="240"/>
  <c r="H740" i="240"/>
  <c r="G736" i="240"/>
  <c r="H736" i="240"/>
  <c r="G732" i="240"/>
  <c r="H732" i="240"/>
  <c r="G728" i="240"/>
  <c r="H728" i="240"/>
  <c r="G724" i="240"/>
  <c r="H724" i="240"/>
  <c r="G720" i="240"/>
  <c r="H720" i="240"/>
  <c r="G716" i="240"/>
  <c r="H716" i="240"/>
  <c r="G712" i="240"/>
  <c r="H712" i="240"/>
  <c r="G708" i="240"/>
  <c r="H708" i="240"/>
  <c r="G704" i="240"/>
  <c r="H704" i="240"/>
  <c r="G700" i="240"/>
  <c r="H700" i="240"/>
  <c r="G696" i="240"/>
  <c r="H696" i="240"/>
  <c r="G692" i="240"/>
  <c r="H692" i="240"/>
  <c r="G688" i="240"/>
  <c r="H688" i="240"/>
  <c r="G684" i="240"/>
  <c r="H684" i="240"/>
  <c r="G680" i="240"/>
  <c r="H680" i="240"/>
  <c r="G676" i="240"/>
  <c r="H676" i="240"/>
  <c r="G672" i="240"/>
  <c r="H672" i="240"/>
  <c r="G668" i="240"/>
  <c r="H668" i="240"/>
  <c r="G664" i="240"/>
  <c r="H664" i="240"/>
  <c r="G660" i="240"/>
  <c r="H660" i="240"/>
  <c r="G656" i="240"/>
  <c r="H656" i="240"/>
  <c r="G652" i="240"/>
  <c r="H652" i="240"/>
  <c r="G648" i="240"/>
  <c r="H648" i="240"/>
  <c r="G644" i="240"/>
  <c r="H644" i="240"/>
  <c r="G640" i="240"/>
  <c r="H640" i="240"/>
  <c r="G636" i="240"/>
  <c r="H636" i="240"/>
  <c r="G632" i="240"/>
  <c r="H632" i="240"/>
  <c r="G628" i="240"/>
  <c r="H628" i="240"/>
  <c r="G624" i="240"/>
  <c r="H624" i="240"/>
  <c r="G620" i="240"/>
  <c r="H620" i="240"/>
  <c r="G616" i="240"/>
  <c r="H616" i="240"/>
  <c r="G612" i="240"/>
  <c r="H612" i="240"/>
  <c r="G608" i="240"/>
  <c r="H608" i="240"/>
  <c r="G604" i="240"/>
  <c r="H604" i="240"/>
  <c r="G600" i="240"/>
  <c r="H600" i="240"/>
  <c r="G596" i="240"/>
  <c r="H596" i="240"/>
  <c r="G592" i="240"/>
  <c r="H592" i="240"/>
  <c r="G588" i="240"/>
  <c r="H588" i="240"/>
  <c r="G584" i="240"/>
  <c r="H584" i="240"/>
  <c r="G580" i="240"/>
  <c r="H580" i="240"/>
  <c r="G576" i="240"/>
  <c r="H576" i="240"/>
  <c r="G572" i="240"/>
  <c r="H572" i="240"/>
  <c r="G568" i="240"/>
  <c r="H568" i="240"/>
  <c r="G564" i="240"/>
  <c r="H564" i="240"/>
  <c r="G560" i="240"/>
  <c r="H560" i="240"/>
  <c r="G556" i="240"/>
  <c r="H556" i="240"/>
  <c r="G552" i="240"/>
  <c r="H552" i="240"/>
  <c r="G548" i="240"/>
  <c r="H548" i="240"/>
  <c r="G544" i="240"/>
  <c r="H544" i="240"/>
  <c r="G540" i="240"/>
  <c r="H540" i="240"/>
  <c r="G536" i="240"/>
  <c r="H536" i="240"/>
  <c r="G532" i="240"/>
  <c r="H532" i="240"/>
  <c r="G528" i="240"/>
  <c r="H528" i="240"/>
  <c r="G524" i="240"/>
  <c r="H524" i="240"/>
  <c r="G520" i="240"/>
  <c r="H520" i="240"/>
  <c r="G516" i="240"/>
  <c r="H516" i="240"/>
  <c r="G512" i="240"/>
  <c r="H512" i="240"/>
  <c r="G508" i="240"/>
  <c r="H508" i="240"/>
  <c r="G504" i="240"/>
  <c r="H504" i="240"/>
  <c r="G500" i="240"/>
  <c r="H500" i="240"/>
  <c r="G496" i="240"/>
  <c r="H496" i="240"/>
  <c r="G492" i="240"/>
  <c r="H492" i="240"/>
  <c r="G488" i="240"/>
  <c r="H488" i="240"/>
  <c r="G484" i="240"/>
  <c r="H484" i="240"/>
  <c r="G480" i="240"/>
  <c r="H480" i="240"/>
  <c r="G476" i="240"/>
  <c r="H476" i="240"/>
  <c r="G472" i="240"/>
  <c r="H472" i="240"/>
  <c r="G468" i="240"/>
  <c r="H468" i="240"/>
  <c r="G464" i="240"/>
  <c r="H464" i="240"/>
  <c r="G460" i="240"/>
  <c r="H460" i="240"/>
  <c r="G456" i="240"/>
  <c r="H456" i="240"/>
  <c r="G452" i="240"/>
  <c r="H452" i="240"/>
  <c r="G448" i="240"/>
  <c r="H448" i="240"/>
  <c r="G444" i="240"/>
  <c r="H444" i="240"/>
  <c r="G440" i="240"/>
  <c r="H440" i="240"/>
  <c r="G436" i="240"/>
  <c r="H436" i="240"/>
  <c r="G432" i="240"/>
  <c r="H432" i="240"/>
  <c r="G428" i="240"/>
  <c r="H428" i="240"/>
  <c r="G424" i="240"/>
  <c r="H424" i="240"/>
  <c r="G420" i="240"/>
  <c r="H420" i="240"/>
  <c r="G416" i="240"/>
  <c r="H416" i="240"/>
  <c r="G412" i="240"/>
  <c r="H412" i="240"/>
  <c r="G408" i="240"/>
  <c r="H408" i="240"/>
  <c r="G404" i="240"/>
  <c r="H404" i="240"/>
  <c r="G400" i="240"/>
  <c r="H400" i="240"/>
  <c r="G396" i="240"/>
  <c r="H396" i="240"/>
  <c r="G392" i="240"/>
  <c r="H392" i="240"/>
  <c r="G388" i="240"/>
  <c r="H388" i="240"/>
  <c r="G384" i="240"/>
  <c r="H384" i="240"/>
  <c r="G380" i="240"/>
  <c r="H380" i="240"/>
  <c r="E670" i="240"/>
  <c r="E995" i="240"/>
  <c r="E987" i="240"/>
  <c r="E979" i="240"/>
  <c r="E971" i="240"/>
  <c r="E963" i="240"/>
  <c r="E955" i="240"/>
  <c r="E947" i="240"/>
  <c r="E939" i="240"/>
  <c r="E931" i="240"/>
  <c r="E923" i="240"/>
  <c r="E915" i="240"/>
  <c r="E907" i="240"/>
  <c r="E899" i="240"/>
  <c r="E891" i="240"/>
  <c r="E883" i="240"/>
  <c r="E875" i="240"/>
  <c r="E867" i="240"/>
  <c r="E859" i="240"/>
  <c r="E851" i="240"/>
  <c r="E843" i="240"/>
  <c r="E835" i="240"/>
  <c r="E827" i="240"/>
  <c r="E819" i="240"/>
  <c r="E811" i="240"/>
  <c r="E803" i="240"/>
  <c r="E795" i="240"/>
  <c r="E787" i="240"/>
  <c r="E783" i="240"/>
  <c r="E775" i="240"/>
  <c r="E771" i="240"/>
  <c r="E767" i="240"/>
  <c r="E763" i="240"/>
  <c r="E759" i="240"/>
  <c r="E755" i="240"/>
  <c r="E751" i="240"/>
  <c r="E747" i="240"/>
  <c r="E739" i="240"/>
  <c r="E735" i="240"/>
  <c r="E731" i="240"/>
  <c r="E727" i="240"/>
  <c r="E723" i="240"/>
  <c r="E719" i="240"/>
  <c r="E715" i="240"/>
  <c r="E711" i="240"/>
  <c r="E707" i="240"/>
  <c r="E703" i="240"/>
  <c r="E699" i="240"/>
  <c r="E695" i="240"/>
  <c r="E691" i="240"/>
  <c r="E687" i="240"/>
  <c r="E683" i="240"/>
  <c r="E679" i="240"/>
  <c r="E675" i="240"/>
  <c r="E671" i="240"/>
  <c r="E667" i="240"/>
  <c r="E663" i="240"/>
  <c r="E659" i="240"/>
  <c r="E655" i="240"/>
  <c r="E651" i="240"/>
  <c r="E647" i="240"/>
  <c r="E643" i="240"/>
  <c r="E635" i="240"/>
  <c r="E627" i="240"/>
  <c r="E619" i="240"/>
  <c r="E611" i="240"/>
  <c r="E603" i="240"/>
  <c r="E595" i="240"/>
  <c r="E587" i="240"/>
  <c r="E579" i="240"/>
  <c r="E571" i="240"/>
  <c r="E567" i="240"/>
  <c r="E559" i="240"/>
  <c r="E551" i="240"/>
  <c r="E543" i="240"/>
  <c r="E535" i="240"/>
  <c r="E527" i="240"/>
  <c r="E519" i="240"/>
  <c r="E511" i="240"/>
  <c r="E503" i="240"/>
  <c r="E495" i="240"/>
  <c r="E487" i="240"/>
  <c r="E479" i="240"/>
  <c r="E471" i="240"/>
  <c r="E463" i="240"/>
  <c r="E455" i="240"/>
  <c r="E451" i="240"/>
  <c r="E443" i="240"/>
  <c r="E435" i="240"/>
  <c r="E427" i="240"/>
  <c r="E419" i="240"/>
  <c r="E411" i="240"/>
  <c r="E403" i="240"/>
  <c r="E395" i="240"/>
  <c r="E387" i="240"/>
  <c r="E379" i="240"/>
  <c r="E998" i="240"/>
  <c r="E994" i="240"/>
  <c r="E990" i="240"/>
  <c r="E986" i="240"/>
  <c r="E978" i="240"/>
  <c r="E966" i="240"/>
  <c r="E958" i="240"/>
  <c r="E950" i="240"/>
  <c r="E942" i="240"/>
  <c r="E934" i="240"/>
  <c r="E926" i="240"/>
  <c r="E918" i="240"/>
  <c r="E910" i="240"/>
  <c r="E902" i="240"/>
  <c r="E894" i="240"/>
  <c r="E886" i="240"/>
  <c r="E878" i="240"/>
  <c r="E870" i="240"/>
  <c r="E862" i="240"/>
  <c r="E854" i="240"/>
  <c r="E842" i="240"/>
  <c r="E830" i="240"/>
  <c r="E790" i="240"/>
  <c r="E662" i="240"/>
  <c r="E658" i="240"/>
  <c r="E654" i="240"/>
  <c r="E650" i="240"/>
  <c r="E646" i="240"/>
  <c r="E642" i="240"/>
  <c r="E638" i="240"/>
  <c r="E634" i="240"/>
  <c r="E630" i="240"/>
  <c r="E626" i="240"/>
  <c r="E622" i="240"/>
  <c r="E618" i="240"/>
  <c r="E614" i="240"/>
  <c r="E610" i="240"/>
  <c r="E606" i="240"/>
  <c r="E602" i="240"/>
  <c r="E598" i="240"/>
  <c r="E594" i="240"/>
  <c r="E590" i="240"/>
  <c r="E586" i="240"/>
  <c r="E582" i="240"/>
  <c r="E578" i="240"/>
  <c r="E574" i="240"/>
  <c r="E570" i="240"/>
  <c r="E566" i="240"/>
  <c r="E562" i="240"/>
  <c r="E558" i="240"/>
  <c r="E554" i="240"/>
  <c r="E550" i="240"/>
  <c r="E546" i="240"/>
  <c r="E542" i="240"/>
  <c r="E538" i="240"/>
  <c r="E534" i="240"/>
  <c r="E530" i="240"/>
  <c r="E526" i="240"/>
  <c r="E522" i="240"/>
  <c r="E518" i="240"/>
  <c r="E514" i="240"/>
  <c r="E510" i="240"/>
  <c r="E506" i="240"/>
  <c r="E502" i="240"/>
  <c r="E498" i="240"/>
  <c r="E494" i="240"/>
  <c r="E490" i="240"/>
  <c r="E486" i="240"/>
  <c r="E482" i="240"/>
  <c r="E478" i="240"/>
  <c r="E474" i="240"/>
  <c r="E470" i="240"/>
  <c r="E466" i="240"/>
  <c r="E462" i="240"/>
  <c r="E458" i="240"/>
  <c r="E454" i="240"/>
  <c r="E446" i="240"/>
  <c r="E438" i="240"/>
  <c r="E430" i="240"/>
  <c r="E422" i="240"/>
  <c r="E414" i="240"/>
  <c r="E406" i="240"/>
  <c r="E398" i="240"/>
  <c r="E390" i="240"/>
  <c r="E382" i="240"/>
  <c r="E997" i="240"/>
  <c r="E993" i="240"/>
  <c r="E989" i="240"/>
  <c r="E985" i="240"/>
  <c r="E981" i="240"/>
  <c r="E977" i="240"/>
  <c r="E973" i="240"/>
  <c r="E969" i="240"/>
  <c r="E965" i="240"/>
  <c r="E961" i="240"/>
  <c r="E957" i="240"/>
  <c r="E953" i="240"/>
  <c r="E949" i="240"/>
  <c r="E945" i="240"/>
  <c r="E941" i="240"/>
  <c r="E937" i="240"/>
  <c r="E933" i="240"/>
  <c r="E929" i="240"/>
  <c r="E925" i="240"/>
  <c r="E921" i="240"/>
  <c r="E917" i="240"/>
  <c r="E913" i="240"/>
  <c r="E909" i="240"/>
  <c r="E905" i="240"/>
  <c r="E901" i="240"/>
  <c r="E897" i="240"/>
  <c r="E893" i="240"/>
  <c r="E889" i="240"/>
  <c r="E885" i="240"/>
  <c r="E881" i="240"/>
  <c r="E877" i="240"/>
  <c r="E873" i="240"/>
  <c r="E869" i="240"/>
  <c r="E865" i="240"/>
  <c r="E861" i="240"/>
  <c r="E857" i="240"/>
  <c r="E853" i="240"/>
  <c r="E849" i="240"/>
  <c r="E845" i="240"/>
  <c r="E841" i="240"/>
  <c r="E837" i="240"/>
  <c r="E833" i="240"/>
  <c r="E829" i="240"/>
  <c r="E825" i="240"/>
  <c r="E821" i="240"/>
  <c r="E817" i="240"/>
  <c r="E813" i="240"/>
  <c r="E809" i="240"/>
  <c r="E805" i="240"/>
  <c r="E801" i="240"/>
  <c r="E797" i="240"/>
  <c r="E793" i="240"/>
  <c r="E789" i="240"/>
  <c r="E785" i="240"/>
  <c r="E781" i="240"/>
  <c r="E777" i="240"/>
  <c r="E773" i="240"/>
  <c r="E769" i="240"/>
  <c r="E765" i="240"/>
  <c r="E761" i="240"/>
  <c r="E757" i="240"/>
  <c r="E753" i="240"/>
  <c r="E749" i="240"/>
  <c r="E745" i="240"/>
  <c r="E741" i="240"/>
  <c r="E737" i="240"/>
  <c r="E733" i="240"/>
  <c r="E729" i="240"/>
  <c r="E725" i="240"/>
  <c r="E721" i="240"/>
  <c r="E717" i="240"/>
  <c r="E713" i="240"/>
  <c r="E709" i="240"/>
  <c r="E705" i="240"/>
  <c r="E701" i="240"/>
  <c r="E697" i="240"/>
  <c r="E693" i="240"/>
  <c r="E689" i="240"/>
  <c r="E685" i="240"/>
  <c r="E681" i="240"/>
  <c r="E677" i="240"/>
  <c r="E673" i="240"/>
  <c r="E669" i="240"/>
  <c r="E665" i="240"/>
  <c r="E661" i="240"/>
  <c r="E657" i="240"/>
  <c r="E653" i="240"/>
  <c r="E649" i="240"/>
  <c r="E645" i="240"/>
  <c r="E641" i="240"/>
  <c r="E637" i="240"/>
  <c r="E633" i="240"/>
  <c r="E629" i="240"/>
  <c r="E625" i="240"/>
  <c r="E621" i="240"/>
  <c r="E617" i="240"/>
  <c r="E613" i="240"/>
  <c r="E609" i="240"/>
  <c r="E605" i="240"/>
  <c r="E601" i="240"/>
  <c r="E597" i="240"/>
  <c r="E593" i="240"/>
  <c r="E589" i="240"/>
  <c r="E585" i="240"/>
  <c r="E581" i="240"/>
  <c r="E577" i="240"/>
  <c r="E573" i="240"/>
  <c r="E569" i="240"/>
  <c r="E565" i="240"/>
  <c r="E561" i="240"/>
  <c r="E557" i="240"/>
  <c r="E553" i="240"/>
  <c r="E549" i="240"/>
  <c r="E545" i="240"/>
  <c r="E541" i="240"/>
  <c r="E537" i="240"/>
  <c r="E533" i="240"/>
  <c r="E529" i="240"/>
  <c r="E525" i="240"/>
  <c r="E521" i="240"/>
  <c r="E517" i="240"/>
  <c r="E513" i="240"/>
  <c r="E509" i="240"/>
  <c r="E505" i="240"/>
  <c r="E501" i="240"/>
  <c r="E497" i="240"/>
  <c r="E493" i="240"/>
  <c r="E489" i="240"/>
  <c r="E485" i="240"/>
  <c r="E481" i="240"/>
  <c r="E477" i="240"/>
  <c r="E473" i="240"/>
  <c r="E469" i="240"/>
  <c r="E465" i="240"/>
  <c r="E461" i="240"/>
  <c r="E457" i="240"/>
  <c r="E453" i="240"/>
  <c r="E449" i="240"/>
  <c r="E445" i="240"/>
  <c r="E441" i="240"/>
  <c r="E437" i="240"/>
  <c r="E433" i="240"/>
  <c r="E429" i="240"/>
  <c r="E425" i="240"/>
  <c r="E421" i="240"/>
  <c r="E417" i="240"/>
  <c r="E413" i="240"/>
  <c r="E409" i="240"/>
  <c r="E405" i="240"/>
  <c r="E401" i="240"/>
  <c r="E397" i="240"/>
  <c r="E393" i="240"/>
  <c r="E389" i="240"/>
  <c r="E385" i="240"/>
  <c r="E381" i="240"/>
  <c r="E999" i="240"/>
  <c r="E991" i="240"/>
  <c r="E983" i="240"/>
  <c r="E975" i="240"/>
  <c r="E967" i="240"/>
  <c r="E959" i="240"/>
  <c r="E951" i="240"/>
  <c r="E943" i="240"/>
  <c r="E935" i="240"/>
  <c r="E927" i="240"/>
  <c r="E919" i="240"/>
  <c r="E911" i="240"/>
  <c r="E903" i="240"/>
  <c r="E895" i="240"/>
  <c r="E887" i="240"/>
  <c r="E879" i="240"/>
  <c r="E871" i="240"/>
  <c r="E863" i="240"/>
  <c r="E855" i="240"/>
  <c r="E847" i="240"/>
  <c r="E839" i="240"/>
  <c r="E831" i="240"/>
  <c r="E823" i="240"/>
  <c r="E815" i="240"/>
  <c r="E807" i="240"/>
  <c r="E799" i="240"/>
  <c r="E791" i="240"/>
  <c r="E779" i="240"/>
  <c r="E743" i="240"/>
  <c r="E639" i="240"/>
  <c r="E631" i="240"/>
  <c r="E623" i="240"/>
  <c r="E615" i="240"/>
  <c r="E607" i="240"/>
  <c r="E599" i="240"/>
  <c r="E591" i="240"/>
  <c r="E583" i="240"/>
  <c r="E575" i="240"/>
  <c r="E563" i="240"/>
  <c r="E555" i="240"/>
  <c r="E547" i="240"/>
  <c r="E539" i="240"/>
  <c r="E531" i="240"/>
  <c r="E523" i="240"/>
  <c r="E515" i="240"/>
  <c r="E507" i="240"/>
  <c r="E499" i="240"/>
  <c r="E491" i="240"/>
  <c r="E483" i="240"/>
  <c r="E475" i="240"/>
  <c r="E467" i="240"/>
  <c r="E459" i="240"/>
  <c r="E447" i="240"/>
  <c r="E439" i="240"/>
  <c r="E431" i="240"/>
  <c r="E423" i="240"/>
  <c r="E415" i="240"/>
  <c r="E407" i="240"/>
  <c r="E399" i="240"/>
  <c r="E391" i="240"/>
  <c r="E383" i="240"/>
  <c r="E982" i="240"/>
  <c r="E974" i="240"/>
  <c r="E970" i="240"/>
  <c r="E962" i="240"/>
  <c r="E954" i="240"/>
  <c r="E946" i="240"/>
  <c r="E938" i="240"/>
  <c r="E930" i="240"/>
  <c r="E922" i="240"/>
  <c r="E914" i="240"/>
  <c r="E906" i="240"/>
  <c r="E898" i="240"/>
  <c r="E890" i="240"/>
  <c r="E882" i="240"/>
  <c r="E874" i="240"/>
  <c r="E866" i="240"/>
  <c r="E858" i="240"/>
  <c r="E850" i="240"/>
  <c r="E846" i="240"/>
  <c r="E838" i="240"/>
  <c r="E834" i="240"/>
  <c r="E826" i="240"/>
  <c r="E822" i="240"/>
  <c r="E818" i="240"/>
  <c r="E814" i="240"/>
  <c r="E810" i="240"/>
  <c r="E806" i="240"/>
  <c r="E802" i="240"/>
  <c r="E798" i="240"/>
  <c r="E794" i="240"/>
  <c r="E786" i="240"/>
  <c r="E782" i="240"/>
  <c r="E778" i="240"/>
  <c r="E774" i="240"/>
  <c r="E770" i="240"/>
  <c r="E766" i="240"/>
  <c r="E762" i="240"/>
  <c r="E758" i="240"/>
  <c r="E754" i="240"/>
  <c r="E750" i="240"/>
  <c r="E746" i="240"/>
  <c r="E742" i="240"/>
  <c r="E738" i="240"/>
  <c r="E734" i="240"/>
  <c r="E730" i="240"/>
  <c r="E726" i="240"/>
  <c r="E722" i="240"/>
  <c r="E718" i="240"/>
  <c r="E714" i="240"/>
  <c r="E710" i="240"/>
  <c r="E706" i="240"/>
  <c r="E702" i="240"/>
  <c r="E698" i="240"/>
  <c r="E694" i="240"/>
  <c r="E690" i="240"/>
  <c r="E686" i="240"/>
  <c r="E682" i="240"/>
  <c r="E678" i="240"/>
  <c r="E674" i="240"/>
  <c r="E666" i="240"/>
  <c r="E450" i="240"/>
  <c r="E442" i="240"/>
  <c r="E434" i="240"/>
  <c r="E426" i="240"/>
  <c r="E418" i="240"/>
  <c r="E410" i="240"/>
  <c r="E402" i="240"/>
  <c r="E394" i="240"/>
  <c r="E386" i="240"/>
  <c r="E378" i="240"/>
  <c r="E1000" i="240"/>
  <c r="E996" i="240"/>
  <c r="E992" i="240"/>
  <c r="E988" i="240"/>
  <c r="E984" i="240"/>
  <c r="E980" i="240"/>
  <c r="E976" i="240"/>
  <c r="E972" i="240"/>
  <c r="E968" i="240"/>
  <c r="E964" i="240"/>
  <c r="E960" i="240"/>
  <c r="E956" i="240"/>
  <c r="E952" i="240"/>
  <c r="E948" i="240"/>
  <c r="E944" i="240"/>
  <c r="E940" i="240"/>
  <c r="E936" i="240"/>
  <c r="E932" i="240"/>
  <c r="E928" i="240"/>
  <c r="E924" i="240"/>
  <c r="E920" i="240"/>
  <c r="E916" i="240"/>
  <c r="E912" i="240"/>
  <c r="E908" i="240"/>
  <c r="E904" i="240"/>
  <c r="E900" i="240"/>
  <c r="E896" i="240"/>
  <c r="E892" i="240"/>
  <c r="E888" i="240"/>
  <c r="E884" i="240"/>
  <c r="E880" i="240"/>
  <c r="E876" i="240"/>
  <c r="E872" i="240"/>
  <c r="E868" i="240"/>
  <c r="E864" i="240"/>
  <c r="E860" i="240"/>
  <c r="E856" i="240"/>
  <c r="E852" i="240"/>
  <c r="E848" i="240"/>
  <c r="E844" i="240"/>
  <c r="E840" i="240"/>
  <c r="E836" i="240"/>
  <c r="E832" i="240"/>
  <c r="E828" i="240"/>
  <c r="E824" i="240"/>
  <c r="E820" i="240"/>
  <c r="E816" i="240"/>
  <c r="E812" i="240"/>
  <c r="E808" i="240"/>
  <c r="E804" i="240"/>
  <c r="E800" i="240"/>
  <c r="E796" i="240"/>
  <c r="E792" i="240"/>
  <c r="E788" i="240"/>
  <c r="E784" i="240"/>
  <c r="E780" i="240"/>
  <c r="E776" i="240"/>
  <c r="E772" i="240"/>
  <c r="E768" i="240"/>
  <c r="E764" i="240"/>
  <c r="E760" i="240"/>
  <c r="E756" i="240"/>
  <c r="E752" i="240"/>
  <c r="E748" i="240"/>
  <c r="E744" i="240"/>
  <c r="E740" i="240"/>
  <c r="E736" i="240"/>
  <c r="E732" i="240"/>
  <c r="E728" i="240"/>
  <c r="E724" i="240"/>
  <c r="E720" i="240"/>
  <c r="E716" i="240"/>
  <c r="E712" i="240"/>
  <c r="E708" i="240"/>
  <c r="E704" i="240"/>
  <c r="E700" i="240"/>
  <c r="E696" i="240"/>
  <c r="E692" i="240"/>
  <c r="E688" i="240"/>
  <c r="E684" i="240"/>
  <c r="E680" i="240"/>
  <c r="E676" i="240"/>
  <c r="E672" i="240"/>
  <c r="E668" i="240"/>
  <c r="E664" i="240"/>
  <c r="E660" i="240"/>
  <c r="E656" i="240"/>
  <c r="E652" i="240"/>
  <c r="E648" i="240"/>
  <c r="E644" i="240"/>
  <c r="E640" i="240"/>
  <c r="E636" i="240"/>
  <c r="E632" i="240"/>
  <c r="E628" i="240"/>
  <c r="E624" i="240"/>
  <c r="E620" i="240"/>
  <c r="E616" i="240"/>
  <c r="E612" i="240"/>
  <c r="E608" i="240"/>
  <c r="E604" i="240"/>
  <c r="E600" i="240"/>
  <c r="E596" i="240"/>
  <c r="E592" i="240"/>
  <c r="E588" i="240"/>
  <c r="E584" i="240"/>
  <c r="E580" i="240"/>
  <c r="E576" i="240"/>
  <c r="E572" i="240"/>
  <c r="E568" i="240"/>
  <c r="E564" i="240"/>
  <c r="E560" i="240"/>
  <c r="E556" i="240"/>
  <c r="E552" i="240"/>
  <c r="E548" i="240"/>
  <c r="E544" i="240"/>
  <c r="E540" i="240"/>
  <c r="E536" i="240"/>
  <c r="E532" i="240"/>
  <c r="E528" i="240"/>
  <c r="E524" i="240"/>
  <c r="E520" i="240"/>
  <c r="E516" i="240"/>
  <c r="E512" i="240"/>
  <c r="E508" i="240"/>
  <c r="E504" i="240"/>
  <c r="E500" i="240"/>
  <c r="E496" i="240"/>
  <c r="E492" i="240"/>
  <c r="E488" i="240"/>
  <c r="E484" i="240"/>
  <c r="E480" i="240"/>
  <c r="E476" i="240"/>
  <c r="E472" i="240"/>
  <c r="E468" i="240"/>
  <c r="E464" i="240"/>
  <c r="E460" i="240"/>
  <c r="E456" i="240"/>
  <c r="E452" i="240"/>
  <c r="E448" i="240"/>
  <c r="E444" i="240"/>
  <c r="E440" i="240"/>
  <c r="E436" i="240"/>
  <c r="E432" i="240"/>
  <c r="E428" i="240"/>
  <c r="E424" i="240"/>
  <c r="E420" i="240"/>
  <c r="E416" i="240"/>
  <c r="E412" i="240"/>
  <c r="E408" i="240"/>
  <c r="E404" i="240"/>
  <c r="E400" i="240"/>
  <c r="E396" i="240"/>
  <c r="E392" i="240"/>
  <c r="E388" i="240"/>
  <c r="E384" i="240"/>
  <c r="E380" i="240"/>
  <c r="F999" i="240"/>
  <c r="F979" i="240"/>
  <c r="F959" i="240"/>
  <c r="F947" i="240"/>
  <c r="F939" i="240"/>
  <c r="F927" i="240"/>
  <c r="F915" i="240"/>
  <c r="F903" i="240"/>
  <c r="F891" i="240"/>
  <c r="F879" i="240"/>
  <c r="F867" i="240"/>
  <c r="F855" i="240"/>
  <c r="F843" i="240"/>
  <c r="F831" i="240"/>
  <c r="F819" i="240"/>
  <c r="F803" i="240"/>
  <c r="F787" i="240"/>
  <c r="F779" i="240"/>
  <c r="F767" i="240"/>
  <c r="F759" i="240"/>
  <c r="F747" i="240"/>
  <c r="F731" i="240"/>
  <c r="F719" i="240"/>
  <c r="F715" i="240"/>
  <c r="F703" i="240"/>
  <c r="F695" i="240"/>
  <c r="F679" i="240"/>
  <c r="F667" i="240"/>
  <c r="F655" i="240"/>
  <c r="F643" i="240"/>
  <c r="F631" i="240"/>
  <c r="F619" i="240"/>
  <c r="F607" i="240"/>
  <c r="F595" i="240"/>
  <c r="F575" i="240"/>
  <c r="F563" i="240"/>
  <c r="F551" i="240"/>
  <c r="F539" i="240"/>
  <c r="F531" i="240"/>
  <c r="F519" i="240"/>
  <c r="F507" i="240"/>
  <c r="F495" i="240"/>
  <c r="F483" i="240"/>
  <c r="F467" i="240"/>
  <c r="F455" i="240"/>
  <c r="F443" i="240"/>
  <c r="F431" i="240"/>
  <c r="F419" i="240"/>
  <c r="F407" i="240"/>
  <c r="F399" i="240"/>
  <c r="F387" i="240"/>
  <c r="F998" i="240"/>
  <c r="F994" i="240"/>
  <c r="F990" i="240"/>
  <c r="F986" i="240"/>
  <c r="F982" i="240"/>
  <c r="F978" i="240"/>
  <c r="F974" i="240"/>
  <c r="F970" i="240"/>
  <c r="F966" i="240"/>
  <c r="F962" i="240"/>
  <c r="F958" i="240"/>
  <c r="F954" i="240"/>
  <c r="F950" i="240"/>
  <c r="F946" i="240"/>
  <c r="F942" i="240"/>
  <c r="F938" i="240"/>
  <c r="F934" i="240"/>
  <c r="F930" i="240"/>
  <c r="F926" i="240"/>
  <c r="F922" i="240"/>
  <c r="F918" i="240"/>
  <c r="F914" i="240"/>
  <c r="F910" i="240"/>
  <c r="F906" i="240"/>
  <c r="F902" i="240"/>
  <c r="F898" i="240"/>
  <c r="F894" i="240"/>
  <c r="F890" i="240"/>
  <c r="F886" i="240"/>
  <c r="F882" i="240"/>
  <c r="F878" i="240"/>
  <c r="F874" i="240"/>
  <c r="F870" i="240"/>
  <c r="F866" i="240"/>
  <c r="F862" i="240"/>
  <c r="F858" i="240"/>
  <c r="F854" i="240"/>
  <c r="F850" i="240"/>
  <c r="F846" i="240"/>
  <c r="F842" i="240"/>
  <c r="F838" i="240"/>
  <c r="F834" i="240"/>
  <c r="F830" i="240"/>
  <c r="F826" i="240"/>
  <c r="F822" i="240"/>
  <c r="F818" i="240"/>
  <c r="F814" i="240"/>
  <c r="F810" i="240"/>
  <c r="F806" i="240"/>
  <c r="F802" i="240"/>
  <c r="F798" i="240"/>
  <c r="F794" i="240"/>
  <c r="F790" i="240"/>
  <c r="F786" i="240"/>
  <c r="F782" i="240"/>
  <c r="F778" i="240"/>
  <c r="F774" i="240"/>
  <c r="F770" i="240"/>
  <c r="F766" i="240"/>
  <c r="F762" i="240"/>
  <c r="F758" i="240"/>
  <c r="F754" i="240"/>
  <c r="F750" i="240"/>
  <c r="F746" i="240"/>
  <c r="F742" i="240"/>
  <c r="F738" i="240"/>
  <c r="F734" i="240"/>
  <c r="F730" i="240"/>
  <c r="F726" i="240"/>
  <c r="F722" i="240"/>
  <c r="F718" i="240"/>
  <c r="F714" i="240"/>
  <c r="F710" i="240"/>
  <c r="F706" i="240"/>
  <c r="F702" i="240"/>
  <c r="F698" i="240"/>
  <c r="F694" i="240"/>
  <c r="F690" i="240"/>
  <c r="F686" i="240"/>
  <c r="F682" i="240"/>
  <c r="F678" i="240"/>
  <c r="F674" i="240"/>
  <c r="F670" i="240"/>
  <c r="F666" i="240"/>
  <c r="F662" i="240"/>
  <c r="F658" i="240"/>
  <c r="F654" i="240"/>
  <c r="F650" i="240"/>
  <c r="F646" i="240"/>
  <c r="F642" i="240"/>
  <c r="F638" i="240"/>
  <c r="F634" i="240"/>
  <c r="F630" i="240"/>
  <c r="F626" i="240"/>
  <c r="F622" i="240"/>
  <c r="F618" i="240"/>
  <c r="F614" i="240"/>
  <c r="F610" i="240"/>
  <c r="F606" i="240"/>
  <c r="F602" i="240"/>
  <c r="F598" i="240"/>
  <c r="F594" i="240"/>
  <c r="F590" i="240"/>
  <c r="F586" i="240"/>
  <c r="F582" i="240"/>
  <c r="F578" i="240"/>
  <c r="F574" i="240"/>
  <c r="F570" i="240"/>
  <c r="F566" i="240"/>
  <c r="F562" i="240"/>
  <c r="F558" i="240"/>
  <c r="F554" i="240"/>
  <c r="F550" i="240"/>
  <c r="F546" i="240"/>
  <c r="F542" i="240"/>
  <c r="F538" i="240"/>
  <c r="F534" i="240"/>
  <c r="F530" i="240"/>
  <c r="F526" i="240"/>
  <c r="F522" i="240"/>
  <c r="F518" i="240"/>
  <c r="F514" i="240"/>
  <c r="F510" i="240"/>
  <c r="F506" i="240"/>
  <c r="F502" i="240"/>
  <c r="F498" i="240"/>
  <c r="F494" i="240"/>
  <c r="F490" i="240"/>
  <c r="F486" i="240"/>
  <c r="F482" i="240"/>
  <c r="F478" i="240"/>
  <c r="F474" i="240"/>
  <c r="F470" i="240"/>
  <c r="F466" i="240"/>
  <c r="F462" i="240"/>
  <c r="F458" i="240"/>
  <c r="F454" i="240"/>
  <c r="F450" i="240"/>
  <c r="F446" i="240"/>
  <c r="F442" i="240"/>
  <c r="F438" i="240"/>
  <c r="F434" i="240"/>
  <c r="F430" i="240"/>
  <c r="F426" i="240"/>
  <c r="F422" i="240"/>
  <c r="F418" i="240"/>
  <c r="F414" i="240"/>
  <c r="F410" i="240"/>
  <c r="F406" i="240"/>
  <c r="F402" i="240"/>
  <c r="F398" i="240"/>
  <c r="F394" i="240"/>
  <c r="F390" i="240"/>
  <c r="F386" i="240"/>
  <c r="F382" i="240"/>
  <c r="F378" i="240"/>
  <c r="F991" i="240"/>
  <c r="F983" i="240"/>
  <c r="F971" i="240"/>
  <c r="F963" i="240"/>
  <c r="F955" i="240"/>
  <c r="F943" i="240"/>
  <c r="F931" i="240"/>
  <c r="F923" i="240"/>
  <c r="F911" i="240"/>
  <c r="F899" i="240"/>
  <c r="F887" i="240"/>
  <c r="F875" i="240"/>
  <c r="F863" i="240"/>
  <c r="F851" i="240"/>
  <c r="F839" i="240"/>
  <c r="F827" i="240"/>
  <c r="F815" i="240"/>
  <c r="F807" i="240"/>
  <c r="F795" i="240"/>
  <c r="F775" i="240"/>
  <c r="F763" i="240"/>
  <c r="F751" i="240"/>
  <c r="F739" i="240"/>
  <c r="F727" i="240"/>
  <c r="F707" i="240"/>
  <c r="F699" i="240"/>
  <c r="F691" i="240"/>
  <c r="F683" i="240"/>
  <c r="F659" i="240"/>
  <c r="F647" i="240"/>
  <c r="F635" i="240"/>
  <c r="F623" i="240"/>
  <c r="F611" i="240"/>
  <c r="F599" i="240"/>
  <c r="F587" i="240"/>
  <c r="F579" i="240"/>
  <c r="F567" i="240"/>
  <c r="F555" i="240"/>
  <c r="F543" i="240"/>
  <c r="F535" i="240"/>
  <c r="F523" i="240"/>
  <c r="F511" i="240"/>
  <c r="F499" i="240"/>
  <c r="F491" i="240"/>
  <c r="F479" i="240"/>
  <c r="F471" i="240"/>
  <c r="F459" i="240"/>
  <c r="F447" i="240"/>
  <c r="F435" i="240"/>
  <c r="F423" i="240"/>
  <c r="F411" i="240"/>
  <c r="F395" i="240"/>
  <c r="F383" i="240"/>
  <c r="F997" i="240"/>
  <c r="F993" i="240"/>
  <c r="F989" i="240"/>
  <c r="F985" i="240"/>
  <c r="F981" i="240"/>
  <c r="F977" i="240"/>
  <c r="F973" i="240"/>
  <c r="F969" i="240"/>
  <c r="F965" i="240"/>
  <c r="F961" i="240"/>
  <c r="F957" i="240"/>
  <c r="F953" i="240"/>
  <c r="F949" i="240"/>
  <c r="F945" i="240"/>
  <c r="F941" i="240"/>
  <c r="F937" i="240"/>
  <c r="F933" i="240"/>
  <c r="F929" i="240"/>
  <c r="F925" i="240"/>
  <c r="F921" i="240"/>
  <c r="F917" i="240"/>
  <c r="F913" i="240"/>
  <c r="F909" i="240"/>
  <c r="F905" i="240"/>
  <c r="F901" i="240"/>
  <c r="F897" i="240"/>
  <c r="F893" i="240"/>
  <c r="F889" i="240"/>
  <c r="F885" i="240"/>
  <c r="F881" i="240"/>
  <c r="F877" i="240"/>
  <c r="F873" i="240"/>
  <c r="F869" i="240"/>
  <c r="F865" i="240"/>
  <c r="F861" i="240"/>
  <c r="F857" i="240"/>
  <c r="F853" i="240"/>
  <c r="F849" i="240"/>
  <c r="F845" i="240"/>
  <c r="F841" i="240"/>
  <c r="F837" i="240"/>
  <c r="F833" i="240"/>
  <c r="F829" i="240"/>
  <c r="F825" i="240"/>
  <c r="F821" i="240"/>
  <c r="F817" i="240"/>
  <c r="F813" i="240"/>
  <c r="F809" i="240"/>
  <c r="F805" i="240"/>
  <c r="F801" i="240"/>
  <c r="F797" i="240"/>
  <c r="F793" i="240"/>
  <c r="F789" i="240"/>
  <c r="F785" i="240"/>
  <c r="F781" i="240"/>
  <c r="F777" i="240"/>
  <c r="F773" i="240"/>
  <c r="F769" i="240"/>
  <c r="F765" i="240"/>
  <c r="F761" i="240"/>
  <c r="F757" i="240"/>
  <c r="F753" i="240"/>
  <c r="F749" i="240"/>
  <c r="F745" i="240"/>
  <c r="F741" i="240"/>
  <c r="F737" i="240"/>
  <c r="F733" i="240"/>
  <c r="F729" i="240"/>
  <c r="F725" i="240"/>
  <c r="F721" i="240"/>
  <c r="F717" i="240"/>
  <c r="F713" i="240"/>
  <c r="F709" i="240"/>
  <c r="F705" i="240"/>
  <c r="F701" i="240"/>
  <c r="F697" i="240"/>
  <c r="F693" i="240"/>
  <c r="F689" i="240"/>
  <c r="F685" i="240"/>
  <c r="F681" i="240"/>
  <c r="F677" i="240"/>
  <c r="F673" i="240"/>
  <c r="F669" i="240"/>
  <c r="F665" i="240"/>
  <c r="F661" i="240"/>
  <c r="F657" i="240"/>
  <c r="F653" i="240"/>
  <c r="F649" i="240"/>
  <c r="F645" i="240"/>
  <c r="F641" i="240"/>
  <c r="F637" i="240"/>
  <c r="F633" i="240"/>
  <c r="F629" i="240"/>
  <c r="F625" i="240"/>
  <c r="F621" i="240"/>
  <c r="F617" i="240"/>
  <c r="F613" i="240"/>
  <c r="F609" i="240"/>
  <c r="F605" i="240"/>
  <c r="F601" i="240"/>
  <c r="F597" i="240"/>
  <c r="F593" i="240"/>
  <c r="F589" i="240"/>
  <c r="F585" i="240"/>
  <c r="F581" i="240"/>
  <c r="F577" i="240"/>
  <c r="F573" i="240"/>
  <c r="F569" i="240"/>
  <c r="F565" i="240"/>
  <c r="F561" i="240"/>
  <c r="F557" i="240"/>
  <c r="F553" i="240"/>
  <c r="F549" i="240"/>
  <c r="F545" i="240"/>
  <c r="F541" i="240"/>
  <c r="F537" i="240"/>
  <c r="F533" i="240"/>
  <c r="F529" i="240"/>
  <c r="F525" i="240"/>
  <c r="F521" i="240"/>
  <c r="F517" i="240"/>
  <c r="F513" i="240"/>
  <c r="F509" i="240"/>
  <c r="F505" i="240"/>
  <c r="F501" i="240"/>
  <c r="F497" i="240"/>
  <c r="F493" i="240"/>
  <c r="F489" i="240"/>
  <c r="F485" i="240"/>
  <c r="F481" i="240"/>
  <c r="F477" i="240"/>
  <c r="F473" i="240"/>
  <c r="F469" i="240"/>
  <c r="F465" i="240"/>
  <c r="F461" i="240"/>
  <c r="F457" i="240"/>
  <c r="F453" i="240"/>
  <c r="F449" i="240"/>
  <c r="F445" i="240"/>
  <c r="F441" i="240"/>
  <c r="F437" i="240"/>
  <c r="F433" i="240"/>
  <c r="F429" i="240"/>
  <c r="F425" i="240"/>
  <c r="F421" i="240"/>
  <c r="F417" i="240"/>
  <c r="F413" i="240"/>
  <c r="F409" i="240"/>
  <c r="F405" i="240"/>
  <c r="F401" i="240"/>
  <c r="F397" i="240"/>
  <c r="F393" i="240"/>
  <c r="F389" i="240"/>
  <c r="F385" i="240"/>
  <c r="F381" i="240"/>
  <c r="F995" i="240"/>
  <c r="F987" i="240"/>
  <c r="F975" i="240"/>
  <c r="F967" i="240"/>
  <c r="F951" i="240"/>
  <c r="F935" i="240"/>
  <c r="F919" i="240"/>
  <c r="F907" i="240"/>
  <c r="F895" i="240"/>
  <c r="F883" i="240"/>
  <c r="F871" i="240"/>
  <c r="F859" i="240"/>
  <c r="F847" i="240"/>
  <c r="F835" i="240"/>
  <c r="F823" i="240"/>
  <c r="F811" i="240"/>
  <c r="F799" i="240"/>
  <c r="F791" i="240"/>
  <c r="F783" i="240"/>
  <c r="F771" i="240"/>
  <c r="F755" i="240"/>
  <c r="F743" i="240"/>
  <c r="F735" i="240"/>
  <c r="F723" i="240"/>
  <c r="F711" i="240"/>
  <c r="F687" i="240"/>
  <c r="F675" i="240"/>
  <c r="F671" i="240"/>
  <c r="F663" i="240"/>
  <c r="F651" i="240"/>
  <c r="F639" i="240"/>
  <c r="F627" i="240"/>
  <c r="F615" i="240"/>
  <c r="F603" i="240"/>
  <c r="F591" i="240"/>
  <c r="F583" i="240"/>
  <c r="F571" i="240"/>
  <c r="F559" i="240"/>
  <c r="F547" i="240"/>
  <c r="F527" i="240"/>
  <c r="F515" i="240"/>
  <c r="F503" i="240"/>
  <c r="F487" i="240"/>
  <c r="F475" i="240"/>
  <c r="F463" i="240"/>
  <c r="F451" i="240"/>
  <c r="F439" i="240"/>
  <c r="F427" i="240"/>
  <c r="F415" i="240"/>
  <c r="F403" i="240"/>
  <c r="F391" i="240"/>
  <c r="F379" i="240"/>
  <c r="F1000" i="240"/>
  <c r="F996" i="240"/>
  <c r="F992" i="240"/>
  <c r="F988" i="240"/>
  <c r="F984" i="240"/>
  <c r="F980" i="240"/>
  <c r="F976" i="240"/>
  <c r="F972" i="240"/>
  <c r="F968" i="240"/>
  <c r="F964" i="240"/>
  <c r="F960" i="240"/>
  <c r="F956" i="240"/>
  <c r="F952" i="240"/>
  <c r="F948" i="240"/>
  <c r="F944" i="240"/>
  <c r="F940" i="240"/>
  <c r="F936" i="240"/>
  <c r="F932" i="240"/>
  <c r="F928" i="240"/>
  <c r="F924" i="240"/>
  <c r="F920" i="240"/>
  <c r="F916" i="240"/>
  <c r="F912" i="240"/>
  <c r="F908" i="240"/>
  <c r="F904" i="240"/>
  <c r="F900" i="240"/>
  <c r="F896" i="240"/>
  <c r="F892" i="240"/>
  <c r="F888" i="240"/>
  <c r="F884" i="240"/>
  <c r="F880" i="240"/>
  <c r="F876" i="240"/>
  <c r="F872" i="240"/>
  <c r="F868" i="240"/>
  <c r="F864" i="240"/>
  <c r="F860" i="240"/>
  <c r="F856" i="240"/>
  <c r="F852" i="240"/>
  <c r="F848" i="240"/>
  <c r="F844" i="240"/>
  <c r="F840" i="240"/>
  <c r="F836" i="240"/>
  <c r="F832" i="240"/>
  <c r="F828" i="240"/>
  <c r="F824" i="240"/>
  <c r="F820" i="240"/>
  <c r="F816" i="240"/>
  <c r="F812" i="240"/>
  <c r="F808" i="240"/>
  <c r="F804" i="240"/>
  <c r="F800" i="240"/>
  <c r="F796" i="240"/>
  <c r="F792" i="240"/>
  <c r="F788" i="240"/>
  <c r="F784" i="240"/>
  <c r="F780" i="240"/>
  <c r="F776" i="240"/>
  <c r="F772" i="240"/>
  <c r="F768" i="240"/>
  <c r="F764" i="240"/>
  <c r="F760" i="240"/>
  <c r="F756" i="240"/>
  <c r="F752" i="240"/>
  <c r="F748" i="240"/>
  <c r="F744" i="240"/>
  <c r="F740" i="240"/>
  <c r="F736" i="240"/>
  <c r="F732" i="240"/>
  <c r="F728" i="240"/>
  <c r="F724" i="240"/>
  <c r="F720" i="240"/>
  <c r="F716" i="240"/>
  <c r="F712" i="240"/>
  <c r="F708" i="240"/>
  <c r="F704" i="240"/>
  <c r="F700" i="240"/>
  <c r="F696" i="240"/>
  <c r="F692" i="240"/>
  <c r="F688" i="240"/>
  <c r="F684" i="240"/>
  <c r="F680" i="240"/>
  <c r="F676" i="240"/>
  <c r="F672" i="240"/>
  <c r="F668" i="240"/>
  <c r="F664" i="240"/>
  <c r="F660" i="240"/>
  <c r="F656" i="240"/>
  <c r="F652" i="240"/>
  <c r="F648" i="240"/>
  <c r="F644" i="240"/>
  <c r="F640" i="240"/>
  <c r="F636" i="240"/>
  <c r="F632" i="240"/>
  <c r="F628" i="240"/>
  <c r="F624" i="240"/>
  <c r="F620" i="240"/>
  <c r="F616" i="240"/>
  <c r="F612" i="240"/>
  <c r="F608" i="240"/>
  <c r="F604" i="240"/>
  <c r="F600" i="240"/>
  <c r="F596" i="240"/>
  <c r="F592" i="240"/>
  <c r="F588" i="240"/>
  <c r="F584" i="240"/>
  <c r="F580" i="240"/>
  <c r="F576" i="240"/>
  <c r="F572" i="240"/>
  <c r="F568" i="240"/>
  <c r="F564" i="240"/>
  <c r="F560" i="240"/>
  <c r="F556" i="240"/>
  <c r="F552" i="240"/>
  <c r="F548" i="240"/>
  <c r="F544" i="240"/>
  <c r="F540" i="240"/>
  <c r="F536" i="240"/>
  <c r="F532" i="240"/>
  <c r="F528" i="240"/>
  <c r="F524" i="240"/>
  <c r="F520" i="240"/>
  <c r="F516" i="240"/>
  <c r="F512" i="240"/>
  <c r="F508" i="240"/>
  <c r="F504" i="240"/>
  <c r="F500" i="240"/>
  <c r="F496" i="240"/>
  <c r="F492" i="240"/>
  <c r="F488" i="240"/>
  <c r="F484" i="240"/>
  <c r="F480" i="240"/>
  <c r="F476" i="240"/>
  <c r="F472" i="240"/>
  <c r="F468" i="240"/>
  <c r="F464" i="240"/>
  <c r="F460" i="240"/>
  <c r="F456" i="240"/>
  <c r="F452" i="240"/>
  <c r="F448" i="240"/>
  <c r="F444" i="240"/>
  <c r="F440" i="240"/>
  <c r="F436" i="240"/>
  <c r="F432" i="240"/>
  <c r="F428" i="240"/>
  <c r="F424" i="240"/>
  <c r="F420" i="240"/>
  <c r="F416" i="240"/>
  <c r="F412" i="240"/>
  <c r="F408" i="240"/>
  <c r="F404" i="240"/>
  <c r="F400" i="240"/>
  <c r="F396" i="240"/>
  <c r="F392" i="240"/>
  <c r="F388" i="240"/>
  <c r="F384" i="240"/>
  <c r="F380" i="240"/>
  <c r="D990" i="240"/>
  <c r="D958" i="240"/>
  <c r="D999" i="240"/>
  <c r="D995" i="240"/>
  <c r="D991" i="240"/>
  <c r="D987" i="240"/>
  <c r="D983" i="240"/>
  <c r="D979" i="240"/>
  <c r="D975" i="240"/>
  <c r="D971" i="240"/>
  <c r="D967" i="240"/>
  <c r="D963" i="240"/>
  <c r="D959" i="240"/>
  <c r="D955" i="240"/>
  <c r="D951" i="240"/>
  <c r="D947" i="240"/>
  <c r="D943" i="240"/>
  <c r="D939" i="240"/>
  <c r="D935" i="240"/>
  <c r="D931" i="240"/>
  <c r="D927" i="240"/>
  <c r="D923" i="240"/>
  <c r="D919" i="240"/>
  <c r="D915" i="240"/>
  <c r="D911" i="240"/>
  <c r="D907" i="240"/>
  <c r="D903" i="240"/>
  <c r="D899" i="240"/>
  <c r="D895" i="240"/>
  <c r="D891" i="240"/>
  <c r="D887" i="240"/>
  <c r="D883" i="240"/>
  <c r="D879" i="240"/>
  <c r="D875" i="240"/>
  <c r="D871" i="240"/>
  <c r="D867" i="240"/>
  <c r="D863" i="240"/>
  <c r="D859" i="240"/>
  <c r="D855" i="240"/>
  <c r="D851" i="240"/>
  <c r="D847" i="240"/>
  <c r="D843" i="240"/>
  <c r="D839" i="240"/>
  <c r="D835" i="240"/>
  <c r="D831" i="240"/>
  <c r="D827" i="240"/>
  <c r="D823" i="240"/>
  <c r="D819" i="240"/>
  <c r="D815" i="240"/>
  <c r="D811" i="240"/>
  <c r="D807" i="240"/>
  <c r="D803" i="240"/>
  <c r="D799" i="240"/>
  <c r="D795" i="240"/>
  <c r="D791" i="240"/>
  <c r="D787" i="240"/>
  <c r="D783" i="240"/>
  <c r="D779" i="240"/>
  <c r="D775" i="240"/>
  <c r="D771" i="240"/>
  <c r="D767" i="240"/>
  <c r="D763" i="240"/>
  <c r="D759" i="240"/>
  <c r="D755" i="240"/>
  <c r="D751" i="240"/>
  <c r="D747" i="240"/>
  <c r="D743" i="240"/>
  <c r="D739" i="240"/>
  <c r="D735" i="240"/>
  <c r="D731" i="240"/>
  <c r="D727" i="240"/>
  <c r="D723" i="240"/>
  <c r="D719" i="240"/>
  <c r="D715" i="240"/>
  <c r="D711" i="240"/>
  <c r="D707" i="240"/>
  <c r="D703" i="240"/>
  <c r="D699" i="240"/>
  <c r="D695" i="240"/>
  <c r="D691" i="240"/>
  <c r="D687" i="240"/>
  <c r="D683" i="240"/>
  <c r="D679" i="240"/>
  <c r="D675" i="240"/>
  <c r="D671" i="240"/>
  <c r="D667" i="240"/>
  <c r="D663" i="240"/>
  <c r="D659" i="240"/>
  <c r="D655" i="240"/>
  <c r="D651" i="240"/>
  <c r="D647" i="240"/>
  <c r="D643" i="240"/>
  <c r="D639" i="240"/>
  <c r="D635" i="240"/>
  <c r="D631" i="240"/>
  <c r="D627" i="240"/>
  <c r="D623" i="240"/>
  <c r="D619" i="240"/>
  <c r="D615" i="240"/>
  <c r="D611" i="240"/>
  <c r="D607" i="240"/>
  <c r="D603" i="240"/>
  <c r="D599" i="240"/>
  <c r="D595" i="240"/>
  <c r="D591" i="240"/>
  <c r="D587" i="240"/>
  <c r="D583" i="240"/>
  <c r="D579" i="240"/>
  <c r="D575" i="240"/>
  <c r="D571" i="240"/>
  <c r="D567" i="240"/>
  <c r="D563" i="240"/>
  <c r="D559" i="240"/>
  <c r="D555" i="240"/>
  <c r="D551" i="240"/>
  <c r="D547" i="240"/>
  <c r="D543" i="240"/>
  <c r="D539" i="240"/>
  <c r="D535" i="240"/>
  <c r="D531" i="240"/>
  <c r="D527" i="240"/>
  <c r="D523" i="240"/>
  <c r="D519" i="240"/>
  <c r="D515" i="240"/>
  <c r="D511" i="240"/>
  <c r="D507" i="240"/>
  <c r="D503" i="240"/>
  <c r="D499" i="240"/>
  <c r="D495" i="240"/>
  <c r="D491" i="240"/>
  <c r="D487" i="240"/>
  <c r="D483" i="240"/>
  <c r="D479" i="240"/>
  <c r="D475" i="240"/>
  <c r="D471" i="240"/>
  <c r="D467" i="240"/>
  <c r="D463" i="240"/>
  <c r="D459" i="240"/>
  <c r="D455" i="240"/>
  <c r="D451" i="240"/>
  <c r="D447" i="240"/>
  <c r="D443" i="240"/>
  <c r="D439" i="240"/>
  <c r="D435" i="240"/>
  <c r="D431" i="240"/>
  <c r="D427" i="240"/>
  <c r="D423" i="240"/>
  <c r="D419" i="240"/>
  <c r="D415" i="240"/>
  <c r="D411" i="240"/>
  <c r="D407" i="240"/>
  <c r="D403" i="240"/>
  <c r="D399" i="240"/>
  <c r="D395" i="240"/>
  <c r="D391" i="240"/>
  <c r="D387" i="240"/>
  <c r="D383" i="240"/>
  <c r="D379" i="240"/>
  <c r="D375" i="240"/>
  <c r="D371" i="240"/>
  <c r="D367" i="240"/>
  <c r="D363" i="240"/>
  <c r="D359" i="240"/>
  <c r="D355" i="240"/>
  <c r="D351" i="240"/>
  <c r="D347" i="240"/>
  <c r="D343" i="240"/>
  <c r="D998" i="240"/>
  <c r="D986" i="240"/>
  <c r="D982" i="240"/>
  <c r="D978" i="240"/>
  <c r="D974" i="240"/>
  <c r="D970" i="240"/>
  <c r="D966" i="240"/>
  <c r="D962" i="240"/>
  <c r="D946" i="240"/>
  <c r="D942" i="240"/>
  <c r="D938" i="240"/>
  <c r="D934" i="240"/>
  <c r="D930" i="240"/>
  <c r="D926" i="240"/>
  <c r="D922" i="240"/>
  <c r="D918" i="240"/>
  <c r="D914" i="240"/>
  <c r="D910" i="240"/>
  <c r="D906" i="240"/>
  <c r="D902" i="240"/>
  <c r="D898" i="240"/>
  <c r="D894" i="240"/>
  <c r="D890" i="240"/>
  <c r="D886" i="240"/>
  <c r="D882" i="240"/>
  <c r="D878" i="240"/>
  <c r="D874" i="240"/>
  <c r="D870" i="240"/>
  <c r="D866" i="240"/>
  <c r="D862" i="240"/>
  <c r="D858" i="240"/>
  <c r="D854" i="240"/>
  <c r="D850" i="240"/>
  <c r="D846" i="240"/>
  <c r="D842" i="240"/>
  <c r="D838" i="240"/>
  <c r="D834" i="240"/>
  <c r="D830" i="240"/>
  <c r="D826" i="240"/>
  <c r="D822" i="240"/>
  <c r="D818" i="240"/>
  <c r="D814" i="240"/>
  <c r="D810" i="240"/>
  <c r="D806" i="240"/>
  <c r="D802" i="240"/>
  <c r="D798" i="240"/>
  <c r="D794" i="240"/>
  <c r="D790" i="240"/>
  <c r="D786" i="240"/>
  <c r="D782" i="240"/>
  <c r="D778" i="240"/>
  <c r="D774" i="240"/>
  <c r="D770" i="240"/>
  <c r="D766" i="240"/>
  <c r="D762" i="240"/>
  <c r="D758" i="240"/>
  <c r="D754" i="240"/>
  <c r="D750" i="240"/>
  <c r="D746" i="240"/>
  <c r="D742" i="240"/>
  <c r="D738" i="240"/>
  <c r="D734" i="240"/>
  <c r="D730" i="240"/>
  <c r="D726" i="240"/>
  <c r="D722" i="240"/>
  <c r="D718" i="240"/>
  <c r="D714" i="240"/>
  <c r="D710" i="240"/>
  <c r="D706" i="240"/>
  <c r="D702" i="240"/>
  <c r="D698" i="240"/>
  <c r="D694" i="240"/>
  <c r="D690" i="240"/>
  <c r="D686" i="240"/>
  <c r="D682" i="240"/>
  <c r="D678" i="240"/>
  <c r="D674" i="240"/>
  <c r="D670" i="240"/>
  <c r="D666" i="240"/>
  <c r="D662" i="240"/>
  <c r="D658" i="240"/>
  <c r="D654" i="240"/>
  <c r="D650" i="240"/>
  <c r="D646" i="240"/>
  <c r="D642" i="240"/>
  <c r="D638" i="240"/>
  <c r="D634" i="240"/>
  <c r="D630" i="240"/>
  <c r="D626" i="240"/>
  <c r="D622" i="240"/>
  <c r="D618" i="240"/>
  <c r="D614" i="240"/>
  <c r="D610" i="240"/>
  <c r="D606" i="240"/>
  <c r="D602" i="240"/>
  <c r="D598" i="240"/>
  <c r="D594" i="240"/>
  <c r="D590" i="240"/>
  <c r="D586" i="240"/>
  <c r="D582" i="240"/>
  <c r="D578" i="240"/>
  <c r="D574" i="240"/>
  <c r="D570" i="240"/>
  <c r="D566" i="240"/>
  <c r="D562" i="240"/>
  <c r="D558" i="240"/>
  <c r="D554" i="240"/>
  <c r="D550" i="240"/>
  <c r="D546" i="240"/>
  <c r="D542" i="240"/>
  <c r="D538" i="240"/>
  <c r="D534" i="240"/>
  <c r="D530" i="240"/>
  <c r="D526" i="240"/>
  <c r="D522" i="240"/>
  <c r="D518" i="240"/>
  <c r="D514" i="240"/>
  <c r="D510" i="240"/>
  <c r="D506" i="240"/>
  <c r="D502" i="240"/>
  <c r="D498" i="240"/>
  <c r="D494" i="240"/>
  <c r="D490" i="240"/>
  <c r="D486" i="240"/>
  <c r="D482" i="240"/>
  <c r="D478" i="240"/>
  <c r="D474" i="240"/>
  <c r="D470" i="240"/>
  <c r="D466" i="240"/>
  <c r="D462" i="240"/>
  <c r="D458" i="240"/>
  <c r="D454" i="240"/>
  <c r="D450" i="240"/>
  <c r="D446" i="240"/>
  <c r="D442" i="240"/>
  <c r="D438" i="240"/>
  <c r="D434" i="240"/>
  <c r="D430" i="240"/>
  <c r="D426" i="240"/>
  <c r="D422" i="240"/>
  <c r="D418" i="240"/>
  <c r="D414" i="240"/>
  <c r="D410" i="240"/>
  <c r="D406" i="240"/>
  <c r="D402" i="240"/>
  <c r="D398" i="240"/>
  <c r="D394" i="240"/>
  <c r="D390" i="240"/>
  <c r="D386" i="240"/>
  <c r="D382" i="240"/>
  <c r="D378" i="240"/>
  <c r="D374" i="240"/>
  <c r="D370" i="240"/>
  <c r="D366" i="240"/>
  <c r="H377" i="240" s="1"/>
  <c r="I377" i="240" s="1"/>
  <c r="D362" i="240"/>
  <c r="D358" i="240"/>
  <c r="D354" i="240"/>
  <c r="D350" i="240"/>
  <c r="D346" i="240"/>
  <c r="D342" i="240"/>
  <c r="D954" i="240"/>
  <c r="D997" i="240"/>
  <c r="D993" i="240"/>
  <c r="D989" i="240"/>
  <c r="D985" i="240"/>
  <c r="D981" i="240"/>
  <c r="D977" i="240"/>
  <c r="D973" i="240"/>
  <c r="D969" i="240"/>
  <c r="D965" i="240"/>
  <c r="D961" i="240"/>
  <c r="D957" i="240"/>
  <c r="D953" i="240"/>
  <c r="D949" i="240"/>
  <c r="D945" i="240"/>
  <c r="D941" i="240"/>
  <c r="D937" i="240"/>
  <c r="D933" i="240"/>
  <c r="D929" i="240"/>
  <c r="D925" i="240"/>
  <c r="D921" i="240"/>
  <c r="D917" i="240"/>
  <c r="D913" i="240"/>
  <c r="D909" i="240"/>
  <c r="D905" i="240"/>
  <c r="D901" i="240"/>
  <c r="D897" i="240"/>
  <c r="D893" i="240"/>
  <c r="D889" i="240"/>
  <c r="D885" i="240"/>
  <c r="D881" i="240"/>
  <c r="D877" i="240"/>
  <c r="D873" i="240"/>
  <c r="D869" i="240"/>
  <c r="D865" i="240"/>
  <c r="D861" i="240"/>
  <c r="D857" i="240"/>
  <c r="D853" i="240"/>
  <c r="D849" i="240"/>
  <c r="D845" i="240"/>
  <c r="D841" i="240"/>
  <c r="D837" i="240"/>
  <c r="D833" i="240"/>
  <c r="D829" i="240"/>
  <c r="D825" i="240"/>
  <c r="D821" i="240"/>
  <c r="D817" i="240"/>
  <c r="D813" i="240"/>
  <c r="D809" i="240"/>
  <c r="D805" i="240"/>
  <c r="D801" i="240"/>
  <c r="D797" i="240"/>
  <c r="D793" i="240"/>
  <c r="D789" i="240"/>
  <c r="D785" i="240"/>
  <c r="D781" i="240"/>
  <c r="D777" i="240"/>
  <c r="D773" i="240"/>
  <c r="D769" i="240"/>
  <c r="D765" i="240"/>
  <c r="D761" i="240"/>
  <c r="D757" i="240"/>
  <c r="D753" i="240"/>
  <c r="D749" i="240"/>
  <c r="D745" i="240"/>
  <c r="D741" i="240"/>
  <c r="D737" i="240"/>
  <c r="D733" i="240"/>
  <c r="D729" i="240"/>
  <c r="D725" i="240"/>
  <c r="D721" i="240"/>
  <c r="D717" i="240"/>
  <c r="D713" i="240"/>
  <c r="D709" i="240"/>
  <c r="D705" i="240"/>
  <c r="D701" i="240"/>
  <c r="D697" i="240"/>
  <c r="D693" i="240"/>
  <c r="D689" i="240"/>
  <c r="D685" i="240"/>
  <c r="D681" i="240"/>
  <c r="D677" i="240"/>
  <c r="D673" i="240"/>
  <c r="D669" i="240"/>
  <c r="D665" i="240"/>
  <c r="D661" i="240"/>
  <c r="D657" i="240"/>
  <c r="D653" i="240"/>
  <c r="D649" i="240"/>
  <c r="D645" i="240"/>
  <c r="D641" i="240"/>
  <c r="D637" i="240"/>
  <c r="D633" i="240"/>
  <c r="D629" i="240"/>
  <c r="D625" i="240"/>
  <c r="D621" i="240"/>
  <c r="D617" i="240"/>
  <c r="D613" i="240"/>
  <c r="D609" i="240"/>
  <c r="D605" i="240"/>
  <c r="D601" i="240"/>
  <c r="D597" i="240"/>
  <c r="D593" i="240"/>
  <c r="D589" i="240"/>
  <c r="D585" i="240"/>
  <c r="D581" i="240"/>
  <c r="D577" i="240"/>
  <c r="D573" i="240"/>
  <c r="D569" i="240"/>
  <c r="D565" i="240"/>
  <c r="D561" i="240"/>
  <c r="D557" i="240"/>
  <c r="D553" i="240"/>
  <c r="D549" i="240"/>
  <c r="D545" i="240"/>
  <c r="D541" i="240"/>
  <c r="D537" i="240"/>
  <c r="D533" i="240"/>
  <c r="D529" i="240"/>
  <c r="D525" i="240"/>
  <c r="D521" i="240"/>
  <c r="D517" i="240"/>
  <c r="D513" i="240"/>
  <c r="D509" i="240"/>
  <c r="D505" i="240"/>
  <c r="D501" i="240"/>
  <c r="D497" i="240"/>
  <c r="D493" i="240"/>
  <c r="D489" i="240"/>
  <c r="D485" i="240"/>
  <c r="D481" i="240"/>
  <c r="D477" i="240"/>
  <c r="D473" i="240"/>
  <c r="D469" i="240"/>
  <c r="D465" i="240"/>
  <c r="D461" i="240"/>
  <c r="D457" i="240"/>
  <c r="D453" i="240"/>
  <c r="D449" i="240"/>
  <c r="D445" i="240"/>
  <c r="D441" i="240"/>
  <c r="D437" i="240"/>
  <c r="D433" i="240"/>
  <c r="D429" i="240"/>
  <c r="D425" i="240"/>
  <c r="D421" i="240"/>
  <c r="D417" i="240"/>
  <c r="D413" i="240"/>
  <c r="D409" i="240"/>
  <c r="D405" i="240"/>
  <c r="D401" i="240"/>
  <c r="D397" i="240"/>
  <c r="D393" i="240"/>
  <c r="D389" i="240"/>
  <c r="D385" i="240"/>
  <c r="D381" i="240"/>
  <c r="D377" i="240"/>
  <c r="E377" i="240" s="1"/>
  <c r="D373" i="240"/>
  <c r="D369" i="240"/>
  <c r="D365" i="240"/>
  <c r="D361" i="240"/>
  <c r="D357" i="240"/>
  <c r="D353" i="240"/>
  <c r="D349" i="240"/>
  <c r="D345" i="240"/>
  <c r="D341" i="240"/>
  <c r="D994" i="240"/>
  <c r="D950" i="240"/>
  <c r="D1000" i="240"/>
  <c r="D996" i="240"/>
  <c r="D992" i="240"/>
  <c r="D988" i="240"/>
  <c r="D984" i="240"/>
  <c r="D980" i="240"/>
  <c r="D976" i="240"/>
  <c r="D972" i="240"/>
  <c r="D968" i="240"/>
  <c r="D964" i="240"/>
  <c r="D960" i="240"/>
  <c r="D956" i="240"/>
  <c r="D952" i="240"/>
  <c r="D948" i="240"/>
  <c r="D944" i="240"/>
  <c r="D940" i="240"/>
  <c r="D936" i="240"/>
  <c r="D932" i="240"/>
  <c r="D928" i="240"/>
  <c r="D924" i="240"/>
  <c r="D920" i="240"/>
  <c r="D916" i="240"/>
  <c r="D912" i="240"/>
  <c r="D908" i="240"/>
  <c r="D904" i="240"/>
  <c r="D900" i="240"/>
  <c r="D896" i="240"/>
  <c r="D892" i="240"/>
  <c r="D888" i="240"/>
  <c r="D884" i="240"/>
  <c r="D880" i="240"/>
  <c r="D876" i="240"/>
  <c r="D872" i="240"/>
  <c r="D868" i="240"/>
  <c r="D864" i="240"/>
  <c r="D860" i="240"/>
  <c r="D856" i="240"/>
  <c r="D852" i="240"/>
  <c r="D848" i="240"/>
  <c r="D844" i="240"/>
  <c r="D840" i="240"/>
  <c r="D836" i="240"/>
  <c r="D832" i="240"/>
  <c r="D828" i="240"/>
  <c r="D824" i="240"/>
  <c r="D820" i="240"/>
  <c r="D816" i="240"/>
  <c r="D812" i="240"/>
  <c r="D808" i="240"/>
  <c r="D804" i="240"/>
  <c r="D800" i="240"/>
  <c r="D796" i="240"/>
  <c r="D792" i="240"/>
  <c r="D788" i="240"/>
  <c r="D784" i="240"/>
  <c r="D780" i="240"/>
  <c r="D776" i="240"/>
  <c r="D772" i="240"/>
  <c r="D768" i="240"/>
  <c r="D764" i="240"/>
  <c r="D760" i="240"/>
  <c r="D756" i="240"/>
  <c r="D752" i="240"/>
  <c r="D748" i="240"/>
  <c r="D744" i="240"/>
  <c r="D740" i="240"/>
  <c r="D736" i="240"/>
  <c r="D732" i="240"/>
  <c r="D728" i="240"/>
  <c r="D724" i="240"/>
  <c r="D720" i="240"/>
  <c r="D716" i="240"/>
  <c r="D712" i="240"/>
  <c r="D708" i="240"/>
  <c r="D704" i="240"/>
  <c r="D700" i="240"/>
  <c r="D696" i="240"/>
  <c r="D692" i="240"/>
  <c r="D688" i="240"/>
  <c r="D684" i="240"/>
  <c r="D680" i="240"/>
  <c r="D676" i="240"/>
  <c r="D672" i="240"/>
  <c r="D668" i="240"/>
  <c r="D664" i="240"/>
  <c r="D660" i="240"/>
  <c r="D656" i="240"/>
  <c r="D652" i="240"/>
  <c r="D648" i="240"/>
  <c r="D644" i="240"/>
  <c r="D640" i="240"/>
  <c r="D636" i="240"/>
  <c r="D632" i="240"/>
  <c r="D628" i="240"/>
  <c r="D624" i="240"/>
  <c r="D620" i="240"/>
  <c r="D616" i="240"/>
  <c r="D612" i="240"/>
  <c r="D608" i="240"/>
  <c r="D604" i="240"/>
  <c r="D600" i="240"/>
  <c r="D596" i="240"/>
  <c r="D592" i="240"/>
  <c r="D588" i="240"/>
  <c r="D584" i="240"/>
  <c r="D580" i="240"/>
  <c r="D576" i="240"/>
  <c r="D572" i="240"/>
  <c r="D568" i="240"/>
  <c r="D564" i="240"/>
  <c r="D560" i="240"/>
  <c r="D556" i="240"/>
  <c r="D552" i="240"/>
  <c r="D548" i="240"/>
  <c r="D544" i="240"/>
  <c r="D540" i="240"/>
  <c r="D536" i="240"/>
  <c r="D532" i="240"/>
  <c r="D528" i="240"/>
  <c r="D524" i="240"/>
  <c r="D520" i="240"/>
  <c r="D516" i="240"/>
  <c r="D512" i="240"/>
  <c r="D508" i="240"/>
  <c r="D504" i="240"/>
  <c r="D500" i="240"/>
  <c r="D496" i="240"/>
  <c r="D492" i="240"/>
  <c r="D488" i="240"/>
  <c r="D484" i="240"/>
  <c r="D480" i="240"/>
  <c r="D476" i="240"/>
  <c r="D472" i="240"/>
  <c r="D468" i="240"/>
  <c r="D464" i="240"/>
  <c r="D460" i="240"/>
  <c r="D456" i="240"/>
  <c r="D452" i="240"/>
  <c r="D448" i="240"/>
  <c r="D444" i="240"/>
  <c r="D440" i="240"/>
  <c r="D436" i="240"/>
  <c r="D432" i="240"/>
  <c r="D428" i="240"/>
  <c r="D424" i="240"/>
  <c r="D420" i="240"/>
  <c r="D416" i="240"/>
  <c r="D412" i="240"/>
  <c r="D408" i="240"/>
  <c r="D404" i="240"/>
  <c r="D400" i="240"/>
  <c r="D396" i="240"/>
  <c r="D392" i="240"/>
  <c r="D388" i="240"/>
  <c r="D384" i="240"/>
  <c r="D380" i="240"/>
  <c r="D376" i="240"/>
  <c r="E376" i="240" s="1"/>
  <c r="D372" i="240"/>
  <c r="D368" i="240"/>
  <c r="D364" i="240"/>
  <c r="D360" i="240"/>
  <c r="D356" i="240"/>
  <c r="D352" i="240"/>
  <c r="D348" i="240"/>
  <c r="D344" i="240"/>
  <c r="D339" i="240"/>
  <c r="H376" i="240" l="1"/>
  <c r="I376" i="240" s="1"/>
  <c r="E375" i="240"/>
  <c r="F375" i="240"/>
  <c r="F376" i="240" s="1"/>
  <c r="G376" i="240" s="1"/>
  <c r="H375" i="240"/>
  <c r="E374" i="240"/>
  <c r="H374" i="240"/>
  <c r="E371" i="240"/>
  <c r="E370" i="240"/>
  <c r="E368" i="240"/>
  <c r="E369" i="240"/>
  <c r="E373" i="240"/>
  <c r="E367" i="240"/>
  <c r="H373" i="240"/>
  <c r="H372" i="240"/>
  <c r="E372" i="240"/>
  <c r="H371" i="240"/>
  <c r="H370" i="240"/>
  <c r="H369" i="240"/>
  <c r="H368" i="240"/>
  <c r="H367" i="240"/>
  <c r="H366" i="240"/>
  <c r="E366" i="240"/>
  <c r="H365" i="240"/>
  <c r="E365" i="240"/>
  <c r="E361" i="240"/>
  <c r="E362" i="240"/>
  <c r="E363" i="240"/>
  <c r="H364" i="240"/>
  <c r="E364" i="240"/>
  <c r="H363" i="240"/>
  <c r="F363" i="240"/>
  <c r="H362" i="240"/>
  <c r="H361" i="240"/>
  <c r="E360" i="240"/>
  <c r="H360" i="240"/>
  <c r="E359" i="240"/>
  <c r="H359" i="240"/>
  <c r="E356" i="240"/>
  <c r="E354" i="240"/>
  <c r="E357" i="240"/>
  <c r="E355" i="240"/>
  <c r="E358" i="240"/>
  <c r="E352" i="240"/>
  <c r="E353" i="240"/>
  <c r="H358" i="240"/>
  <c r="H357" i="240"/>
  <c r="H356" i="240"/>
  <c r="H355" i="240"/>
  <c r="H354" i="240"/>
  <c r="H353" i="240"/>
  <c r="H352" i="240"/>
  <c r="E351" i="240"/>
  <c r="H351" i="240"/>
  <c r="F351" i="240"/>
  <c r="E350" i="240"/>
  <c r="H350" i="240"/>
  <c r="H349" i="240"/>
  <c r="E349" i="240"/>
  <c r="H348" i="240"/>
  <c r="E348" i="240"/>
  <c r="H347" i="240"/>
  <c r="E347" i="240"/>
  <c r="E346" i="240"/>
  <c r="H346" i="240"/>
  <c r="H345" i="240"/>
  <c r="E345" i="240"/>
  <c r="E92" i="240"/>
  <c r="E108" i="240"/>
  <c r="E124" i="240"/>
  <c r="E172" i="240"/>
  <c r="E188" i="240"/>
  <c r="E204" i="240"/>
  <c r="E236" i="240"/>
  <c r="E332" i="240"/>
  <c r="E23" i="240"/>
  <c r="F267" i="240"/>
  <c r="E311" i="240"/>
  <c r="E9" i="240"/>
  <c r="E25" i="240"/>
  <c r="E41" i="240"/>
  <c r="E57" i="240"/>
  <c r="E89" i="240"/>
  <c r="E105" i="240"/>
  <c r="E121" i="240"/>
  <c r="E137" i="240"/>
  <c r="E153" i="240"/>
  <c r="E169" i="240"/>
  <c r="E185" i="240"/>
  <c r="E233" i="240"/>
  <c r="E249" i="240"/>
  <c r="E265" i="240"/>
  <c r="E281" i="240"/>
  <c r="E313" i="240"/>
  <c r="E329" i="240"/>
  <c r="E127" i="240"/>
  <c r="E251" i="240"/>
  <c r="E10" i="240"/>
  <c r="E74" i="240"/>
  <c r="E90" i="240"/>
  <c r="E106" i="240"/>
  <c r="E122" i="240"/>
  <c r="E138" i="240"/>
  <c r="E154" i="240"/>
  <c r="E170" i="240"/>
  <c r="E186" i="240"/>
  <c r="E202" i="240"/>
  <c r="E218" i="240"/>
  <c r="E234" i="240"/>
  <c r="E250" i="240"/>
  <c r="E266" i="240"/>
  <c r="E298" i="240"/>
  <c r="E314" i="240"/>
  <c r="E330" i="240"/>
  <c r="E35" i="240"/>
  <c r="E331" i="240"/>
  <c r="E344" i="240"/>
  <c r="E16" i="240"/>
  <c r="E32" i="240"/>
  <c r="E48" i="240"/>
  <c r="E80" i="240"/>
  <c r="E96" i="240"/>
  <c r="E128" i="240"/>
  <c r="E288" i="240"/>
  <c r="E304" i="240"/>
  <c r="E175" i="240"/>
  <c r="E235" i="240"/>
  <c r="E323" i="240"/>
  <c r="E45" i="240"/>
  <c r="E61" i="240"/>
  <c r="E141" i="240"/>
  <c r="E157" i="240"/>
  <c r="E173" i="240"/>
  <c r="E189" i="240"/>
  <c r="E205" i="240"/>
  <c r="E317" i="240"/>
  <c r="F39" i="240"/>
  <c r="E83" i="240"/>
  <c r="E219" i="240"/>
  <c r="E315" i="240"/>
  <c r="E14" i="240"/>
  <c r="E30" i="240"/>
  <c r="E46" i="240"/>
  <c r="E62" i="240"/>
  <c r="E78" i="240"/>
  <c r="E94" i="240"/>
  <c r="E110" i="240"/>
  <c r="E126" i="240"/>
  <c r="E142" i="240"/>
  <c r="E174" i="240"/>
  <c r="E206" i="240"/>
  <c r="E222" i="240"/>
  <c r="E238" i="240"/>
  <c r="E254" i="240"/>
  <c r="E270" i="240"/>
  <c r="E302" i="240"/>
  <c r="E318" i="240"/>
  <c r="E334" i="240"/>
  <c r="F51" i="240"/>
  <c r="E95" i="240"/>
  <c r="E143" i="240"/>
  <c r="E191" i="240"/>
  <c r="F243" i="240"/>
  <c r="E295" i="240"/>
  <c r="E36" i="240"/>
  <c r="E68" i="240"/>
  <c r="E212" i="240"/>
  <c r="E228" i="240"/>
  <c r="E244" i="240"/>
  <c r="E260" i="240"/>
  <c r="E276" i="240"/>
  <c r="E292" i="240"/>
  <c r="E308" i="240"/>
  <c r="E324" i="240"/>
  <c r="E91" i="240"/>
  <c r="E139" i="240"/>
  <c r="E187" i="240"/>
  <c r="E291" i="240"/>
  <c r="E335" i="240"/>
  <c r="E17" i="240"/>
  <c r="E33" i="240"/>
  <c r="E81" i="240"/>
  <c r="E97" i="240"/>
  <c r="E113" i="240"/>
  <c r="E129" i="240"/>
  <c r="E145" i="240"/>
  <c r="E161" i="240"/>
  <c r="E177" i="240"/>
  <c r="E193" i="240"/>
  <c r="E209" i="240"/>
  <c r="E225" i="240"/>
  <c r="E241" i="240"/>
  <c r="E257" i="240"/>
  <c r="E273" i="240"/>
  <c r="E289" i="240"/>
  <c r="E305" i="240"/>
  <c r="E321" i="240"/>
  <c r="E47" i="240"/>
  <c r="F147" i="240"/>
  <c r="F195" i="240"/>
  <c r="E275" i="240"/>
  <c r="E18" i="240"/>
  <c r="E34" i="240"/>
  <c r="E50" i="240"/>
  <c r="E66" i="240"/>
  <c r="E82" i="240"/>
  <c r="E98" i="240"/>
  <c r="E114" i="240"/>
  <c r="E210" i="240"/>
  <c r="E226" i="240"/>
  <c r="E242" i="240"/>
  <c r="E258" i="240"/>
  <c r="E274" i="240"/>
  <c r="E290" i="240"/>
  <c r="E306" i="240"/>
  <c r="E322" i="240"/>
  <c r="E338" i="240"/>
  <c r="F63" i="240"/>
  <c r="E107" i="240"/>
  <c r="E155" i="240"/>
  <c r="E207" i="240"/>
  <c r="E259" i="240"/>
  <c r="E136" i="240"/>
  <c r="E152" i="240"/>
  <c r="E184" i="240"/>
  <c r="E200" i="240"/>
  <c r="E216" i="240"/>
  <c r="E232" i="240"/>
  <c r="E296" i="240"/>
  <c r="E19" i="240"/>
  <c r="E99" i="240"/>
  <c r="E151" i="240"/>
  <c r="E203" i="240"/>
  <c r="F303" i="240"/>
  <c r="E5" i="240"/>
  <c r="E21" i="240"/>
  <c r="E37" i="240"/>
  <c r="E69" i="240"/>
  <c r="E85" i="240"/>
  <c r="E101" i="240"/>
  <c r="E117" i="240"/>
  <c r="E245" i="240"/>
  <c r="E261" i="240"/>
  <c r="E277" i="240"/>
  <c r="E293" i="240"/>
  <c r="E325" i="240"/>
  <c r="E11" i="240"/>
  <c r="E59" i="240"/>
  <c r="E199" i="240"/>
  <c r="E239" i="240"/>
  <c r="E134" i="240"/>
  <c r="E150" i="240"/>
  <c r="E182" i="240"/>
  <c r="E198" i="240"/>
  <c r="E214" i="240"/>
  <c r="E230" i="240"/>
  <c r="E294" i="240"/>
  <c r="E119" i="240"/>
  <c r="E167" i="240"/>
  <c r="H344" i="240"/>
  <c r="F207" i="240"/>
  <c r="E20" i="240"/>
  <c r="E168" i="240"/>
  <c r="E229" i="240"/>
  <c r="H309" i="240"/>
  <c r="E140" i="240"/>
  <c r="H165" i="240"/>
  <c r="E272" i="240"/>
  <c r="E217" i="240"/>
  <c r="E166" i="240"/>
  <c r="E51" i="240"/>
  <c r="H83" i="240"/>
  <c r="E267" i="240"/>
  <c r="E147" i="240"/>
  <c r="E327" i="240"/>
  <c r="H338" i="240"/>
  <c r="F327" i="240"/>
  <c r="H291" i="240"/>
  <c r="F123" i="240"/>
  <c r="E123" i="240"/>
  <c r="H123" i="240"/>
  <c r="H279" i="240"/>
  <c r="F231" i="240"/>
  <c r="E231" i="240"/>
  <c r="E87" i="240"/>
  <c r="F87" i="240"/>
  <c r="H252" i="240"/>
  <c r="F111" i="240"/>
  <c r="E111" i="240"/>
  <c r="F159" i="240"/>
  <c r="E159" i="240"/>
  <c r="H21" i="240"/>
  <c r="H96" i="240"/>
  <c r="H137" i="240"/>
  <c r="H292" i="240"/>
  <c r="H212" i="240"/>
  <c r="H194" i="240"/>
  <c r="H293" i="240"/>
  <c r="H15" i="240"/>
  <c r="H86" i="240"/>
  <c r="H321" i="240"/>
  <c r="E282" i="240"/>
  <c r="E243" i="240"/>
  <c r="H289" i="240"/>
  <c r="H195" i="240"/>
  <c r="E4" i="240"/>
  <c r="H28" i="240"/>
  <c r="H55" i="240"/>
  <c r="E52" i="240"/>
  <c r="E64" i="240"/>
  <c r="H76" i="240"/>
  <c r="H117" i="240"/>
  <c r="E112" i="240"/>
  <c r="H129" i="240"/>
  <c r="H153" i="240"/>
  <c r="E156" i="240"/>
  <c r="H175" i="240"/>
  <c r="H193" i="240"/>
  <c r="H210" i="240"/>
  <c r="H223" i="240"/>
  <c r="H225" i="240"/>
  <c r="E256" i="240"/>
  <c r="H303" i="240"/>
  <c r="H305" i="240"/>
  <c r="H319" i="240"/>
  <c r="E320" i="240"/>
  <c r="H53" i="240"/>
  <c r="E279" i="240"/>
  <c r="E201" i="240"/>
  <c r="E213" i="240"/>
  <c r="H242" i="240"/>
  <c r="E297" i="240"/>
  <c r="E309" i="240"/>
  <c r="E195" i="240"/>
  <c r="E263" i="240"/>
  <c r="H130" i="240"/>
  <c r="H290" i="240"/>
  <c r="E63" i="240"/>
  <c r="E75" i="240"/>
  <c r="E215" i="240"/>
  <c r="H139" i="240"/>
  <c r="H151" i="240"/>
  <c r="H215" i="240"/>
  <c r="H260" i="240"/>
  <c r="H275" i="240"/>
  <c r="E284" i="240"/>
  <c r="H327" i="240"/>
  <c r="H69" i="240"/>
  <c r="E39" i="240"/>
  <c r="F75" i="240"/>
  <c r="H27" i="240"/>
  <c r="H43" i="240"/>
  <c r="H60" i="240"/>
  <c r="H79" i="240"/>
  <c r="H91" i="240"/>
  <c r="H135" i="240"/>
  <c r="H147" i="240"/>
  <c r="H209" i="240"/>
  <c r="E300" i="240"/>
  <c r="H335" i="240"/>
  <c r="H26" i="240"/>
  <c r="H71" i="240"/>
  <c r="H75" i="240"/>
  <c r="H80" i="240"/>
  <c r="E72" i="240"/>
  <c r="H111" i="240"/>
  <c r="H108" i="240"/>
  <c r="E100" i="240"/>
  <c r="H104" i="240"/>
  <c r="H141" i="240"/>
  <c r="H143" i="240"/>
  <c r="H140" i="240"/>
  <c r="E132" i="240"/>
  <c r="H187" i="240"/>
  <c r="H184" i="240"/>
  <c r="E176" i="240"/>
  <c r="H207" i="240"/>
  <c r="H205" i="240"/>
  <c r="H204" i="240"/>
  <c r="E196" i="240"/>
  <c r="H237" i="240"/>
  <c r="H299" i="240"/>
  <c r="H315" i="240"/>
  <c r="H197" i="240"/>
  <c r="H234" i="240"/>
  <c r="H233" i="240"/>
  <c r="E223" i="240"/>
  <c r="H266" i="240"/>
  <c r="H313" i="240"/>
  <c r="E303" i="240"/>
  <c r="E13" i="240"/>
  <c r="H24" i="240"/>
  <c r="E49" i="240"/>
  <c r="H56" i="240"/>
  <c r="E133" i="240"/>
  <c r="H144" i="240"/>
  <c r="E165" i="240"/>
  <c r="H176" i="240"/>
  <c r="E221" i="240"/>
  <c r="H232" i="240"/>
  <c r="H245" i="240"/>
  <c r="E269" i="240"/>
  <c r="H280" i="240"/>
  <c r="H273" i="240"/>
  <c r="H38" i="240"/>
  <c r="F27" i="240"/>
  <c r="E27" i="240"/>
  <c r="H37" i="240"/>
  <c r="H36" i="240"/>
  <c r="H182" i="240"/>
  <c r="E171" i="240"/>
  <c r="F171" i="240"/>
  <c r="H180" i="240"/>
  <c r="H181" i="240"/>
  <c r="H230" i="240"/>
  <c r="E190" i="240"/>
  <c r="H200" i="240"/>
  <c r="H196" i="240"/>
  <c r="H226" i="240"/>
  <c r="E262" i="240"/>
  <c r="H272" i="240"/>
  <c r="E286" i="240"/>
  <c r="H297" i="240"/>
  <c r="H314" i="240"/>
  <c r="H171" i="240"/>
  <c r="E160" i="240"/>
  <c r="H189" i="240"/>
  <c r="H188" i="240"/>
  <c r="E180" i="240"/>
  <c r="H191" i="240"/>
  <c r="H251" i="240"/>
  <c r="H249" i="240"/>
  <c r="H250" i="240"/>
  <c r="E240" i="240"/>
  <c r="H244" i="240"/>
  <c r="E264" i="240"/>
  <c r="H320" i="240"/>
  <c r="H323" i="240"/>
  <c r="E312" i="240"/>
  <c r="H183" i="240"/>
  <c r="H17" i="240"/>
  <c r="H19" i="240"/>
  <c r="H16" i="240"/>
  <c r="E8" i="240"/>
  <c r="H31" i="240"/>
  <c r="H35" i="240"/>
  <c r="H33" i="240"/>
  <c r="H32" i="240"/>
  <c r="E24" i="240"/>
  <c r="H57" i="240"/>
  <c r="H159" i="240"/>
  <c r="H157" i="240"/>
  <c r="H156" i="240"/>
  <c r="E148" i="240"/>
  <c r="H202" i="240"/>
  <c r="H203" i="240"/>
  <c r="E192" i="240"/>
  <c r="H235" i="240"/>
  <c r="E224" i="240"/>
  <c r="H228" i="240"/>
  <c r="H241" i="240"/>
  <c r="E248" i="240"/>
  <c r="H259" i="240"/>
  <c r="E280" i="240"/>
  <c r="H288" i="240"/>
  <c r="H332" i="240"/>
  <c r="E328" i="240"/>
  <c r="H337" i="240"/>
  <c r="H336" i="240"/>
  <c r="E336" i="240"/>
  <c r="H54" i="240"/>
  <c r="H52" i="240"/>
  <c r="E43" i="240"/>
  <c r="H102" i="240"/>
  <c r="H101" i="240"/>
  <c r="H100" i="240"/>
  <c r="H109" i="240"/>
  <c r="H258" i="240"/>
  <c r="H256" i="240"/>
  <c r="E247" i="240"/>
  <c r="H255" i="240"/>
  <c r="E77" i="240"/>
  <c r="E93" i="240"/>
  <c r="E109" i="240"/>
  <c r="H116" i="240"/>
  <c r="H136" i="240"/>
  <c r="H132" i="240"/>
  <c r="E125" i="240"/>
  <c r="H185" i="240"/>
  <c r="H229" i="240"/>
  <c r="E301" i="240"/>
  <c r="H311" i="240"/>
  <c r="H312" i="240"/>
  <c r="E333" i="240"/>
  <c r="H22" i="240"/>
  <c r="H274" i="240"/>
  <c r="H162" i="240"/>
  <c r="H51" i="240"/>
  <c r="H48" i="240"/>
  <c r="E40" i="240"/>
  <c r="H49" i="240"/>
  <c r="H267" i="240"/>
  <c r="H78" i="240"/>
  <c r="H77" i="240"/>
  <c r="E67" i="240"/>
  <c r="E29" i="240"/>
  <c r="H40" i="240"/>
  <c r="H169" i="240"/>
  <c r="E197" i="240"/>
  <c r="H208" i="240"/>
  <c r="E237" i="240"/>
  <c r="H248" i="240"/>
  <c r="H317" i="240"/>
  <c r="H44" i="240"/>
  <c r="H67" i="240"/>
  <c r="H64" i="240"/>
  <c r="E56" i="240"/>
  <c r="H95" i="240"/>
  <c r="H92" i="240"/>
  <c r="E84" i="240"/>
  <c r="H93" i="240"/>
  <c r="H88" i="240"/>
  <c r="H127" i="240"/>
  <c r="H124" i="240"/>
  <c r="E116" i="240"/>
  <c r="H125" i="240"/>
  <c r="H120" i="240"/>
  <c r="H155" i="240"/>
  <c r="H154" i="240"/>
  <c r="H152" i="240"/>
  <c r="H148" i="240"/>
  <c r="E144" i="240"/>
  <c r="E164" i="240"/>
  <c r="H218" i="240"/>
  <c r="H219" i="240"/>
  <c r="H217" i="240"/>
  <c r="H216" i="240"/>
  <c r="E208" i="240"/>
  <c r="H253" i="240"/>
  <c r="H268" i="240"/>
  <c r="H316" i="240"/>
  <c r="F15" i="240"/>
  <c r="H25" i="240"/>
  <c r="E15" i="240"/>
  <c r="H42" i="240"/>
  <c r="H99" i="240"/>
  <c r="H149" i="240"/>
  <c r="H161" i="240"/>
  <c r="H174" i="240"/>
  <c r="H173" i="240"/>
  <c r="E163" i="240"/>
  <c r="H172" i="240"/>
  <c r="H29" i="240"/>
  <c r="E65" i="240"/>
  <c r="H72" i="240"/>
  <c r="H81" i="240"/>
  <c r="H97" i="240"/>
  <c r="H113" i="240"/>
  <c r="E149" i="240"/>
  <c r="H160" i="240"/>
  <c r="E181" i="240"/>
  <c r="H192" i="240"/>
  <c r="H201" i="240"/>
  <c r="H213" i="240"/>
  <c r="E253" i="240"/>
  <c r="H264" i="240"/>
  <c r="H257" i="240"/>
  <c r="E285" i="240"/>
  <c r="H296" i="240"/>
  <c r="E337" i="240"/>
  <c r="H70" i="240"/>
  <c r="H239" i="240"/>
  <c r="H58" i="240"/>
  <c r="E158" i="240"/>
  <c r="H168" i="240"/>
  <c r="H164" i="240"/>
  <c r="E12" i="240"/>
  <c r="E28" i="240"/>
  <c r="H46" i="240"/>
  <c r="E44" i="240"/>
  <c r="H62" i="240"/>
  <c r="E60" i="240"/>
  <c r="E76" i="240"/>
  <c r="H84" i="240"/>
  <c r="E88" i="240"/>
  <c r="H106" i="240"/>
  <c r="H107" i="240"/>
  <c r="E104" i="240"/>
  <c r="E120" i="240"/>
  <c r="H231" i="240"/>
  <c r="H224" i="240"/>
  <c r="H240" i="240"/>
  <c r="E252" i="240"/>
  <c r="H270" i="240"/>
  <c r="E268" i="240"/>
  <c r="H287" i="240"/>
  <c r="H294" i="240"/>
  <c r="H295" i="240"/>
  <c r="H304" i="240"/>
  <c r="E316" i="240"/>
  <c r="H328" i="240"/>
  <c r="H66" i="240"/>
  <c r="H90" i="240"/>
  <c r="F99" i="240"/>
  <c r="H134" i="240"/>
  <c r="H163" i="240"/>
  <c r="H214" i="240"/>
  <c r="H247" i="240"/>
  <c r="E255" i="240"/>
  <c r="F279" i="240"/>
  <c r="H302" i="240"/>
  <c r="F291" i="240"/>
  <c r="H334" i="240"/>
  <c r="H41" i="240"/>
  <c r="H65" i="240"/>
  <c r="E73" i="240"/>
  <c r="H133" i="240"/>
  <c r="H269" i="240"/>
  <c r="E3" i="240"/>
  <c r="H47" i="240"/>
  <c r="H114" i="240"/>
  <c r="E103" i="240"/>
  <c r="H126" i="240"/>
  <c r="E135" i="240"/>
  <c r="F135" i="240"/>
  <c r="H158" i="240"/>
  <c r="H211" i="240"/>
  <c r="H286" i="240"/>
  <c r="H298" i="240"/>
  <c r="E287" i="240"/>
  <c r="E6" i="240"/>
  <c r="E22" i="240"/>
  <c r="E54" i="240"/>
  <c r="H118" i="240"/>
  <c r="E310" i="240"/>
  <c r="E7" i="240"/>
  <c r="H18" i="240"/>
  <c r="H63" i="240"/>
  <c r="H119" i="240"/>
  <c r="E179" i="240"/>
  <c r="H190" i="240"/>
  <c r="H20" i="240"/>
  <c r="H68" i="240"/>
  <c r="H103" i="240"/>
  <c r="H112" i="240"/>
  <c r="H128" i="240"/>
  <c r="H166" i="240"/>
  <c r="H167" i="240"/>
  <c r="H179" i="240"/>
  <c r="H199" i="240"/>
  <c r="H227" i="240"/>
  <c r="E220" i="240"/>
  <c r="H220" i="240"/>
  <c r="H243" i="240"/>
  <c r="H236" i="240"/>
  <c r="H283" i="240"/>
  <c r="H282" i="240"/>
  <c r="H276" i="240"/>
  <c r="H284" i="240"/>
  <c r="H306" i="240"/>
  <c r="H307" i="240"/>
  <c r="H300" i="240"/>
  <c r="H308" i="240"/>
  <c r="H331" i="240"/>
  <c r="H324" i="240"/>
  <c r="H23" i="240"/>
  <c r="H34" i="240"/>
  <c r="E31" i="240"/>
  <c r="E55" i="240"/>
  <c r="E79" i="240"/>
  <c r="H122" i="240"/>
  <c r="H150" i="240"/>
  <c r="H198" i="240"/>
  <c r="H322" i="240"/>
  <c r="H45" i="240"/>
  <c r="E53" i="240"/>
  <c r="H61" i="240"/>
  <c r="H73" i="240"/>
  <c r="H89" i="240"/>
  <c r="H105" i="240"/>
  <c r="H121" i="240"/>
  <c r="H145" i="240"/>
  <c r="H177" i="240"/>
  <c r="H221" i="240"/>
  <c r="H265" i="240"/>
  <c r="H281" i="240"/>
  <c r="H285" i="240"/>
  <c r="H301" i="240"/>
  <c r="H325" i="240"/>
  <c r="H329" i="240"/>
  <c r="H50" i="240"/>
  <c r="H59" i="240"/>
  <c r="H115" i="240"/>
  <c r="H138" i="240"/>
  <c r="H222" i="240"/>
  <c r="E211" i="240"/>
  <c r="H74" i="240"/>
  <c r="H146" i="240"/>
  <c r="H178" i="240"/>
  <c r="E246" i="240"/>
  <c r="E278" i="240"/>
  <c r="H330" i="240"/>
  <c r="H271" i="240"/>
  <c r="H39" i="240"/>
  <c r="H87" i="240"/>
  <c r="H98" i="240"/>
  <c r="H131" i="240"/>
  <c r="H254" i="240"/>
  <c r="H263" i="240"/>
  <c r="H30" i="240"/>
  <c r="H110" i="240"/>
  <c r="H186" i="240"/>
  <c r="H246" i="240"/>
  <c r="F255" i="240"/>
  <c r="H278" i="240"/>
  <c r="H85" i="240"/>
  <c r="H261" i="240"/>
  <c r="H277" i="240"/>
  <c r="H333" i="240"/>
  <c r="H82" i="240"/>
  <c r="E71" i="240"/>
  <c r="H94" i="240"/>
  <c r="E115" i="240"/>
  <c r="H170" i="240"/>
  <c r="E183" i="240"/>
  <c r="F183" i="240"/>
  <c r="H206" i="240"/>
  <c r="H326" i="240"/>
  <c r="E38" i="240"/>
  <c r="E70" i="240"/>
  <c r="E326" i="240"/>
  <c r="E131" i="240"/>
  <c r="H142" i="240"/>
  <c r="E227" i="240"/>
  <c r="H238" i="240"/>
  <c r="H318" i="240"/>
  <c r="E307" i="240"/>
  <c r="E299" i="240"/>
  <c r="F315" i="240"/>
  <c r="E26" i="240"/>
  <c r="E42" i="240"/>
  <c r="E58" i="240"/>
  <c r="E86" i="240"/>
  <c r="E102" i="240"/>
  <c r="E118" i="240"/>
  <c r="E130" i="240"/>
  <c r="E146" i="240"/>
  <c r="E162" i="240"/>
  <c r="E178" i="240"/>
  <c r="E194" i="240"/>
  <c r="H262" i="240"/>
  <c r="H310" i="240"/>
  <c r="E271" i="240"/>
  <c r="E283" i="240"/>
  <c r="E319" i="240"/>
  <c r="F219" i="240"/>
  <c r="H343" i="240"/>
  <c r="H340" i="240"/>
  <c r="H341" i="240"/>
  <c r="H342" i="240"/>
  <c r="H339" i="240"/>
  <c r="E343" i="240"/>
  <c r="E340" i="240"/>
  <c r="E341" i="240"/>
  <c r="E342" i="240"/>
  <c r="E339" i="240"/>
  <c r="F339" i="240"/>
  <c r="R1000" i="240"/>
  <c r="Q1000" i="240"/>
  <c r="P1000" i="240"/>
  <c r="O1000" i="240"/>
  <c r="R999" i="240"/>
  <c r="Q999" i="240"/>
  <c r="P999" i="240"/>
  <c r="O999" i="240"/>
  <c r="R998" i="240"/>
  <c r="Q998" i="240"/>
  <c r="P998" i="240"/>
  <c r="O998" i="240"/>
  <c r="R997" i="240"/>
  <c r="Q997" i="240"/>
  <c r="P997" i="240"/>
  <c r="O997" i="240"/>
  <c r="R996" i="240"/>
  <c r="Q996" i="240"/>
  <c r="P996" i="240"/>
  <c r="O996" i="240"/>
  <c r="R995" i="240"/>
  <c r="Q995" i="240"/>
  <c r="P995" i="240"/>
  <c r="O995" i="240"/>
  <c r="R994" i="240"/>
  <c r="Q994" i="240"/>
  <c r="P994" i="240"/>
  <c r="O994" i="240"/>
  <c r="R993" i="240"/>
  <c r="Q993" i="240"/>
  <c r="P993" i="240"/>
  <c r="O993" i="240"/>
  <c r="R992" i="240"/>
  <c r="Q992" i="240"/>
  <c r="P992" i="240"/>
  <c r="O992" i="240"/>
  <c r="R991" i="240"/>
  <c r="Q991" i="240"/>
  <c r="P991" i="240"/>
  <c r="O991" i="240"/>
  <c r="R990" i="240"/>
  <c r="Q990" i="240"/>
  <c r="P990" i="240"/>
  <c r="O990" i="240"/>
  <c r="R989" i="240"/>
  <c r="Q989" i="240"/>
  <c r="P989" i="240"/>
  <c r="O989" i="240"/>
  <c r="R988" i="240"/>
  <c r="Q988" i="240"/>
  <c r="P988" i="240"/>
  <c r="O988" i="240"/>
  <c r="R987" i="240"/>
  <c r="Q987" i="240"/>
  <c r="P987" i="240"/>
  <c r="O987" i="240"/>
  <c r="R986" i="240"/>
  <c r="Q986" i="240"/>
  <c r="P986" i="240"/>
  <c r="O986" i="240"/>
  <c r="R985" i="240"/>
  <c r="Q985" i="240"/>
  <c r="P985" i="240"/>
  <c r="O985" i="240"/>
  <c r="R984" i="240"/>
  <c r="Q984" i="240"/>
  <c r="P984" i="240"/>
  <c r="O984" i="240"/>
  <c r="R983" i="240"/>
  <c r="Q983" i="240"/>
  <c r="P983" i="240"/>
  <c r="O983" i="240"/>
  <c r="R982" i="240"/>
  <c r="Q982" i="240"/>
  <c r="P982" i="240"/>
  <c r="O982" i="240"/>
  <c r="R981" i="240"/>
  <c r="Q981" i="240"/>
  <c r="P981" i="240"/>
  <c r="O981" i="240"/>
  <c r="R980" i="240"/>
  <c r="Q980" i="240"/>
  <c r="P980" i="240"/>
  <c r="O980" i="240"/>
  <c r="R979" i="240"/>
  <c r="Q979" i="240"/>
  <c r="P979" i="240"/>
  <c r="O979" i="240"/>
  <c r="R978" i="240"/>
  <c r="Q978" i="240"/>
  <c r="P978" i="240"/>
  <c r="O978" i="240"/>
  <c r="R977" i="240"/>
  <c r="Q977" i="240"/>
  <c r="P977" i="240"/>
  <c r="O977" i="240"/>
  <c r="R976" i="240"/>
  <c r="Q976" i="240"/>
  <c r="P976" i="240"/>
  <c r="O976" i="240"/>
  <c r="R975" i="240"/>
  <c r="Q975" i="240"/>
  <c r="P975" i="240"/>
  <c r="O975" i="240"/>
  <c r="R974" i="240"/>
  <c r="Q974" i="240"/>
  <c r="P974" i="240"/>
  <c r="O974" i="240"/>
  <c r="R973" i="240"/>
  <c r="Q973" i="240"/>
  <c r="P973" i="240"/>
  <c r="O973" i="240"/>
  <c r="R972" i="240"/>
  <c r="Q972" i="240"/>
  <c r="P972" i="240"/>
  <c r="O972" i="240"/>
  <c r="R971" i="240"/>
  <c r="Q971" i="240"/>
  <c r="P971" i="240"/>
  <c r="O971" i="240"/>
  <c r="R970" i="240"/>
  <c r="Q970" i="240"/>
  <c r="P970" i="240"/>
  <c r="O970" i="240"/>
  <c r="R969" i="240"/>
  <c r="Q969" i="240"/>
  <c r="P969" i="240"/>
  <c r="O969" i="240"/>
  <c r="R968" i="240"/>
  <c r="Q968" i="240"/>
  <c r="P968" i="240"/>
  <c r="O968" i="240"/>
  <c r="R967" i="240"/>
  <c r="Q967" i="240"/>
  <c r="P967" i="240"/>
  <c r="O967" i="240"/>
  <c r="R966" i="240"/>
  <c r="Q966" i="240"/>
  <c r="P966" i="240"/>
  <c r="O966" i="240"/>
  <c r="R965" i="240"/>
  <c r="Q965" i="240"/>
  <c r="P965" i="240"/>
  <c r="O965" i="240"/>
  <c r="R964" i="240"/>
  <c r="Q964" i="240"/>
  <c r="P964" i="240"/>
  <c r="O964" i="240"/>
  <c r="R963" i="240"/>
  <c r="Q963" i="240"/>
  <c r="P963" i="240"/>
  <c r="O963" i="240"/>
  <c r="R962" i="240"/>
  <c r="Q962" i="240"/>
  <c r="P962" i="240"/>
  <c r="O962" i="240"/>
  <c r="R961" i="240"/>
  <c r="Q961" i="240"/>
  <c r="P961" i="240"/>
  <c r="O961" i="240"/>
  <c r="R960" i="240"/>
  <c r="Q960" i="240"/>
  <c r="P960" i="240"/>
  <c r="O960" i="240"/>
  <c r="R959" i="240"/>
  <c r="Q959" i="240"/>
  <c r="P959" i="240"/>
  <c r="O959" i="240"/>
  <c r="R958" i="240"/>
  <c r="Q958" i="240"/>
  <c r="P958" i="240"/>
  <c r="O958" i="240"/>
  <c r="R957" i="240"/>
  <c r="Q957" i="240"/>
  <c r="P957" i="240"/>
  <c r="O957" i="240"/>
  <c r="R956" i="240"/>
  <c r="Q956" i="240"/>
  <c r="P956" i="240"/>
  <c r="O956" i="240"/>
  <c r="R955" i="240"/>
  <c r="Q955" i="240"/>
  <c r="P955" i="240"/>
  <c r="O955" i="240"/>
  <c r="R954" i="240"/>
  <c r="Q954" i="240"/>
  <c r="P954" i="240"/>
  <c r="O954" i="240"/>
  <c r="R953" i="240"/>
  <c r="Q953" i="240"/>
  <c r="P953" i="240"/>
  <c r="O953" i="240"/>
  <c r="R952" i="240"/>
  <c r="Q952" i="240"/>
  <c r="P952" i="240"/>
  <c r="O952" i="240"/>
  <c r="R951" i="240"/>
  <c r="Q951" i="240"/>
  <c r="P951" i="240"/>
  <c r="O951" i="240"/>
  <c r="R950" i="240"/>
  <c r="Q950" i="240"/>
  <c r="P950" i="240"/>
  <c r="O950" i="240"/>
  <c r="R949" i="240"/>
  <c r="Q949" i="240"/>
  <c r="P949" i="240"/>
  <c r="O949" i="240"/>
  <c r="R948" i="240"/>
  <c r="Q948" i="240"/>
  <c r="P948" i="240"/>
  <c r="O948" i="240"/>
  <c r="R947" i="240"/>
  <c r="Q947" i="240"/>
  <c r="P947" i="240"/>
  <c r="O947" i="240"/>
  <c r="R946" i="240"/>
  <c r="Q946" i="240"/>
  <c r="P946" i="240"/>
  <c r="O946" i="240"/>
  <c r="R945" i="240"/>
  <c r="Q945" i="240"/>
  <c r="P945" i="240"/>
  <c r="O945" i="240"/>
  <c r="R944" i="240"/>
  <c r="Q944" i="240"/>
  <c r="P944" i="240"/>
  <c r="O944" i="240"/>
  <c r="R943" i="240"/>
  <c r="Q943" i="240"/>
  <c r="P943" i="240"/>
  <c r="O943" i="240"/>
  <c r="R942" i="240"/>
  <c r="Q942" i="240"/>
  <c r="P942" i="240"/>
  <c r="O942" i="240"/>
  <c r="R941" i="240"/>
  <c r="Q941" i="240"/>
  <c r="P941" i="240"/>
  <c r="O941" i="240"/>
  <c r="R940" i="240"/>
  <c r="Q940" i="240"/>
  <c r="P940" i="240"/>
  <c r="O940" i="240"/>
  <c r="R939" i="240"/>
  <c r="Q939" i="240"/>
  <c r="P939" i="240"/>
  <c r="O939" i="240"/>
  <c r="R938" i="240"/>
  <c r="Q938" i="240"/>
  <c r="P938" i="240"/>
  <c r="O938" i="240"/>
  <c r="R937" i="240"/>
  <c r="Q937" i="240"/>
  <c r="P937" i="240"/>
  <c r="O937" i="240"/>
  <c r="R936" i="240"/>
  <c r="Q936" i="240"/>
  <c r="P936" i="240"/>
  <c r="O936" i="240"/>
  <c r="R935" i="240"/>
  <c r="Q935" i="240"/>
  <c r="P935" i="240"/>
  <c r="O935" i="240"/>
  <c r="R934" i="240"/>
  <c r="Q934" i="240"/>
  <c r="P934" i="240"/>
  <c r="O934" i="240"/>
  <c r="R933" i="240"/>
  <c r="Q933" i="240"/>
  <c r="P933" i="240"/>
  <c r="O933" i="240"/>
  <c r="R932" i="240"/>
  <c r="Q932" i="240"/>
  <c r="P932" i="240"/>
  <c r="O932" i="240"/>
  <c r="R931" i="240"/>
  <c r="Q931" i="240"/>
  <c r="P931" i="240"/>
  <c r="O931" i="240"/>
  <c r="R930" i="240"/>
  <c r="Q930" i="240"/>
  <c r="P930" i="240"/>
  <c r="O930" i="240"/>
  <c r="R929" i="240"/>
  <c r="Q929" i="240"/>
  <c r="P929" i="240"/>
  <c r="O929" i="240"/>
  <c r="R928" i="240"/>
  <c r="Q928" i="240"/>
  <c r="P928" i="240"/>
  <c r="O928" i="240"/>
  <c r="R927" i="240"/>
  <c r="Q927" i="240"/>
  <c r="P927" i="240"/>
  <c r="O927" i="240"/>
  <c r="R926" i="240"/>
  <c r="Q926" i="240"/>
  <c r="P926" i="240"/>
  <c r="O926" i="240"/>
  <c r="R925" i="240"/>
  <c r="Q925" i="240"/>
  <c r="P925" i="240"/>
  <c r="O925" i="240"/>
  <c r="R924" i="240"/>
  <c r="Q924" i="240"/>
  <c r="P924" i="240"/>
  <c r="O924" i="240"/>
  <c r="R923" i="240"/>
  <c r="Q923" i="240"/>
  <c r="P923" i="240"/>
  <c r="O923" i="240"/>
  <c r="R922" i="240"/>
  <c r="Q922" i="240"/>
  <c r="P922" i="240"/>
  <c r="O922" i="240"/>
  <c r="R921" i="240"/>
  <c r="Q921" i="240"/>
  <c r="P921" i="240"/>
  <c r="O921" i="240"/>
  <c r="R920" i="240"/>
  <c r="Q920" i="240"/>
  <c r="P920" i="240"/>
  <c r="O920" i="240"/>
  <c r="R919" i="240"/>
  <c r="Q919" i="240"/>
  <c r="P919" i="240"/>
  <c r="O919" i="240"/>
  <c r="R918" i="240"/>
  <c r="Q918" i="240"/>
  <c r="P918" i="240"/>
  <c r="O918" i="240"/>
  <c r="R917" i="240"/>
  <c r="Q917" i="240"/>
  <c r="P917" i="240"/>
  <c r="O917" i="240"/>
  <c r="R916" i="240"/>
  <c r="Q916" i="240"/>
  <c r="P916" i="240"/>
  <c r="O916" i="240"/>
  <c r="R915" i="240"/>
  <c r="Q915" i="240"/>
  <c r="P915" i="240"/>
  <c r="O915" i="240"/>
  <c r="R914" i="240"/>
  <c r="Q914" i="240"/>
  <c r="P914" i="240"/>
  <c r="O914" i="240"/>
  <c r="R913" i="240"/>
  <c r="Q913" i="240"/>
  <c r="P913" i="240"/>
  <c r="O913" i="240"/>
  <c r="R912" i="240"/>
  <c r="Q912" i="240"/>
  <c r="P912" i="240"/>
  <c r="O912" i="240"/>
  <c r="R911" i="240"/>
  <c r="Q911" i="240"/>
  <c r="P911" i="240"/>
  <c r="O911" i="240"/>
  <c r="R910" i="240"/>
  <c r="Q910" i="240"/>
  <c r="P910" i="240"/>
  <c r="O910" i="240"/>
  <c r="R909" i="240"/>
  <c r="Q909" i="240"/>
  <c r="P909" i="240"/>
  <c r="O909" i="240"/>
  <c r="R908" i="240"/>
  <c r="Q908" i="240"/>
  <c r="P908" i="240"/>
  <c r="O908" i="240"/>
  <c r="R907" i="240"/>
  <c r="Q907" i="240"/>
  <c r="P907" i="240"/>
  <c r="O907" i="240"/>
  <c r="R906" i="240"/>
  <c r="Q906" i="240"/>
  <c r="P906" i="240"/>
  <c r="O906" i="240"/>
  <c r="R905" i="240"/>
  <c r="Q905" i="240"/>
  <c r="P905" i="240"/>
  <c r="O905" i="240"/>
  <c r="R904" i="240"/>
  <c r="Q904" i="240"/>
  <c r="P904" i="240"/>
  <c r="O904" i="240"/>
  <c r="R903" i="240"/>
  <c r="Q903" i="240"/>
  <c r="P903" i="240"/>
  <c r="O903" i="240"/>
  <c r="R902" i="240"/>
  <c r="Q902" i="240"/>
  <c r="P902" i="240"/>
  <c r="O902" i="240"/>
  <c r="R901" i="240"/>
  <c r="Q901" i="240"/>
  <c r="P901" i="240"/>
  <c r="O901" i="240"/>
  <c r="R900" i="240"/>
  <c r="Q900" i="240"/>
  <c r="P900" i="240"/>
  <c r="O900" i="240"/>
  <c r="R899" i="240"/>
  <c r="Q899" i="240"/>
  <c r="P899" i="240"/>
  <c r="O899" i="240"/>
  <c r="R898" i="240"/>
  <c r="Q898" i="240"/>
  <c r="P898" i="240"/>
  <c r="O898" i="240"/>
  <c r="R897" i="240"/>
  <c r="Q897" i="240"/>
  <c r="P897" i="240"/>
  <c r="O897" i="240"/>
  <c r="R896" i="240"/>
  <c r="Q896" i="240"/>
  <c r="P896" i="240"/>
  <c r="O896" i="240"/>
  <c r="R895" i="240"/>
  <c r="Q895" i="240"/>
  <c r="P895" i="240"/>
  <c r="O895" i="240"/>
  <c r="R894" i="240"/>
  <c r="Q894" i="240"/>
  <c r="P894" i="240"/>
  <c r="O894" i="240"/>
  <c r="R893" i="240"/>
  <c r="Q893" i="240"/>
  <c r="P893" i="240"/>
  <c r="O893" i="240"/>
  <c r="R892" i="240"/>
  <c r="Q892" i="240"/>
  <c r="P892" i="240"/>
  <c r="O892" i="240"/>
  <c r="R891" i="240"/>
  <c r="Q891" i="240"/>
  <c r="P891" i="240"/>
  <c r="O891" i="240"/>
  <c r="R890" i="240"/>
  <c r="Q890" i="240"/>
  <c r="P890" i="240"/>
  <c r="O890" i="240"/>
  <c r="R889" i="240"/>
  <c r="Q889" i="240"/>
  <c r="P889" i="240"/>
  <c r="O889" i="240"/>
  <c r="R888" i="240"/>
  <c r="Q888" i="240"/>
  <c r="P888" i="240"/>
  <c r="O888" i="240"/>
  <c r="R887" i="240"/>
  <c r="Q887" i="240"/>
  <c r="P887" i="240"/>
  <c r="O887" i="240"/>
  <c r="R886" i="240"/>
  <c r="Q886" i="240"/>
  <c r="P886" i="240"/>
  <c r="O886" i="240"/>
  <c r="R885" i="240"/>
  <c r="Q885" i="240"/>
  <c r="P885" i="240"/>
  <c r="O885" i="240"/>
  <c r="R884" i="240"/>
  <c r="Q884" i="240"/>
  <c r="P884" i="240"/>
  <c r="O884" i="240"/>
  <c r="R883" i="240"/>
  <c r="Q883" i="240"/>
  <c r="P883" i="240"/>
  <c r="O883" i="240"/>
  <c r="R882" i="240"/>
  <c r="Q882" i="240"/>
  <c r="P882" i="240"/>
  <c r="O882" i="240"/>
  <c r="R881" i="240"/>
  <c r="Q881" i="240"/>
  <c r="P881" i="240"/>
  <c r="O881" i="240"/>
  <c r="R880" i="240"/>
  <c r="Q880" i="240"/>
  <c r="P880" i="240"/>
  <c r="O880" i="240"/>
  <c r="R879" i="240"/>
  <c r="Q879" i="240"/>
  <c r="P879" i="240"/>
  <c r="O879" i="240"/>
  <c r="R878" i="240"/>
  <c r="Q878" i="240"/>
  <c r="P878" i="240"/>
  <c r="O878" i="240"/>
  <c r="R877" i="240"/>
  <c r="Q877" i="240"/>
  <c r="P877" i="240"/>
  <c r="O877" i="240"/>
  <c r="R876" i="240"/>
  <c r="Q876" i="240"/>
  <c r="P876" i="240"/>
  <c r="O876" i="240"/>
  <c r="R875" i="240"/>
  <c r="Q875" i="240"/>
  <c r="P875" i="240"/>
  <c r="O875" i="240"/>
  <c r="R874" i="240"/>
  <c r="Q874" i="240"/>
  <c r="P874" i="240"/>
  <c r="O874" i="240"/>
  <c r="R873" i="240"/>
  <c r="Q873" i="240"/>
  <c r="P873" i="240"/>
  <c r="O873" i="240"/>
  <c r="R872" i="240"/>
  <c r="Q872" i="240"/>
  <c r="P872" i="240"/>
  <c r="O872" i="240"/>
  <c r="R871" i="240"/>
  <c r="Q871" i="240"/>
  <c r="P871" i="240"/>
  <c r="O871" i="240"/>
  <c r="R870" i="240"/>
  <c r="Q870" i="240"/>
  <c r="P870" i="240"/>
  <c r="O870" i="240"/>
  <c r="R869" i="240"/>
  <c r="Q869" i="240"/>
  <c r="P869" i="240"/>
  <c r="O869" i="240"/>
  <c r="R868" i="240"/>
  <c r="Q868" i="240"/>
  <c r="P868" i="240"/>
  <c r="O868" i="240"/>
  <c r="R867" i="240"/>
  <c r="Q867" i="240"/>
  <c r="P867" i="240"/>
  <c r="O867" i="240"/>
  <c r="R866" i="240"/>
  <c r="Q866" i="240"/>
  <c r="P866" i="240"/>
  <c r="O866" i="240"/>
  <c r="R865" i="240"/>
  <c r="Q865" i="240"/>
  <c r="P865" i="240"/>
  <c r="O865" i="240"/>
  <c r="R864" i="240"/>
  <c r="Q864" i="240"/>
  <c r="P864" i="240"/>
  <c r="O864" i="240"/>
  <c r="R863" i="240"/>
  <c r="Q863" i="240"/>
  <c r="P863" i="240"/>
  <c r="O863" i="240"/>
  <c r="R862" i="240"/>
  <c r="Q862" i="240"/>
  <c r="P862" i="240"/>
  <c r="O862" i="240"/>
  <c r="R861" i="240"/>
  <c r="Q861" i="240"/>
  <c r="P861" i="240"/>
  <c r="O861" i="240"/>
  <c r="R860" i="240"/>
  <c r="Q860" i="240"/>
  <c r="P860" i="240"/>
  <c r="O860" i="240"/>
  <c r="R859" i="240"/>
  <c r="Q859" i="240"/>
  <c r="P859" i="240"/>
  <c r="O859" i="240"/>
  <c r="R858" i="240"/>
  <c r="Q858" i="240"/>
  <c r="P858" i="240"/>
  <c r="O858" i="240"/>
  <c r="R857" i="240"/>
  <c r="Q857" i="240"/>
  <c r="P857" i="240"/>
  <c r="O857" i="240"/>
  <c r="R856" i="240"/>
  <c r="Q856" i="240"/>
  <c r="P856" i="240"/>
  <c r="O856" i="240"/>
  <c r="R855" i="240"/>
  <c r="Q855" i="240"/>
  <c r="P855" i="240"/>
  <c r="O855" i="240"/>
  <c r="R854" i="240"/>
  <c r="Q854" i="240"/>
  <c r="P854" i="240"/>
  <c r="O854" i="240"/>
  <c r="R853" i="240"/>
  <c r="Q853" i="240"/>
  <c r="P853" i="240"/>
  <c r="O853" i="240"/>
  <c r="R852" i="240"/>
  <c r="Q852" i="240"/>
  <c r="P852" i="240"/>
  <c r="O852" i="240"/>
  <c r="R851" i="240"/>
  <c r="Q851" i="240"/>
  <c r="P851" i="240"/>
  <c r="O851" i="240"/>
  <c r="R850" i="240"/>
  <c r="Q850" i="240"/>
  <c r="P850" i="240"/>
  <c r="O850" i="240"/>
  <c r="R849" i="240"/>
  <c r="Q849" i="240"/>
  <c r="P849" i="240"/>
  <c r="O849" i="240"/>
  <c r="R848" i="240"/>
  <c r="Q848" i="240"/>
  <c r="P848" i="240"/>
  <c r="O848" i="240"/>
  <c r="R847" i="240"/>
  <c r="Q847" i="240"/>
  <c r="P847" i="240"/>
  <c r="O847" i="240"/>
  <c r="R846" i="240"/>
  <c r="Q846" i="240"/>
  <c r="P846" i="240"/>
  <c r="O846" i="240"/>
  <c r="R845" i="240"/>
  <c r="Q845" i="240"/>
  <c r="P845" i="240"/>
  <c r="O845" i="240"/>
  <c r="R844" i="240"/>
  <c r="Q844" i="240"/>
  <c r="P844" i="240"/>
  <c r="O844" i="240"/>
  <c r="R843" i="240"/>
  <c r="Q843" i="240"/>
  <c r="P843" i="240"/>
  <c r="O843" i="240"/>
  <c r="R842" i="240"/>
  <c r="Q842" i="240"/>
  <c r="P842" i="240"/>
  <c r="O842" i="240"/>
  <c r="R841" i="240"/>
  <c r="Q841" i="240"/>
  <c r="P841" i="240"/>
  <c r="O841" i="240"/>
  <c r="R840" i="240"/>
  <c r="Q840" i="240"/>
  <c r="P840" i="240"/>
  <c r="O840" i="240"/>
  <c r="R839" i="240"/>
  <c r="Q839" i="240"/>
  <c r="P839" i="240"/>
  <c r="O839" i="240"/>
  <c r="R838" i="240"/>
  <c r="Q838" i="240"/>
  <c r="P838" i="240"/>
  <c r="O838" i="240"/>
  <c r="R837" i="240"/>
  <c r="Q837" i="240"/>
  <c r="P837" i="240"/>
  <c r="O837" i="240"/>
  <c r="R836" i="240"/>
  <c r="Q836" i="240"/>
  <c r="P836" i="240"/>
  <c r="O836" i="240"/>
  <c r="R835" i="240"/>
  <c r="Q835" i="240"/>
  <c r="P835" i="240"/>
  <c r="O835" i="240"/>
  <c r="R834" i="240"/>
  <c r="Q834" i="240"/>
  <c r="P834" i="240"/>
  <c r="O834" i="240"/>
  <c r="R833" i="240"/>
  <c r="Q833" i="240"/>
  <c r="P833" i="240"/>
  <c r="O833" i="240"/>
  <c r="R832" i="240"/>
  <c r="Q832" i="240"/>
  <c r="P832" i="240"/>
  <c r="O832" i="240"/>
  <c r="R831" i="240"/>
  <c r="Q831" i="240"/>
  <c r="P831" i="240"/>
  <c r="O831" i="240"/>
  <c r="R830" i="240"/>
  <c r="Q830" i="240"/>
  <c r="P830" i="240"/>
  <c r="O830" i="240"/>
  <c r="R829" i="240"/>
  <c r="Q829" i="240"/>
  <c r="P829" i="240"/>
  <c r="O829" i="240"/>
  <c r="R828" i="240"/>
  <c r="Q828" i="240"/>
  <c r="P828" i="240"/>
  <c r="O828" i="240"/>
  <c r="R827" i="240"/>
  <c r="Q827" i="240"/>
  <c r="P827" i="240"/>
  <c r="O827" i="240"/>
  <c r="R826" i="240"/>
  <c r="Q826" i="240"/>
  <c r="P826" i="240"/>
  <c r="O826" i="240"/>
  <c r="R825" i="240"/>
  <c r="Q825" i="240"/>
  <c r="P825" i="240"/>
  <c r="O825" i="240"/>
  <c r="R824" i="240"/>
  <c r="Q824" i="240"/>
  <c r="P824" i="240"/>
  <c r="O824" i="240"/>
  <c r="R823" i="240"/>
  <c r="Q823" i="240"/>
  <c r="P823" i="240"/>
  <c r="O823" i="240"/>
  <c r="R822" i="240"/>
  <c r="Q822" i="240"/>
  <c r="P822" i="240"/>
  <c r="O822" i="240"/>
  <c r="R821" i="240"/>
  <c r="Q821" i="240"/>
  <c r="P821" i="240"/>
  <c r="O821" i="240"/>
  <c r="R820" i="240"/>
  <c r="Q820" i="240"/>
  <c r="P820" i="240"/>
  <c r="O820" i="240"/>
  <c r="R819" i="240"/>
  <c r="Q819" i="240"/>
  <c r="P819" i="240"/>
  <c r="O819" i="240"/>
  <c r="R818" i="240"/>
  <c r="Q818" i="240"/>
  <c r="P818" i="240"/>
  <c r="O818" i="240"/>
  <c r="R817" i="240"/>
  <c r="Q817" i="240"/>
  <c r="P817" i="240"/>
  <c r="O817" i="240"/>
  <c r="R816" i="240"/>
  <c r="Q816" i="240"/>
  <c r="P816" i="240"/>
  <c r="O816" i="240"/>
  <c r="R815" i="240"/>
  <c r="Q815" i="240"/>
  <c r="P815" i="240"/>
  <c r="O815" i="240"/>
  <c r="R814" i="240"/>
  <c r="Q814" i="240"/>
  <c r="P814" i="240"/>
  <c r="O814" i="240"/>
  <c r="R813" i="240"/>
  <c r="Q813" i="240"/>
  <c r="P813" i="240"/>
  <c r="O813" i="240"/>
  <c r="R812" i="240"/>
  <c r="Q812" i="240"/>
  <c r="P812" i="240"/>
  <c r="O812" i="240"/>
  <c r="R811" i="240"/>
  <c r="Q811" i="240"/>
  <c r="P811" i="240"/>
  <c r="O811" i="240"/>
  <c r="R810" i="240"/>
  <c r="Q810" i="240"/>
  <c r="P810" i="240"/>
  <c r="O810" i="240"/>
  <c r="R809" i="240"/>
  <c r="Q809" i="240"/>
  <c r="P809" i="240"/>
  <c r="O809" i="240"/>
  <c r="R808" i="240"/>
  <c r="Q808" i="240"/>
  <c r="P808" i="240"/>
  <c r="O808" i="240"/>
  <c r="R807" i="240"/>
  <c r="Q807" i="240"/>
  <c r="P807" i="240"/>
  <c r="O807" i="240"/>
  <c r="R806" i="240"/>
  <c r="Q806" i="240"/>
  <c r="P806" i="240"/>
  <c r="O806" i="240"/>
  <c r="R805" i="240"/>
  <c r="Q805" i="240"/>
  <c r="P805" i="240"/>
  <c r="O805" i="240"/>
  <c r="R804" i="240"/>
  <c r="Q804" i="240"/>
  <c r="P804" i="240"/>
  <c r="O804" i="240"/>
  <c r="R803" i="240"/>
  <c r="Q803" i="240"/>
  <c r="P803" i="240"/>
  <c r="O803" i="240"/>
  <c r="R802" i="240"/>
  <c r="Q802" i="240"/>
  <c r="P802" i="240"/>
  <c r="O802" i="240"/>
  <c r="R801" i="240"/>
  <c r="Q801" i="240"/>
  <c r="P801" i="240"/>
  <c r="O801" i="240"/>
  <c r="R800" i="240"/>
  <c r="Q800" i="240"/>
  <c r="P800" i="240"/>
  <c r="O800" i="240"/>
  <c r="R799" i="240"/>
  <c r="Q799" i="240"/>
  <c r="P799" i="240"/>
  <c r="O799" i="240"/>
  <c r="R798" i="240"/>
  <c r="Q798" i="240"/>
  <c r="P798" i="240"/>
  <c r="O798" i="240"/>
  <c r="R797" i="240"/>
  <c r="Q797" i="240"/>
  <c r="P797" i="240"/>
  <c r="O797" i="240"/>
  <c r="R796" i="240"/>
  <c r="Q796" i="240"/>
  <c r="P796" i="240"/>
  <c r="O796" i="240"/>
  <c r="R795" i="240"/>
  <c r="Q795" i="240"/>
  <c r="P795" i="240"/>
  <c r="O795" i="240"/>
  <c r="R794" i="240"/>
  <c r="Q794" i="240"/>
  <c r="P794" i="240"/>
  <c r="O794" i="240"/>
  <c r="R793" i="240"/>
  <c r="Q793" i="240"/>
  <c r="P793" i="240"/>
  <c r="O793" i="240"/>
  <c r="R792" i="240"/>
  <c r="Q792" i="240"/>
  <c r="P792" i="240"/>
  <c r="O792" i="240"/>
  <c r="R791" i="240"/>
  <c r="Q791" i="240"/>
  <c r="P791" i="240"/>
  <c r="O791" i="240"/>
  <c r="R790" i="240"/>
  <c r="Q790" i="240"/>
  <c r="P790" i="240"/>
  <c r="O790" i="240"/>
  <c r="R789" i="240"/>
  <c r="Q789" i="240"/>
  <c r="P789" i="240"/>
  <c r="O789" i="240"/>
  <c r="R788" i="240"/>
  <c r="Q788" i="240"/>
  <c r="P788" i="240"/>
  <c r="O788" i="240"/>
  <c r="R787" i="240"/>
  <c r="Q787" i="240"/>
  <c r="P787" i="240"/>
  <c r="O787" i="240"/>
  <c r="R786" i="240"/>
  <c r="Q786" i="240"/>
  <c r="P786" i="240"/>
  <c r="O786" i="240"/>
  <c r="R785" i="240"/>
  <c r="Q785" i="240"/>
  <c r="P785" i="240"/>
  <c r="O785" i="240"/>
  <c r="R784" i="240"/>
  <c r="Q784" i="240"/>
  <c r="P784" i="240"/>
  <c r="O784" i="240"/>
  <c r="R783" i="240"/>
  <c r="Q783" i="240"/>
  <c r="P783" i="240"/>
  <c r="O783" i="240"/>
  <c r="R782" i="240"/>
  <c r="Q782" i="240"/>
  <c r="P782" i="240"/>
  <c r="O782" i="240"/>
  <c r="R781" i="240"/>
  <c r="Q781" i="240"/>
  <c r="P781" i="240"/>
  <c r="O781" i="240"/>
  <c r="R780" i="240"/>
  <c r="Q780" i="240"/>
  <c r="P780" i="240"/>
  <c r="O780" i="240"/>
  <c r="R779" i="240"/>
  <c r="Q779" i="240"/>
  <c r="P779" i="240"/>
  <c r="O779" i="240"/>
  <c r="R778" i="240"/>
  <c r="Q778" i="240"/>
  <c r="P778" i="240"/>
  <c r="O778" i="240"/>
  <c r="R777" i="240"/>
  <c r="Q777" i="240"/>
  <c r="P777" i="240"/>
  <c r="O777" i="240"/>
  <c r="R776" i="240"/>
  <c r="Q776" i="240"/>
  <c r="P776" i="240"/>
  <c r="O776" i="240"/>
  <c r="R775" i="240"/>
  <c r="Q775" i="240"/>
  <c r="P775" i="240"/>
  <c r="O775" i="240"/>
  <c r="R774" i="240"/>
  <c r="Q774" i="240"/>
  <c r="P774" i="240"/>
  <c r="O774" i="240"/>
  <c r="R773" i="240"/>
  <c r="Q773" i="240"/>
  <c r="P773" i="240"/>
  <c r="O773" i="240"/>
  <c r="R772" i="240"/>
  <c r="Q772" i="240"/>
  <c r="P772" i="240"/>
  <c r="O772" i="240"/>
  <c r="R771" i="240"/>
  <c r="Q771" i="240"/>
  <c r="P771" i="240"/>
  <c r="O771" i="240"/>
  <c r="R770" i="240"/>
  <c r="Q770" i="240"/>
  <c r="P770" i="240"/>
  <c r="O770" i="240"/>
  <c r="R769" i="240"/>
  <c r="Q769" i="240"/>
  <c r="P769" i="240"/>
  <c r="O769" i="240"/>
  <c r="R768" i="240"/>
  <c r="Q768" i="240"/>
  <c r="P768" i="240"/>
  <c r="O768" i="240"/>
  <c r="R767" i="240"/>
  <c r="Q767" i="240"/>
  <c r="P767" i="240"/>
  <c r="O767" i="240"/>
  <c r="R766" i="240"/>
  <c r="Q766" i="240"/>
  <c r="P766" i="240"/>
  <c r="O766" i="240"/>
  <c r="R765" i="240"/>
  <c r="Q765" i="240"/>
  <c r="P765" i="240"/>
  <c r="O765" i="240"/>
  <c r="R764" i="240"/>
  <c r="Q764" i="240"/>
  <c r="P764" i="240"/>
  <c r="O764" i="240"/>
  <c r="R763" i="240"/>
  <c r="Q763" i="240"/>
  <c r="P763" i="240"/>
  <c r="O763" i="240"/>
  <c r="R762" i="240"/>
  <c r="Q762" i="240"/>
  <c r="P762" i="240"/>
  <c r="O762" i="240"/>
  <c r="R761" i="240"/>
  <c r="Q761" i="240"/>
  <c r="P761" i="240"/>
  <c r="O761" i="240"/>
  <c r="R760" i="240"/>
  <c r="Q760" i="240"/>
  <c r="P760" i="240"/>
  <c r="O760" i="240"/>
  <c r="R759" i="240"/>
  <c r="Q759" i="240"/>
  <c r="P759" i="240"/>
  <c r="O759" i="240"/>
  <c r="R758" i="240"/>
  <c r="Q758" i="240"/>
  <c r="P758" i="240"/>
  <c r="O758" i="240"/>
  <c r="R757" i="240"/>
  <c r="Q757" i="240"/>
  <c r="P757" i="240"/>
  <c r="O757" i="240"/>
  <c r="R756" i="240"/>
  <c r="Q756" i="240"/>
  <c r="P756" i="240"/>
  <c r="O756" i="240"/>
  <c r="R755" i="240"/>
  <c r="Q755" i="240"/>
  <c r="P755" i="240"/>
  <c r="O755" i="240"/>
  <c r="R754" i="240"/>
  <c r="Q754" i="240"/>
  <c r="P754" i="240"/>
  <c r="O754" i="240"/>
  <c r="R753" i="240"/>
  <c r="Q753" i="240"/>
  <c r="P753" i="240"/>
  <c r="O753" i="240"/>
  <c r="R752" i="240"/>
  <c r="Q752" i="240"/>
  <c r="P752" i="240"/>
  <c r="O752" i="240"/>
  <c r="R751" i="240"/>
  <c r="Q751" i="240"/>
  <c r="P751" i="240"/>
  <c r="O751" i="240"/>
  <c r="R750" i="240"/>
  <c r="Q750" i="240"/>
  <c r="P750" i="240"/>
  <c r="O750" i="240"/>
  <c r="R749" i="240"/>
  <c r="Q749" i="240"/>
  <c r="P749" i="240"/>
  <c r="O749" i="240"/>
  <c r="R748" i="240"/>
  <c r="Q748" i="240"/>
  <c r="P748" i="240"/>
  <c r="O748" i="240"/>
  <c r="R747" i="240"/>
  <c r="Q747" i="240"/>
  <c r="P747" i="240"/>
  <c r="O747" i="240"/>
  <c r="R746" i="240"/>
  <c r="Q746" i="240"/>
  <c r="P746" i="240"/>
  <c r="O746" i="240"/>
  <c r="R745" i="240"/>
  <c r="Q745" i="240"/>
  <c r="P745" i="240"/>
  <c r="O745" i="240"/>
  <c r="R744" i="240"/>
  <c r="Q744" i="240"/>
  <c r="P744" i="240"/>
  <c r="O744" i="240"/>
  <c r="R743" i="240"/>
  <c r="Q743" i="240"/>
  <c r="P743" i="240"/>
  <c r="O743" i="240"/>
  <c r="R742" i="240"/>
  <c r="Q742" i="240"/>
  <c r="P742" i="240"/>
  <c r="O742" i="240"/>
  <c r="R741" i="240"/>
  <c r="Q741" i="240"/>
  <c r="P741" i="240"/>
  <c r="O741" i="240"/>
  <c r="R740" i="240"/>
  <c r="Q740" i="240"/>
  <c r="P740" i="240"/>
  <c r="O740" i="240"/>
  <c r="R739" i="240"/>
  <c r="Q739" i="240"/>
  <c r="P739" i="240"/>
  <c r="O739" i="240"/>
  <c r="R738" i="240"/>
  <c r="Q738" i="240"/>
  <c r="P738" i="240"/>
  <c r="O738" i="240"/>
  <c r="R737" i="240"/>
  <c r="Q737" i="240"/>
  <c r="P737" i="240"/>
  <c r="O737" i="240"/>
  <c r="R736" i="240"/>
  <c r="Q736" i="240"/>
  <c r="P736" i="240"/>
  <c r="O736" i="240"/>
  <c r="R735" i="240"/>
  <c r="Q735" i="240"/>
  <c r="P735" i="240"/>
  <c r="O735" i="240"/>
  <c r="R734" i="240"/>
  <c r="Q734" i="240"/>
  <c r="P734" i="240"/>
  <c r="O734" i="240"/>
  <c r="R733" i="240"/>
  <c r="Q733" i="240"/>
  <c r="P733" i="240"/>
  <c r="O733" i="240"/>
  <c r="R732" i="240"/>
  <c r="Q732" i="240"/>
  <c r="P732" i="240"/>
  <c r="O732" i="240"/>
  <c r="R731" i="240"/>
  <c r="Q731" i="240"/>
  <c r="P731" i="240"/>
  <c r="O731" i="240"/>
  <c r="R730" i="240"/>
  <c r="Q730" i="240"/>
  <c r="P730" i="240"/>
  <c r="O730" i="240"/>
  <c r="R729" i="240"/>
  <c r="Q729" i="240"/>
  <c r="P729" i="240"/>
  <c r="O729" i="240"/>
  <c r="R728" i="240"/>
  <c r="Q728" i="240"/>
  <c r="P728" i="240"/>
  <c r="O728" i="240"/>
  <c r="R727" i="240"/>
  <c r="Q727" i="240"/>
  <c r="P727" i="240"/>
  <c r="O727" i="240"/>
  <c r="R726" i="240"/>
  <c r="Q726" i="240"/>
  <c r="P726" i="240"/>
  <c r="O726" i="240"/>
  <c r="R725" i="240"/>
  <c r="Q725" i="240"/>
  <c r="P725" i="240"/>
  <c r="O725" i="240"/>
  <c r="R724" i="240"/>
  <c r="Q724" i="240"/>
  <c r="P724" i="240"/>
  <c r="O724" i="240"/>
  <c r="R723" i="240"/>
  <c r="Q723" i="240"/>
  <c r="P723" i="240"/>
  <c r="O723" i="240"/>
  <c r="R722" i="240"/>
  <c r="Q722" i="240"/>
  <c r="P722" i="240"/>
  <c r="O722" i="240"/>
  <c r="R721" i="240"/>
  <c r="Q721" i="240"/>
  <c r="P721" i="240"/>
  <c r="O721" i="240"/>
  <c r="R720" i="240"/>
  <c r="Q720" i="240"/>
  <c r="P720" i="240"/>
  <c r="O720" i="240"/>
  <c r="R719" i="240"/>
  <c r="Q719" i="240"/>
  <c r="P719" i="240"/>
  <c r="O719" i="240"/>
  <c r="R718" i="240"/>
  <c r="Q718" i="240"/>
  <c r="P718" i="240"/>
  <c r="O718" i="240"/>
  <c r="R717" i="240"/>
  <c r="Q717" i="240"/>
  <c r="P717" i="240"/>
  <c r="O717" i="240"/>
  <c r="R716" i="240"/>
  <c r="Q716" i="240"/>
  <c r="P716" i="240"/>
  <c r="O716" i="240"/>
  <c r="R715" i="240"/>
  <c r="Q715" i="240"/>
  <c r="P715" i="240"/>
  <c r="O715" i="240"/>
  <c r="R714" i="240"/>
  <c r="Q714" i="240"/>
  <c r="P714" i="240"/>
  <c r="O714" i="240"/>
  <c r="R713" i="240"/>
  <c r="Q713" i="240"/>
  <c r="P713" i="240"/>
  <c r="O713" i="240"/>
  <c r="R712" i="240"/>
  <c r="Q712" i="240"/>
  <c r="P712" i="240"/>
  <c r="O712" i="240"/>
  <c r="R711" i="240"/>
  <c r="Q711" i="240"/>
  <c r="P711" i="240"/>
  <c r="O711" i="240"/>
  <c r="R710" i="240"/>
  <c r="Q710" i="240"/>
  <c r="P710" i="240"/>
  <c r="O710" i="240"/>
  <c r="R709" i="240"/>
  <c r="Q709" i="240"/>
  <c r="P709" i="240"/>
  <c r="O709" i="240"/>
  <c r="R708" i="240"/>
  <c r="Q708" i="240"/>
  <c r="P708" i="240"/>
  <c r="O708" i="240"/>
  <c r="R707" i="240"/>
  <c r="Q707" i="240"/>
  <c r="P707" i="240"/>
  <c r="O707" i="240"/>
  <c r="R706" i="240"/>
  <c r="Q706" i="240"/>
  <c r="P706" i="240"/>
  <c r="O706" i="240"/>
  <c r="R705" i="240"/>
  <c r="Q705" i="240"/>
  <c r="P705" i="240"/>
  <c r="O705" i="240"/>
  <c r="R704" i="240"/>
  <c r="Q704" i="240"/>
  <c r="P704" i="240"/>
  <c r="O704" i="240"/>
  <c r="R703" i="240"/>
  <c r="Q703" i="240"/>
  <c r="P703" i="240"/>
  <c r="O703" i="240"/>
  <c r="R702" i="240"/>
  <c r="Q702" i="240"/>
  <c r="P702" i="240"/>
  <c r="O702" i="240"/>
  <c r="R701" i="240"/>
  <c r="Q701" i="240"/>
  <c r="P701" i="240"/>
  <c r="O701" i="240"/>
  <c r="R700" i="240"/>
  <c r="Q700" i="240"/>
  <c r="P700" i="240"/>
  <c r="O700" i="240"/>
  <c r="R699" i="240"/>
  <c r="Q699" i="240"/>
  <c r="P699" i="240"/>
  <c r="O699" i="240"/>
  <c r="R698" i="240"/>
  <c r="Q698" i="240"/>
  <c r="P698" i="240"/>
  <c r="O698" i="240"/>
  <c r="R697" i="240"/>
  <c r="Q697" i="240"/>
  <c r="P697" i="240"/>
  <c r="O697" i="240"/>
  <c r="R696" i="240"/>
  <c r="Q696" i="240"/>
  <c r="P696" i="240"/>
  <c r="O696" i="240"/>
  <c r="R695" i="240"/>
  <c r="Q695" i="240"/>
  <c r="P695" i="240"/>
  <c r="O695" i="240"/>
  <c r="R694" i="240"/>
  <c r="Q694" i="240"/>
  <c r="P694" i="240"/>
  <c r="O694" i="240"/>
  <c r="R693" i="240"/>
  <c r="Q693" i="240"/>
  <c r="P693" i="240"/>
  <c r="O693" i="240"/>
  <c r="R692" i="240"/>
  <c r="Q692" i="240"/>
  <c r="P692" i="240"/>
  <c r="O692" i="240"/>
  <c r="R691" i="240"/>
  <c r="Q691" i="240"/>
  <c r="P691" i="240"/>
  <c r="O691" i="240"/>
  <c r="R690" i="240"/>
  <c r="Q690" i="240"/>
  <c r="P690" i="240"/>
  <c r="O690" i="240"/>
  <c r="R689" i="240"/>
  <c r="Q689" i="240"/>
  <c r="P689" i="240"/>
  <c r="O689" i="240"/>
  <c r="R688" i="240"/>
  <c r="Q688" i="240"/>
  <c r="P688" i="240"/>
  <c r="O688" i="240"/>
  <c r="R687" i="240"/>
  <c r="Q687" i="240"/>
  <c r="P687" i="240"/>
  <c r="O687" i="240"/>
  <c r="R686" i="240"/>
  <c r="Q686" i="240"/>
  <c r="P686" i="240"/>
  <c r="O686" i="240"/>
  <c r="R685" i="240"/>
  <c r="Q685" i="240"/>
  <c r="P685" i="240"/>
  <c r="O685" i="240"/>
  <c r="R684" i="240"/>
  <c r="Q684" i="240"/>
  <c r="P684" i="240"/>
  <c r="O684" i="240"/>
  <c r="R683" i="240"/>
  <c r="Q683" i="240"/>
  <c r="P683" i="240"/>
  <c r="O683" i="240"/>
  <c r="R682" i="240"/>
  <c r="Q682" i="240"/>
  <c r="P682" i="240"/>
  <c r="O682" i="240"/>
  <c r="R681" i="240"/>
  <c r="Q681" i="240"/>
  <c r="P681" i="240"/>
  <c r="O681" i="240"/>
  <c r="R680" i="240"/>
  <c r="Q680" i="240"/>
  <c r="P680" i="240"/>
  <c r="O680" i="240"/>
  <c r="R679" i="240"/>
  <c r="Q679" i="240"/>
  <c r="P679" i="240"/>
  <c r="O679" i="240"/>
  <c r="R678" i="240"/>
  <c r="Q678" i="240"/>
  <c r="P678" i="240"/>
  <c r="O678" i="240"/>
  <c r="R677" i="240"/>
  <c r="Q677" i="240"/>
  <c r="P677" i="240"/>
  <c r="O677" i="240"/>
  <c r="R676" i="240"/>
  <c r="Q676" i="240"/>
  <c r="P676" i="240"/>
  <c r="O676" i="240"/>
  <c r="R675" i="240"/>
  <c r="Q675" i="240"/>
  <c r="P675" i="240"/>
  <c r="O675" i="240"/>
  <c r="R674" i="240"/>
  <c r="Q674" i="240"/>
  <c r="P674" i="240"/>
  <c r="O674" i="240"/>
  <c r="R673" i="240"/>
  <c r="Q673" i="240"/>
  <c r="P673" i="240"/>
  <c r="O673" i="240"/>
  <c r="R672" i="240"/>
  <c r="Q672" i="240"/>
  <c r="P672" i="240"/>
  <c r="O672" i="240"/>
  <c r="R671" i="240"/>
  <c r="Q671" i="240"/>
  <c r="P671" i="240"/>
  <c r="O671" i="240"/>
  <c r="R670" i="240"/>
  <c r="Q670" i="240"/>
  <c r="P670" i="240"/>
  <c r="O670" i="240"/>
  <c r="R669" i="240"/>
  <c r="Q669" i="240"/>
  <c r="P669" i="240"/>
  <c r="O669" i="240"/>
  <c r="R668" i="240"/>
  <c r="Q668" i="240"/>
  <c r="P668" i="240"/>
  <c r="O668" i="240"/>
  <c r="R667" i="240"/>
  <c r="Q667" i="240"/>
  <c r="P667" i="240"/>
  <c r="O667" i="240"/>
  <c r="R666" i="240"/>
  <c r="Q666" i="240"/>
  <c r="P666" i="240"/>
  <c r="O666" i="240"/>
  <c r="R665" i="240"/>
  <c r="Q665" i="240"/>
  <c r="P665" i="240"/>
  <c r="O665" i="240"/>
  <c r="R664" i="240"/>
  <c r="Q664" i="240"/>
  <c r="P664" i="240"/>
  <c r="O664" i="240"/>
  <c r="R663" i="240"/>
  <c r="Q663" i="240"/>
  <c r="P663" i="240"/>
  <c r="O663" i="240"/>
  <c r="R662" i="240"/>
  <c r="Q662" i="240"/>
  <c r="P662" i="240"/>
  <c r="O662" i="240"/>
  <c r="R661" i="240"/>
  <c r="Q661" i="240"/>
  <c r="P661" i="240"/>
  <c r="O661" i="240"/>
  <c r="R660" i="240"/>
  <c r="Q660" i="240"/>
  <c r="P660" i="240"/>
  <c r="O660" i="240"/>
  <c r="R659" i="240"/>
  <c r="Q659" i="240"/>
  <c r="P659" i="240"/>
  <c r="O659" i="240"/>
  <c r="R658" i="240"/>
  <c r="Q658" i="240"/>
  <c r="P658" i="240"/>
  <c r="O658" i="240"/>
  <c r="R657" i="240"/>
  <c r="Q657" i="240"/>
  <c r="P657" i="240"/>
  <c r="O657" i="240"/>
  <c r="R656" i="240"/>
  <c r="Q656" i="240"/>
  <c r="P656" i="240"/>
  <c r="O656" i="240"/>
  <c r="R655" i="240"/>
  <c r="Q655" i="240"/>
  <c r="P655" i="240"/>
  <c r="O655" i="240"/>
  <c r="R654" i="240"/>
  <c r="Q654" i="240"/>
  <c r="P654" i="240"/>
  <c r="O654" i="240"/>
  <c r="R653" i="240"/>
  <c r="Q653" i="240"/>
  <c r="P653" i="240"/>
  <c r="O653" i="240"/>
  <c r="R652" i="240"/>
  <c r="Q652" i="240"/>
  <c r="P652" i="240"/>
  <c r="O652" i="240"/>
  <c r="R651" i="240"/>
  <c r="Q651" i="240"/>
  <c r="P651" i="240"/>
  <c r="O651" i="240"/>
  <c r="R650" i="240"/>
  <c r="Q650" i="240"/>
  <c r="P650" i="240"/>
  <c r="O650" i="240"/>
  <c r="R649" i="240"/>
  <c r="Q649" i="240"/>
  <c r="P649" i="240"/>
  <c r="O649" i="240"/>
  <c r="R648" i="240"/>
  <c r="Q648" i="240"/>
  <c r="P648" i="240"/>
  <c r="O648" i="240"/>
  <c r="R647" i="240"/>
  <c r="Q647" i="240"/>
  <c r="P647" i="240"/>
  <c r="O647" i="240"/>
  <c r="R646" i="240"/>
  <c r="Q646" i="240"/>
  <c r="P646" i="240"/>
  <c r="O646" i="240"/>
  <c r="R645" i="240"/>
  <c r="Q645" i="240"/>
  <c r="P645" i="240"/>
  <c r="O645" i="240"/>
  <c r="R644" i="240"/>
  <c r="Q644" i="240"/>
  <c r="P644" i="240"/>
  <c r="O644" i="240"/>
  <c r="R643" i="240"/>
  <c r="Q643" i="240"/>
  <c r="P643" i="240"/>
  <c r="O643" i="240"/>
  <c r="R642" i="240"/>
  <c r="Q642" i="240"/>
  <c r="P642" i="240"/>
  <c r="O642" i="240"/>
  <c r="R641" i="240"/>
  <c r="Q641" i="240"/>
  <c r="P641" i="240"/>
  <c r="O641" i="240"/>
  <c r="R640" i="240"/>
  <c r="Q640" i="240"/>
  <c r="P640" i="240"/>
  <c r="O640" i="240"/>
  <c r="R639" i="240"/>
  <c r="Q639" i="240"/>
  <c r="P639" i="240"/>
  <c r="O639" i="240"/>
  <c r="R638" i="240"/>
  <c r="Q638" i="240"/>
  <c r="P638" i="240"/>
  <c r="O638" i="240"/>
  <c r="R637" i="240"/>
  <c r="Q637" i="240"/>
  <c r="P637" i="240"/>
  <c r="O637" i="240"/>
  <c r="R636" i="240"/>
  <c r="Q636" i="240"/>
  <c r="P636" i="240"/>
  <c r="O636" i="240"/>
  <c r="R635" i="240"/>
  <c r="Q635" i="240"/>
  <c r="P635" i="240"/>
  <c r="O635" i="240"/>
  <c r="R634" i="240"/>
  <c r="Q634" i="240"/>
  <c r="P634" i="240"/>
  <c r="O634" i="240"/>
  <c r="R633" i="240"/>
  <c r="Q633" i="240"/>
  <c r="P633" i="240"/>
  <c r="O633" i="240"/>
  <c r="R632" i="240"/>
  <c r="Q632" i="240"/>
  <c r="P632" i="240"/>
  <c r="O632" i="240"/>
  <c r="R631" i="240"/>
  <c r="Q631" i="240"/>
  <c r="P631" i="240"/>
  <c r="O631" i="240"/>
  <c r="R630" i="240"/>
  <c r="Q630" i="240"/>
  <c r="P630" i="240"/>
  <c r="O630" i="240"/>
  <c r="R629" i="240"/>
  <c r="Q629" i="240"/>
  <c r="P629" i="240"/>
  <c r="O629" i="240"/>
  <c r="R628" i="240"/>
  <c r="Q628" i="240"/>
  <c r="P628" i="240"/>
  <c r="O628" i="240"/>
  <c r="R627" i="240"/>
  <c r="Q627" i="240"/>
  <c r="P627" i="240"/>
  <c r="O627" i="240"/>
  <c r="R626" i="240"/>
  <c r="Q626" i="240"/>
  <c r="P626" i="240"/>
  <c r="O626" i="240"/>
  <c r="R625" i="240"/>
  <c r="Q625" i="240"/>
  <c r="P625" i="240"/>
  <c r="O625" i="240"/>
  <c r="R624" i="240"/>
  <c r="Q624" i="240"/>
  <c r="P624" i="240"/>
  <c r="O624" i="240"/>
  <c r="R623" i="240"/>
  <c r="Q623" i="240"/>
  <c r="P623" i="240"/>
  <c r="O623" i="240"/>
  <c r="R622" i="240"/>
  <c r="Q622" i="240"/>
  <c r="P622" i="240"/>
  <c r="O622" i="240"/>
  <c r="R621" i="240"/>
  <c r="Q621" i="240"/>
  <c r="P621" i="240"/>
  <c r="O621" i="240"/>
  <c r="R620" i="240"/>
  <c r="Q620" i="240"/>
  <c r="P620" i="240"/>
  <c r="O620" i="240"/>
  <c r="R619" i="240"/>
  <c r="Q619" i="240"/>
  <c r="P619" i="240"/>
  <c r="O619" i="240"/>
  <c r="R618" i="240"/>
  <c r="Q618" i="240"/>
  <c r="P618" i="240"/>
  <c r="O618" i="240"/>
  <c r="R617" i="240"/>
  <c r="Q617" i="240"/>
  <c r="P617" i="240"/>
  <c r="O617" i="240"/>
  <c r="R616" i="240"/>
  <c r="Q616" i="240"/>
  <c r="P616" i="240"/>
  <c r="O616" i="240"/>
  <c r="R615" i="240"/>
  <c r="Q615" i="240"/>
  <c r="P615" i="240"/>
  <c r="O615" i="240"/>
  <c r="R614" i="240"/>
  <c r="Q614" i="240"/>
  <c r="P614" i="240"/>
  <c r="O614" i="240"/>
  <c r="R613" i="240"/>
  <c r="Q613" i="240"/>
  <c r="P613" i="240"/>
  <c r="O613" i="240"/>
  <c r="R612" i="240"/>
  <c r="Q612" i="240"/>
  <c r="P612" i="240"/>
  <c r="O612" i="240"/>
  <c r="R611" i="240"/>
  <c r="Q611" i="240"/>
  <c r="P611" i="240"/>
  <c r="O611" i="240"/>
  <c r="R610" i="240"/>
  <c r="Q610" i="240"/>
  <c r="P610" i="240"/>
  <c r="O610" i="240"/>
  <c r="R609" i="240"/>
  <c r="Q609" i="240"/>
  <c r="P609" i="240"/>
  <c r="O609" i="240"/>
  <c r="R608" i="240"/>
  <c r="Q608" i="240"/>
  <c r="P608" i="240"/>
  <c r="O608" i="240"/>
  <c r="R607" i="240"/>
  <c r="Q607" i="240"/>
  <c r="P607" i="240"/>
  <c r="O607" i="240"/>
  <c r="R606" i="240"/>
  <c r="Q606" i="240"/>
  <c r="P606" i="240"/>
  <c r="O606" i="240"/>
  <c r="R605" i="240"/>
  <c r="Q605" i="240"/>
  <c r="P605" i="240"/>
  <c r="O605" i="240"/>
  <c r="R604" i="240"/>
  <c r="Q604" i="240"/>
  <c r="P604" i="240"/>
  <c r="O604" i="240"/>
  <c r="R603" i="240"/>
  <c r="Q603" i="240"/>
  <c r="P603" i="240"/>
  <c r="O603" i="240"/>
  <c r="R602" i="240"/>
  <c r="Q602" i="240"/>
  <c r="P602" i="240"/>
  <c r="O602" i="240"/>
  <c r="R601" i="240"/>
  <c r="Q601" i="240"/>
  <c r="P601" i="240"/>
  <c r="O601" i="240"/>
  <c r="R600" i="240"/>
  <c r="Q600" i="240"/>
  <c r="P600" i="240"/>
  <c r="O600" i="240"/>
  <c r="R599" i="240"/>
  <c r="Q599" i="240"/>
  <c r="P599" i="240"/>
  <c r="O599" i="240"/>
  <c r="R598" i="240"/>
  <c r="Q598" i="240"/>
  <c r="P598" i="240"/>
  <c r="O598" i="240"/>
  <c r="R597" i="240"/>
  <c r="Q597" i="240"/>
  <c r="P597" i="240"/>
  <c r="O597" i="240"/>
  <c r="R596" i="240"/>
  <c r="Q596" i="240"/>
  <c r="P596" i="240"/>
  <c r="O596" i="240"/>
  <c r="R595" i="240"/>
  <c r="Q595" i="240"/>
  <c r="P595" i="240"/>
  <c r="O595" i="240"/>
  <c r="R594" i="240"/>
  <c r="Q594" i="240"/>
  <c r="P594" i="240"/>
  <c r="O594" i="240"/>
  <c r="R593" i="240"/>
  <c r="Q593" i="240"/>
  <c r="P593" i="240"/>
  <c r="O593" i="240"/>
  <c r="R592" i="240"/>
  <c r="Q592" i="240"/>
  <c r="P592" i="240"/>
  <c r="O592" i="240"/>
  <c r="R591" i="240"/>
  <c r="Q591" i="240"/>
  <c r="P591" i="240"/>
  <c r="O591" i="240"/>
  <c r="R590" i="240"/>
  <c r="Q590" i="240"/>
  <c r="P590" i="240"/>
  <c r="O590" i="240"/>
  <c r="R589" i="240"/>
  <c r="Q589" i="240"/>
  <c r="P589" i="240"/>
  <c r="O589" i="240"/>
  <c r="R588" i="240"/>
  <c r="Q588" i="240"/>
  <c r="P588" i="240"/>
  <c r="O588" i="240"/>
  <c r="R587" i="240"/>
  <c r="Q587" i="240"/>
  <c r="P587" i="240"/>
  <c r="O587" i="240"/>
  <c r="R586" i="240"/>
  <c r="Q586" i="240"/>
  <c r="P586" i="240"/>
  <c r="O586" i="240"/>
  <c r="R585" i="240"/>
  <c r="Q585" i="240"/>
  <c r="P585" i="240"/>
  <c r="O585" i="240"/>
  <c r="R584" i="240"/>
  <c r="Q584" i="240"/>
  <c r="P584" i="240"/>
  <c r="O584" i="240"/>
  <c r="R583" i="240"/>
  <c r="Q583" i="240"/>
  <c r="P583" i="240"/>
  <c r="O583" i="240"/>
  <c r="R582" i="240"/>
  <c r="Q582" i="240"/>
  <c r="P582" i="240"/>
  <c r="O582" i="240"/>
  <c r="R581" i="240"/>
  <c r="Q581" i="240"/>
  <c r="P581" i="240"/>
  <c r="O581" i="240"/>
  <c r="R580" i="240"/>
  <c r="Q580" i="240"/>
  <c r="P580" i="240"/>
  <c r="O580" i="240"/>
  <c r="R579" i="240"/>
  <c r="Q579" i="240"/>
  <c r="P579" i="240"/>
  <c r="O579" i="240"/>
  <c r="R578" i="240"/>
  <c r="Q578" i="240"/>
  <c r="P578" i="240"/>
  <c r="O578" i="240"/>
  <c r="R577" i="240"/>
  <c r="Q577" i="240"/>
  <c r="P577" i="240"/>
  <c r="O577" i="240"/>
  <c r="R576" i="240"/>
  <c r="Q576" i="240"/>
  <c r="P576" i="240"/>
  <c r="O576" i="240"/>
  <c r="R575" i="240"/>
  <c r="Q575" i="240"/>
  <c r="P575" i="240"/>
  <c r="O575" i="240"/>
  <c r="R574" i="240"/>
  <c r="Q574" i="240"/>
  <c r="P574" i="240"/>
  <c r="O574" i="240"/>
  <c r="R573" i="240"/>
  <c r="Q573" i="240"/>
  <c r="P573" i="240"/>
  <c r="O573" i="240"/>
  <c r="R572" i="240"/>
  <c r="Q572" i="240"/>
  <c r="P572" i="240"/>
  <c r="O572" i="240"/>
  <c r="R571" i="240"/>
  <c r="Q571" i="240"/>
  <c r="P571" i="240"/>
  <c r="O571" i="240"/>
  <c r="R570" i="240"/>
  <c r="Q570" i="240"/>
  <c r="P570" i="240"/>
  <c r="O570" i="240"/>
  <c r="R569" i="240"/>
  <c r="Q569" i="240"/>
  <c r="P569" i="240"/>
  <c r="O569" i="240"/>
  <c r="R568" i="240"/>
  <c r="Q568" i="240"/>
  <c r="P568" i="240"/>
  <c r="O568" i="240"/>
  <c r="R567" i="240"/>
  <c r="Q567" i="240"/>
  <c r="P567" i="240"/>
  <c r="O567" i="240"/>
  <c r="R566" i="240"/>
  <c r="Q566" i="240"/>
  <c r="P566" i="240"/>
  <c r="O566" i="240"/>
  <c r="R565" i="240"/>
  <c r="Q565" i="240"/>
  <c r="P565" i="240"/>
  <c r="O565" i="240"/>
  <c r="R564" i="240"/>
  <c r="Q564" i="240"/>
  <c r="P564" i="240"/>
  <c r="O564" i="240"/>
  <c r="R563" i="240"/>
  <c r="Q563" i="240"/>
  <c r="P563" i="240"/>
  <c r="O563" i="240"/>
  <c r="R562" i="240"/>
  <c r="Q562" i="240"/>
  <c r="P562" i="240"/>
  <c r="O562" i="240"/>
  <c r="R561" i="240"/>
  <c r="Q561" i="240"/>
  <c r="P561" i="240"/>
  <c r="O561" i="240"/>
  <c r="R560" i="240"/>
  <c r="Q560" i="240"/>
  <c r="P560" i="240"/>
  <c r="O560" i="240"/>
  <c r="R559" i="240"/>
  <c r="Q559" i="240"/>
  <c r="P559" i="240"/>
  <c r="O559" i="240"/>
  <c r="R558" i="240"/>
  <c r="Q558" i="240"/>
  <c r="P558" i="240"/>
  <c r="O558" i="240"/>
  <c r="R557" i="240"/>
  <c r="Q557" i="240"/>
  <c r="P557" i="240"/>
  <c r="O557" i="240"/>
  <c r="R556" i="240"/>
  <c r="Q556" i="240"/>
  <c r="P556" i="240"/>
  <c r="O556" i="240"/>
  <c r="R555" i="240"/>
  <c r="Q555" i="240"/>
  <c r="P555" i="240"/>
  <c r="O555" i="240"/>
  <c r="R554" i="240"/>
  <c r="Q554" i="240"/>
  <c r="P554" i="240"/>
  <c r="O554" i="240"/>
  <c r="R553" i="240"/>
  <c r="Q553" i="240"/>
  <c r="P553" i="240"/>
  <c r="O553" i="240"/>
  <c r="R552" i="240"/>
  <c r="Q552" i="240"/>
  <c r="P552" i="240"/>
  <c r="O552" i="240"/>
  <c r="R551" i="240"/>
  <c r="Q551" i="240"/>
  <c r="P551" i="240"/>
  <c r="O551" i="240"/>
  <c r="R550" i="240"/>
  <c r="Q550" i="240"/>
  <c r="P550" i="240"/>
  <c r="O550" i="240"/>
  <c r="R549" i="240"/>
  <c r="Q549" i="240"/>
  <c r="P549" i="240"/>
  <c r="O549" i="240"/>
  <c r="R548" i="240"/>
  <c r="Q548" i="240"/>
  <c r="P548" i="240"/>
  <c r="O548" i="240"/>
  <c r="R547" i="240"/>
  <c r="Q547" i="240"/>
  <c r="P547" i="240"/>
  <c r="O547" i="240"/>
  <c r="R546" i="240"/>
  <c r="Q546" i="240"/>
  <c r="P546" i="240"/>
  <c r="O546" i="240"/>
  <c r="R545" i="240"/>
  <c r="Q545" i="240"/>
  <c r="P545" i="240"/>
  <c r="O545" i="240"/>
  <c r="R544" i="240"/>
  <c r="Q544" i="240"/>
  <c r="P544" i="240"/>
  <c r="O544" i="240"/>
  <c r="R543" i="240"/>
  <c r="Q543" i="240"/>
  <c r="P543" i="240"/>
  <c r="O543" i="240"/>
  <c r="R542" i="240"/>
  <c r="Q542" i="240"/>
  <c r="P542" i="240"/>
  <c r="O542" i="240"/>
  <c r="R541" i="240"/>
  <c r="Q541" i="240"/>
  <c r="P541" i="240"/>
  <c r="O541" i="240"/>
  <c r="R540" i="240"/>
  <c r="Q540" i="240"/>
  <c r="P540" i="240"/>
  <c r="O540" i="240"/>
  <c r="R539" i="240"/>
  <c r="Q539" i="240"/>
  <c r="P539" i="240"/>
  <c r="O539" i="240"/>
  <c r="R538" i="240"/>
  <c r="Q538" i="240"/>
  <c r="P538" i="240"/>
  <c r="O538" i="240"/>
  <c r="R537" i="240"/>
  <c r="Q537" i="240"/>
  <c r="P537" i="240"/>
  <c r="O537" i="240"/>
  <c r="R536" i="240"/>
  <c r="Q536" i="240"/>
  <c r="P536" i="240"/>
  <c r="O536" i="240"/>
  <c r="R535" i="240"/>
  <c r="Q535" i="240"/>
  <c r="P535" i="240"/>
  <c r="O535" i="240"/>
  <c r="R534" i="240"/>
  <c r="Q534" i="240"/>
  <c r="P534" i="240"/>
  <c r="O534" i="240"/>
  <c r="R533" i="240"/>
  <c r="Q533" i="240"/>
  <c r="P533" i="240"/>
  <c r="O533" i="240"/>
  <c r="R532" i="240"/>
  <c r="Q532" i="240"/>
  <c r="P532" i="240"/>
  <c r="O532" i="240"/>
  <c r="R531" i="240"/>
  <c r="Q531" i="240"/>
  <c r="P531" i="240"/>
  <c r="O531" i="240"/>
  <c r="R530" i="240"/>
  <c r="Q530" i="240"/>
  <c r="P530" i="240"/>
  <c r="O530" i="240"/>
  <c r="R529" i="240"/>
  <c r="Q529" i="240"/>
  <c r="P529" i="240"/>
  <c r="O529" i="240"/>
  <c r="R528" i="240"/>
  <c r="Q528" i="240"/>
  <c r="P528" i="240"/>
  <c r="O528" i="240"/>
  <c r="R527" i="240"/>
  <c r="Q527" i="240"/>
  <c r="P527" i="240"/>
  <c r="O527" i="240"/>
  <c r="R526" i="240"/>
  <c r="Q526" i="240"/>
  <c r="P526" i="240"/>
  <c r="O526" i="240"/>
  <c r="R525" i="240"/>
  <c r="Q525" i="240"/>
  <c r="P525" i="240"/>
  <c r="O525" i="240"/>
  <c r="R524" i="240"/>
  <c r="Q524" i="240"/>
  <c r="P524" i="240"/>
  <c r="O524" i="240"/>
  <c r="R523" i="240"/>
  <c r="Q523" i="240"/>
  <c r="P523" i="240"/>
  <c r="O523" i="240"/>
  <c r="R522" i="240"/>
  <c r="Q522" i="240"/>
  <c r="P522" i="240"/>
  <c r="O522" i="240"/>
  <c r="R521" i="240"/>
  <c r="Q521" i="240"/>
  <c r="P521" i="240"/>
  <c r="O521" i="240"/>
  <c r="R520" i="240"/>
  <c r="Q520" i="240"/>
  <c r="P520" i="240"/>
  <c r="O520" i="240"/>
  <c r="R519" i="240"/>
  <c r="Q519" i="240"/>
  <c r="P519" i="240"/>
  <c r="O519" i="240"/>
  <c r="R518" i="240"/>
  <c r="Q518" i="240"/>
  <c r="P518" i="240"/>
  <c r="O518" i="240"/>
  <c r="R517" i="240"/>
  <c r="Q517" i="240"/>
  <c r="P517" i="240"/>
  <c r="O517" i="240"/>
  <c r="R516" i="240"/>
  <c r="Q516" i="240"/>
  <c r="P516" i="240"/>
  <c r="O516" i="240"/>
  <c r="R515" i="240"/>
  <c r="Q515" i="240"/>
  <c r="P515" i="240"/>
  <c r="O515" i="240"/>
  <c r="R514" i="240"/>
  <c r="Q514" i="240"/>
  <c r="P514" i="240"/>
  <c r="O514" i="240"/>
  <c r="R513" i="240"/>
  <c r="Q513" i="240"/>
  <c r="P513" i="240"/>
  <c r="O513" i="240"/>
  <c r="R512" i="240"/>
  <c r="Q512" i="240"/>
  <c r="P512" i="240"/>
  <c r="O512" i="240"/>
  <c r="R511" i="240"/>
  <c r="Q511" i="240"/>
  <c r="P511" i="240"/>
  <c r="O511" i="240"/>
  <c r="R510" i="240"/>
  <c r="Q510" i="240"/>
  <c r="P510" i="240"/>
  <c r="O510" i="240"/>
  <c r="R509" i="240"/>
  <c r="Q509" i="240"/>
  <c r="P509" i="240"/>
  <c r="O509" i="240"/>
  <c r="R508" i="240"/>
  <c r="Q508" i="240"/>
  <c r="P508" i="240"/>
  <c r="O508" i="240"/>
  <c r="R507" i="240"/>
  <c r="Q507" i="240"/>
  <c r="P507" i="240"/>
  <c r="O507" i="240"/>
  <c r="R506" i="240"/>
  <c r="Q506" i="240"/>
  <c r="P506" i="240"/>
  <c r="O506" i="240"/>
  <c r="R505" i="240"/>
  <c r="Q505" i="240"/>
  <c r="P505" i="240"/>
  <c r="O505" i="240"/>
  <c r="R504" i="240"/>
  <c r="Q504" i="240"/>
  <c r="P504" i="240"/>
  <c r="O504" i="240"/>
  <c r="R503" i="240"/>
  <c r="Q503" i="240"/>
  <c r="P503" i="240"/>
  <c r="O503" i="240"/>
  <c r="R502" i="240"/>
  <c r="Q502" i="240"/>
  <c r="P502" i="240"/>
  <c r="O502" i="240"/>
  <c r="R501" i="240"/>
  <c r="Q501" i="240"/>
  <c r="P501" i="240"/>
  <c r="O501" i="240"/>
  <c r="R500" i="240"/>
  <c r="Q500" i="240"/>
  <c r="P500" i="240"/>
  <c r="O500" i="240"/>
  <c r="R499" i="240"/>
  <c r="Q499" i="240"/>
  <c r="P499" i="240"/>
  <c r="O499" i="240"/>
  <c r="R498" i="240"/>
  <c r="Q498" i="240"/>
  <c r="P498" i="240"/>
  <c r="O498" i="240"/>
  <c r="R497" i="240"/>
  <c r="Q497" i="240"/>
  <c r="P497" i="240"/>
  <c r="O497" i="240"/>
  <c r="R496" i="240"/>
  <c r="Q496" i="240"/>
  <c r="P496" i="240"/>
  <c r="O496" i="240"/>
  <c r="R495" i="240"/>
  <c r="Q495" i="240"/>
  <c r="P495" i="240"/>
  <c r="O495" i="240"/>
  <c r="R494" i="240"/>
  <c r="Q494" i="240"/>
  <c r="P494" i="240"/>
  <c r="O494" i="240"/>
  <c r="R493" i="240"/>
  <c r="Q493" i="240"/>
  <c r="P493" i="240"/>
  <c r="O493" i="240"/>
  <c r="R492" i="240"/>
  <c r="Q492" i="240"/>
  <c r="P492" i="240"/>
  <c r="O492" i="240"/>
  <c r="R491" i="240"/>
  <c r="Q491" i="240"/>
  <c r="P491" i="240"/>
  <c r="O491" i="240"/>
  <c r="R490" i="240"/>
  <c r="Q490" i="240"/>
  <c r="P490" i="240"/>
  <c r="O490" i="240"/>
  <c r="R489" i="240"/>
  <c r="Q489" i="240"/>
  <c r="P489" i="240"/>
  <c r="O489" i="240"/>
  <c r="R488" i="240"/>
  <c r="Q488" i="240"/>
  <c r="P488" i="240"/>
  <c r="O488" i="240"/>
  <c r="R487" i="240"/>
  <c r="Q487" i="240"/>
  <c r="P487" i="240"/>
  <c r="O487" i="240"/>
  <c r="R486" i="240"/>
  <c r="Q486" i="240"/>
  <c r="P486" i="240"/>
  <c r="O486" i="240"/>
  <c r="R485" i="240"/>
  <c r="Q485" i="240"/>
  <c r="P485" i="240"/>
  <c r="O485" i="240"/>
  <c r="R484" i="240"/>
  <c r="Q484" i="240"/>
  <c r="P484" i="240"/>
  <c r="O484" i="240"/>
  <c r="R483" i="240"/>
  <c r="Q483" i="240"/>
  <c r="P483" i="240"/>
  <c r="O483" i="240"/>
  <c r="R482" i="240"/>
  <c r="Q482" i="240"/>
  <c r="P482" i="240"/>
  <c r="O482" i="240"/>
  <c r="R481" i="240"/>
  <c r="Q481" i="240"/>
  <c r="P481" i="240"/>
  <c r="O481" i="240"/>
  <c r="R480" i="240"/>
  <c r="Q480" i="240"/>
  <c r="P480" i="240"/>
  <c r="O480" i="240"/>
  <c r="R479" i="240"/>
  <c r="Q479" i="240"/>
  <c r="P479" i="240"/>
  <c r="O479" i="240"/>
  <c r="R478" i="240"/>
  <c r="Q478" i="240"/>
  <c r="P478" i="240"/>
  <c r="O478" i="240"/>
  <c r="R477" i="240"/>
  <c r="Q477" i="240"/>
  <c r="P477" i="240"/>
  <c r="O477" i="240"/>
  <c r="R476" i="240"/>
  <c r="Q476" i="240"/>
  <c r="P476" i="240"/>
  <c r="O476" i="240"/>
  <c r="R475" i="240"/>
  <c r="Q475" i="240"/>
  <c r="P475" i="240"/>
  <c r="O475" i="240"/>
  <c r="R474" i="240"/>
  <c r="Q474" i="240"/>
  <c r="P474" i="240"/>
  <c r="O474" i="240"/>
  <c r="R473" i="240"/>
  <c r="Q473" i="240"/>
  <c r="P473" i="240"/>
  <c r="O473" i="240"/>
  <c r="R472" i="240"/>
  <c r="Q472" i="240"/>
  <c r="P472" i="240"/>
  <c r="O472" i="240"/>
  <c r="R471" i="240"/>
  <c r="Q471" i="240"/>
  <c r="P471" i="240"/>
  <c r="O471" i="240"/>
  <c r="R470" i="240"/>
  <c r="Q470" i="240"/>
  <c r="P470" i="240"/>
  <c r="O470" i="240"/>
  <c r="R469" i="240"/>
  <c r="Q469" i="240"/>
  <c r="P469" i="240"/>
  <c r="O469" i="240"/>
  <c r="R468" i="240"/>
  <c r="Q468" i="240"/>
  <c r="P468" i="240"/>
  <c r="O468" i="240"/>
  <c r="R467" i="240"/>
  <c r="Q467" i="240"/>
  <c r="P467" i="240"/>
  <c r="O467" i="240"/>
  <c r="R466" i="240"/>
  <c r="Q466" i="240"/>
  <c r="P466" i="240"/>
  <c r="O466" i="240"/>
  <c r="R465" i="240"/>
  <c r="Q465" i="240"/>
  <c r="P465" i="240"/>
  <c r="O465" i="240"/>
  <c r="R464" i="240"/>
  <c r="Q464" i="240"/>
  <c r="P464" i="240"/>
  <c r="O464" i="240"/>
  <c r="R463" i="240"/>
  <c r="Q463" i="240"/>
  <c r="P463" i="240"/>
  <c r="O463" i="240"/>
  <c r="R462" i="240"/>
  <c r="Q462" i="240"/>
  <c r="P462" i="240"/>
  <c r="O462" i="240"/>
  <c r="R461" i="240"/>
  <c r="Q461" i="240"/>
  <c r="P461" i="240"/>
  <c r="O461" i="240"/>
  <c r="R460" i="240"/>
  <c r="Q460" i="240"/>
  <c r="P460" i="240"/>
  <c r="O460" i="240"/>
  <c r="R459" i="240"/>
  <c r="Q459" i="240"/>
  <c r="P459" i="240"/>
  <c r="O459" i="240"/>
  <c r="R458" i="240"/>
  <c r="Q458" i="240"/>
  <c r="P458" i="240"/>
  <c r="O458" i="240"/>
  <c r="R457" i="240"/>
  <c r="Q457" i="240"/>
  <c r="P457" i="240"/>
  <c r="O457" i="240"/>
  <c r="R456" i="240"/>
  <c r="Q456" i="240"/>
  <c r="P456" i="240"/>
  <c r="O456" i="240"/>
  <c r="R455" i="240"/>
  <c r="Q455" i="240"/>
  <c r="P455" i="240"/>
  <c r="O455" i="240"/>
  <c r="R454" i="240"/>
  <c r="Q454" i="240"/>
  <c r="P454" i="240"/>
  <c r="O454" i="240"/>
  <c r="R453" i="240"/>
  <c r="Q453" i="240"/>
  <c r="P453" i="240"/>
  <c r="O453" i="240"/>
  <c r="R452" i="240"/>
  <c r="Q452" i="240"/>
  <c r="P452" i="240"/>
  <c r="O452" i="240"/>
  <c r="R451" i="240"/>
  <c r="Q451" i="240"/>
  <c r="P451" i="240"/>
  <c r="O451" i="240"/>
  <c r="R450" i="240"/>
  <c r="Q450" i="240"/>
  <c r="P450" i="240"/>
  <c r="O450" i="240"/>
  <c r="R449" i="240"/>
  <c r="Q449" i="240"/>
  <c r="P449" i="240"/>
  <c r="O449" i="240"/>
  <c r="R448" i="240"/>
  <c r="Q448" i="240"/>
  <c r="P448" i="240"/>
  <c r="O448" i="240"/>
  <c r="R447" i="240"/>
  <c r="Q447" i="240"/>
  <c r="P447" i="240"/>
  <c r="O447" i="240"/>
  <c r="R446" i="240"/>
  <c r="Q446" i="240"/>
  <c r="P446" i="240"/>
  <c r="O446" i="240"/>
  <c r="R445" i="240"/>
  <c r="Q445" i="240"/>
  <c r="P445" i="240"/>
  <c r="O445" i="240"/>
  <c r="R444" i="240"/>
  <c r="Q444" i="240"/>
  <c r="P444" i="240"/>
  <c r="O444" i="240"/>
  <c r="R443" i="240"/>
  <c r="Q443" i="240"/>
  <c r="P443" i="240"/>
  <c r="O443" i="240"/>
  <c r="R442" i="240"/>
  <c r="Q442" i="240"/>
  <c r="P442" i="240"/>
  <c r="O442" i="240"/>
  <c r="R441" i="240"/>
  <c r="Q441" i="240"/>
  <c r="P441" i="240"/>
  <c r="O441" i="240"/>
  <c r="R440" i="240"/>
  <c r="Q440" i="240"/>
  <c r="P440" i="240"/>
  <c r="O440" i="240"/>
  <c r="R439" i="240"/>
  <c r="Q439" i="240"/>
  <c r="P439" i="240"/>
  <c r="O439" i="240"/>
  <c r="R438" i="240"/>
  <c r="Q438" i="240"/>
  <c r="P438" i="240"/>
  <c r="O438" i="240"/>
  <c r="R437" i="240"/>
  <c r="Q437" i="240"/>
  <c r="P437" i="240"/>
  <c r="O437" i="240"/>
  <c r="R436" i="240"/>
  <c r="Q436" i="240"/>
  <c r="P436" i="240"/>
  <c r="O436" i="240"/>
  <c r="F377" i="240" l="1"/>
  <c r="G377" i="240" s="1"/>
  <c r="I375" i="240"/>
  <c r="G375" i="240"/>
  <c r="I374" i="240"/>
  <c r="I371" i="240"/>
  <c r="I367" i="240"/>
  <c r="I372" i="240"/>
  <c r="I368" i="240"/>
  <c r="I373" i="240"/>
  <c r="I369" i="240"/>
  <c r="I370" i="240"/>
  <c r="I366" i="240"/>
  <c r="I365" i="240"/>
  <c r="I361" i="240"/>
  <c r="I362" i="240"/>
  <c r="I364" i="240"/>
  <c r="G363" i="240"/>
  <c r="I363" i="240"/>
  <c r="F364" i="240"/>
  <c r="I360" i="240"/>
  <c r="I359" i="240"/>
  <c r="I355" i="240"/>
  <c r="I352" i="240"/>
  <c r="I356" i="240"/>
  <c r="F352" i="240"/>
  <c r="I353" i="240"/>
  <c r="I357" i="240"/>
  <c r="I354" i="240"/>
  <c r="I358" i="240"/>
  <c r="I351" i="240"/>
  <c r="G351" i="240"/>
  <c r="I350" i="240"/>
  <c r="I347" i="240"/>
  <c r="I348" i="240"/>
  <c r="I349" i="240"/>
  <c r="I346" i="240"/>
  <c r="I345" i="240"/>
  <c r="F40" i="240"/>
  <c r="F268" i="240"/>
  <c r="F196" i="240"/>
  <c r="F304" i="240"/>
  <c r="F148" i="240"/>
  <c r="F244" i="240"/>
  <c r="F52" i="240"/>
  <c r="F64" i="240"/>
  <c r="I310" i="240"/>
  <c r="I262" i="240"/>
  <c r="I340" i="240"/>
  <c r="G183" i="240"/>
  <c r="I94" i="240"/>
  <c r="I277" i="240"/>
  <c r="I30" i="240"/>
  <c r="I98" i="240"/>
  <c r="I330" i="240"/>
  <c r="I146" i="240"/>
  <c r="I138" i="240"/>
  <c r="I329" i="240"/>
  <c r="I281" i="240"/>
  <c r="I145" i="240"/>
  <c r="I73" i="240"/>
  <c r="I322" i="240"/>
  <c r="I23" i="240"/>
  <c r="I300" i="240"/>
  <c r="I276" i="240"/>
  <c r="I243" i="240"/>
  <c r="I199" i="240"/>
  <c r="I128" i="240"/>
  <c r="I20" i="240"/>
  <c r="I63" i="240"/>
  <c r="I118" i="240"/>
  <c r="I158" i="240"/>
  <c r="I269" i="240"/>
  <c r="I41" i="240"/>
  <c r="G279" i="240"/>
  <c r="I163" i="240"/>
  <c r="I66" i="240"/>
  <c r="I295" i="240"/>
  <c r="I240" i="240"/>
  <c r="I84" i="240"/>
  <c r="I164" i="240"/>
  <c r="I239" i="240"/>
  <c r="I213" i="240"/>
  <c r="I160" i="240"/>
  <c r="I81" i="240"/>
  <c r="I172" i="240"/>
  <c r="I161" i="240"/>
  <c r="I268" i="240"/>
  <c r="I217" i="240"/>
  <c r="I155" i="240"/>
  <c r="I124" i="240"/>
  <c r="I64" i="240"/>
  <c r="I248" i="240"/>
  <c r="I169" i="240"/>
  <c r="I77" i="240"/>
  <c r="I162" i="240"/>
  <c r="I312" i="240"/>
  <c r="I185" i="240"/>
  <c r="I116" i="240"/>
  <c r="I255" i="240"/>
  <c r="I109" i="240"/>
  <c r="I336" i="240"/>
  <c r="I288" i="240"/>
  <c r="I241" i="240"/>
  <c r="I156" i="240"/>
  <c r="I57" i="240"/>
  <c r="I35" i="240"/>
  <c r="I19" i="240"/>
  <c r="I323" i="240"/>
  <c r="I191" i="240"/>
  <c r="I196" i="240"/>
  <c r="I181" i="240"/>
  <c r="I182" i="240"/>
  <c r="G27" i="240"/>
  <c r="I176" i="240"/>
  <c r="I56" i="240"/>
  <c r="I233" i="240"/>
  <c r="I315" i="240"/>
  <c r="I204" i="240"/>
  <c r="I140" i="240"/>
  <c r="I80" i="240"/>
  <c r="I335" i="240"/>
  <c r="I135" i="240"/>
  <c r="I43" i="240"/>
  <c r="I69" i="240"/>
  <c r="I260" i="240"/>
  <c r="I130" i="240"/>
  <c r="I305" i="240"/>
  <c r="I223" i="240"/>
  <c r="I117" i="240"/>
  <c r="I55" i="240"/>
  <c r="I289" i="240"/>
  <c r="I321" i="240"/>
  <c r="I194" i="240"/>
  <c r="I96" i="240"/>
  <c r="G159" i="240"/>
  <c r="G87" i="240"/>
  <c r="I279" i="240"/>
  <c r="I291" i="240"/>
  <c r="G303" i="240"/>
  <c r="I343" i="240"/>
  <c r="I142" i="240"/>
  <c r="I261" i="240"/>
  <c r="I246" i="240"/>
  <c r="I263" i="240"/>
  <c r="I87" i="240"/>
  <c r="I74" i="240"/>
  <c r="I115" i="240"/>
  <c r="I325" i="240"/>
  <c r="I265" i="240"/>
  <c r="I121" i="240"/>
  <c r="I61" i="240"/>
  <c r="I198" i="240"/>
  <c r="I324" i="240"/>
  <c r="I307" i="240"/>
  <c r="I282" i="240"/>
  <c r="I220" i="240"/>
  <c r="I179" i="240"/>
  <c r="I112" i="240"/>
  <c r="I190" i="240"/>
  <c r="I18" i="240"/>
  <c r="I298" i="240"/>
  <c r="G135" i="240"/>
  <c r="I114" i="240"/>
  <c r="I133" i="240"/>
  <c r="I334" i="240"/>
  <c r="I134" i="240"/>
  <c r="I328" i="240"/>
  <c r="I294" i="240"/>
  <c r="I270" i="240"/>
  <c r="I224" i="240"/>
  <c r="I107" i="240"/>
  <c r="I46" i="240"/>
  <c r="I168" i="240"/>
  <c r="I70" i="240"/>
  <c r="I257" i="240"/>
  <c r="I201" i="240"/>
  <c r="I72" i="240"/>
  <c r="I149" i="240"/>
  <c r="I25" i="240"/>
  <c r="I253" i="240"/>
  <c r="I219" i="240"/>
  <c r="I148" i="240"/>
  <c r="I120" i="240"/>
  <c r="I127" i="240"/>
  <c r="I92" i="240"/>
  <c r="I67" i="240"/>
  <c r="I40" i="240"/>
  <c r="I78" i="240"/>
  <c r="I274" i="240"/>
  <c r="I311" i="240"/>
  <c r="I100" i="240"/>
  <c r="I52" i="240"/>
  <c r="I337" i="240"/>
  <c r="I228" i="240"/>
  <c r="I203" i="240"/>
  <c r="I31" i="240"/>
  <c r="I17" i="240"/>
  <c r="I320" i="240"/>
  <c r="I250" i="240"/>
  <c r="I171" i="240"/>
  <c r="I272" i="240"/>
  <c r="I200" i="240"/>
  <c r="I180" i="240"/>
  <c r="I36" i="240"/>
  <c r="I38" i="240"/>
  <c r="I245" i="240"/>
  <c r="I313" i="240"/>
  <c r="I234" i="240"/>
  <c r="I299" i="240"/>
  <c r="I184" i="240"/>
  <c r="I143" i="240"/>
  <c r="I108" i="240"/>
  <c r="I75" i="240"/>
  <c r="I91" i="240"/>
  <c r="I27" i="240"/>
  <c r="I327" i="240"/>
  <c r="I215" i="240"/>
  <c r="I242" i="240"/>
  <c r="I53" i="240"/>
  <c r="I303" i="240"/>
  <c r="I210" i="240"/>
  <c r="I153" i="240"/>
  <c r="I76" i="240"/>
  <c r="I28" i="240"/>
  <c r="I86" i="240"/>
  <c r="I212" i="240"/>
  <c r="I123" i="240"/>
  <c r="G327" i="240"/>
  <c r="I309" i="240"/>
  <c r="G207" i="240"/>
  <c r="G147" i="240"/>
  <c r="G243" i="240"/>
  <c r="G51" i="240"/>
  <c r="G39" i="240"/>
  <c r="G267" i="240"/>
  <c r="I342" i="240"/>
  <c r="I318" i="240"/>
  <c r="I326" i="240"/>
  <c r="I170" i="240"/>
  <c r="I82" i="240"/>
  <c r="I85" i="240"/>
  <c r="I186" i="240"/>
  <c r="I254" i="240"/>
  <c r="I39" i="240"/>
  <c r="I59" i="240"/>
  <c r="I301" i="240"/>
  <c r="I221" i="240"/>
  <c r="I105" i="240"/>
  <c r="I150" i="240"/>
  <c r="I331" i="240"/>
  <c r="I306" i="240"/>
  <c r="I283" i="240"/>
  <c r="I167" i="240"/>
  <c r="I103" i="240"/>
  <c r="I286" i="240"/>
  <c r="I47" i="240"/>
  <c r="I247" i="240"/>
  <c r="I287" i="240"/>
  <c r="I231" i="240"/>
  <c r="I106" i="240"/>
  <c r="I264" i="240"/>
  <c r="I192" i="240"/>
  <c r="I113" i="240"/>
  <c r="I173" i="240"/>
  <c r="I99" i="240"/>
  <c r="I218" i="240"/>
  <c r="I152" i="240"/>
  <c r="I125" i="240"/>
  <c r="I88" i="240"/>
  <c r="I95" i="240"/>
  <c r="I44" i="240"/>
  <c r="I208" i="240"/>
  <c r="I267" i="240"/>
  <c r="I48" i="240"/>
  <c r="I22" i="240"/>
  <c r="I132" i="240"/>
  <c r="I256" i="240"/>
  <c r="I101" i="240"/>
  <c r="I54" i="240"/>
  <c r="I259" i="240"/>
  <c r="I202" i="240"/>
  <c r="I157" i="240"/>
  <c r="I32" i="240"/>
  <c r="I183" i="240"/>
  <c r="I249" i="240"/>
  <c r="I188" i="240"/>
  <c r="I314" i="240"/>
  <c r="I37" i="240"/>
  <c r="I273" i="240"/>
  <c r="I232" i="240"/>
  <c r="I144" i="240"/>
  <c r="I24" i="240"/>
  <c r="I266" i="240"/>
  <c r="I197" i="240"/>
  <c r="I237" i="240"/>
  <c r="I205" i="240"/>
  <c r="I187" i="240"/>
  <c r="I141" i="240"/>
  <c r="I111" i="240"/>
  <c r="I71" i="240"/>
  <c r="I209" i="240"/>
  <c r="I79" i="240"/>
  <c r="G75" i="240"/>
  <c r="I151" i="240"/>
  <c r="I193" i="240"/>
  <c r="I129" i="240"/>
  <c r="I15" i="240"/>
  <c r="I292" i="240"/>
  <c r="I21" i="240"/>
  <c r="G111" i="240"/>
  <c r="I338" i="240"/>
  <c r="I83" i="240"/>
  <c r="I344" i="240"/>
  <c r="I341" i="240"/>
  <c r="G315" i="240"/>
  <c r="I238" i="240"/>
  <c r="I206" i="240"/>
  <c r="I333" i="240"/>
  <c r="I278" i="240"/>
  <c r="I110" i="240"/>
  <c r="I131" i="240"/>
  <c r="I271" i="240"/>
  <c r="I178" i="240"/>
  <c r="I222" i="240"/>
  <c r="I50" i="240"/>
  <c r="I285" i="240"/>
  <c r="I177" i="240"/>
  <c r="I89" i="240"/>
  <c r="I45" i="240"/>
  <c r="I122" i="240"/>
  <c r="I34" i="240"/>
  <c r="I308" i="240"/>
  <c r="I284" i="240"/>
  <c r="I236" i="240"/>
  <c r="I227" i="240"/>
  <c r="I166" i="240"/>
  <c r="I68" i="240"/>
  <c r="I119" i="240"/>
  <c r="I211" i="240"/>
  <c r="I126" i="240"/>
  <c r="I65" i="240"/>
  <c r="I302" i="240"/>
  <c r="I214" i="240"/>
  <c r="I90" i="240"/>
  <c r="I304" i="240"/>
  <c r="I62" i="240"/>
  <c r="I58" i="240"/>
  <c r="I296" i="240"/>
  <c r="I97" i="240"/>
  <c r="I29" i="240"/>
  <c r="I174" i="240"/>
  <c r="I42" i="240"/>
  <c r="I316" i="240"/>
  <c r="I216" i="240"/>
  <c r="I154" i="240"/>
  <c r="I93" i="240"/>
  <c r="I317" i="240"/>
  <c r="I49" i="240"/>
  <c r="I51" i="240"/>
  <c r="I229" i="240"/>
  <c r="I136" i="240"/>
  <c r="I258" i="240"/>
  <c r="I102" i="240"/>
  <c r="I332" i="240"/>
  <c r="I235" i="240"/>
  <c r="I159" i="240"/>
  <c r="I33" i="240"/>
  <c r="I16" i="240"/>
  <c r="I244" i="240"/>
  <c r="I251" i="240"/>
  <c r="I189" i="240"/>
  <c r="I297" i="240"/>
  <c r="I226" i="240"/>
  <c r="I230" i="240"/>
  <c r="I280" i="240"/>
  <c r="I207" i="240"/>
  <c r="I104" i="240"/>
  <c r="I26" i="240"/>
  <c r="I147" i="240"/>
  <c r="I60" i="240"/>
  <c r="I275" i="240"/>
  <c r="I139" i="240"/>
  <c r="I290" i="240"/>
  <c r="I319" i="240"/>
  <c r="I225" i="240"/>
  <c r="I175" i="240"/>
  <c r="I195" i="240"/>
  <c r="I293" i="240"/>
  <c r="I137" i="240"/>
  <c r="I252" i="240"/>
  <c r="G231" i="240"/>
  <c r="G123" i="240"/>
  <c r="I165" i="240"/>
  <c r="G63" i="240"/>
  <c r="G195" i="240"/>
  <c r="F208" i="240"/>
  <c r="F232" i="240"/>
  <c r="F28" i="240"/>
  <c r="F112" i="240"/>
  <c r="F197" i="240"/>
  <c r="F160" i="240"/>
  <c r="F88" i="240"/>
  <c r="F76" i="240"/>
  <c r="F124" i="240"/>
  <c r="F136" i="240"/>
  <c r="F328" i="240"/>
  <c r="F280" i="240"/>
  <c r="G291" i="240"/>
  <c r="F292" i="240"/>
  <c r="G99" i="240"/>
  <c r="F100" i="240"/>
  <c r="G15" i="240"/>
  <c r="F16" i="240"/>
  <c r="G219" i="240"/>
  <c r="F220" i="240"/>
  <c r="G255" i="240"/>
  <c r="F256" i="240"/>
  <c r="F316" i="240"/>
  <c r="G171" i="240"/>
  <c r="F172" i="240"/>
  <c r="F184" i="240"/>
  <c r="F340" i="240"/>
  <c r="G339" i="240"/>
  <c r="A150" i="242"/>
  <c r="A122" i="242"/>
  <c r="A115" i="242"/>
  <c r="A108" i="242"/>
  <c r="A101" i="242"/>
  <c r="A94" i="242"/>
  <c r="A87" i="242"/>
  <c r="A80" i="242"/>
  <c r="A73" i="242"/>
  <c r="A66" i="242"/>
  <c r="A59" i="242"/>
  <c r="A52" i="242"/>
  <c r="A45" i="242"/>
  <c r="A38" i="242"/>
  <c r="A31" i="242"/>
  <c r="A24" i="242"/>
  <c r="A17" i="242"/>
  <c r="A10" i="242"/>
  <c r="F365" i="240" l="1"/>
  <c r="G364" i="240"/>
  <c r="F353" i="240"/>
  <c r="G352" i="240"/>
  <c r="G268" i="240"/>
  <c r="G40" i="240"/>
  <c r="F41" i="240"/>
  <c r="F269" i="240"/>
  <c r="F65" i="240"/>
  <c r="G196" i="240"/>
  <c r="G304" i="240"/>
  <c r="F305" i="240"/>
  <c r="G244" i="240"/>
  <c r="F245" i="240"/>
  <c r="F53" i="240"/>
  <c r="G148" i="240"/>
  <c r="G64" i="240"/>
  <c r="F149" i="240"/>
  <c r="G52" i="240"/>
  <c r="G136" i="240"/>
  <c r="F161" i="240"/>
  <c r="G232" i="240"/>
  <c r="G124" i="240"/>
  <c r="G197" i="240"/>
  <c r="G208" i="240"/>
  <c r="G280" i="240"/>
  <c r="F89" i="240"/>
  <c r="G28" i="240"/>
  <c r="G76" i="240"/>
  <c r="G112" i="240"/>
  <c r="F233" i="240"/>
  <c r="F209" i="240"/>
  <c r="F113" i="240"/>
  <c r="F198" i="240"/>
  <c r="F29" i="240"/>
  <c r="G88" i="240"/>
  <c r="G160" i="240"/>
  <c r="F281" i="240"/>
  <c r="F77" i="240"/>
  <c r="F125" i="240"/>
  <c r="F137" i="240"/>
  <c r="G328" i="240"/>
  <c r="F329" i="240"/>
  <c r="G184" i="240"/>
  <c r="F185" i="240"/>
  <c r="G172" i="240"/>
  <c r="F173" i="240"/>
  <c r="G256" i="240"/>
  <c r="F257" i="240"/>
  <c r="G220" i="240"/>
  <c r="F221" i="240"/>
  <c r="G16" i="240"/>
  <c r="F17" i="240"/>
  <c r="G292" i="240"/>
  <c r="F293" i="240"/>
  <c r="G100" i="240"/>
  <c r="F101" i="240"/>
  <c r="G316" i="240"/>
  <c r="F317" i="240"/>
  <c r="F341" i="240"/>
  <c r="G340" i="240"/>
  <c r="G365" i="240" l="1"/>
  <c r="F366" i="240"/>
  <c r="F354" i="240"/>
  <c r="G353" i="240"/>
  <c r="G269" i="240"/>
  <c r="F42" i="240"/>
  <c r="G41" i="240"/>
  <c r="F270" i="240"/>
  <c r="F66" i="240"/>
  <c r="G65" i="240"/>
  <c r="F54" i="240"/>
  <c r="G149" i="240"/>
  <c r="G245" i="240"/>
  <c r="G161" i="240"/>
  <c r="G305" i="240"/>
  <c r="F306" i="240"/>
  <c r="G53" i="240"/>
  <c r="F246" i="240"/>
  <c r="G89" i="240"/>
  <c r="F150" i="240"/>
  <c r="F90" i="240"/>
  <c r="F199" i="240"/>
  <c r="G77" i="240"/>
  <c r="F210" i="240"/>
  <c r="G137" i="240"/>
  <c r="F282" i="240"/>
  <c r="F30" i="240"/>
  <c r="F234" i="240"/>
  <c r="G125" i="240"/>
  <c r="G113" i="240"/>
  <c r="F162" i="240"/>
  <c r="G233" i="240"/>
  <c r="G209" i="240"/>
  <c r="F114" i="240"/>
  <c r="G29" i="240"/>
  <c r="G198" i="240"/>
  <c r="G281" i="240"/>
  <c r="F138" i="240"/>
  <c r="F78" i="240"/>
  <c r="F126" i="240"/>
  <c r="G329" i="240"/>
  <c r="F330" i="240"/>
  <c r="G101" i="240"/>
  <c r="F102" i="240"/>
  <c r="F294" i="240"/>
  <c r="G293" i="240"/>
  <c r="G17" i="240"/>
  <c r="F18" i="240"/>
  <c r="F258" i="240"/>
  <c r="G257" i="240"/>
  <c r="F174" i="240"/>
  <c r="G173" i="240"/>
  <c r="F318" i="240"/>
  <c r="G317" i="240"/>
  <c r="G221" i="240"/>
  <c r="F222" i="240"/>
  <c r="G185" i="240"/>
  <c r="F186" i="240"/>
  <c r="F342" i="240"/>
  <c r="G341" i="240"/>
  <c r="L337" i="240"/>
  <c r="L336" i="240"/>
  <c r="L335" i="240"/>
  <c r="L334" i="240"/>
  <c r="L333" i="240"/>
  <c r="L332" i="240"/>
  <c r="L331" i="240"/>
  <c r="L330" i="240"/>
  <c r="L329" i="240"/>
  <c r="L328" i="240"/>
  <c r="L327" i="240"/>
  <c r="L326" i="240"/>
  <c r="L325" i="240"/>
  <c r="L324" i="240"/>
  <c r="L323" i="240"/>
  <c r="L322" i="240"/>
  <c r="L321" i="240"/>
  <c r="L320" i="240"/>
  <c r="L319" i="240"/>
  <c r="L318" i="240"/>
  <c r="L317" i="240"/>
  <c r="L316" i="240"/>
  <c r="L315" i="240"/>
  <c r="L314" i="240"/>
  <c r="L313" i="240"/>
  <c r="L312" i="240"/>
  <c r="L311" i="240"/>
  <c r="L310" i="240"/>
  <c r="L309" i="240"/>
  <c r="L308" i="240"/>
  <c r="L307" i="240"/>
  <c r="L306" i="240"/>
  <c r="L305" i="240"/>
  <c r="L304" i="240"/>
  <c r="L303" i="240"/>
  <c r="L302" i="240"/>
  <c r="L301" i="240"/>
  <c r="L300" i="240"/>
  <c r="L299" i="240"/>
  <c r="L298" i="240"/>
  <c r="L297" i="240"/>
  <c r="L296" i="240"/>
  <c r="L295" i="240"/>
  <c r="L294" i="240"/>
  <c r="L293" i="240"/>
  <c r="L292" i="240"/>
  <c r="L291" i="240"/>
  <c r="L290" i="240"/>
  <c r="L289" i="240"/>
  <c r="L288" i="240"/>
  <c r="L287" i="240"/>
  <c r="L286" i="240"/>
  <c r="L285" i="240"/>
  <c r="L284" i="240"/>
  <c r="L283" i="240"/>
  <c r="L282" i="240"/>
  <c r="L281" i="240"/>
  <c r="L280" i="240"/>
  <c r="L279" i="240"/>
  <c r="L278" i="240"/>
  <c r="L277" i="240"/>
  <c r="L276" i="240"/>
  <c r="L275" i="240"/>
  <c r="L274" i="240"/>
  <c r="L273" i="240"/>
  <c r="L272" i="240"/>
  <c r="L271" i="240"/>
  <c r="L270" i="240"/>
  <c r="L269" i="240"/>
  <c r="L268" i="240"/>
  <c r="L267" i="240"/>
  <c r="L266" i="240"/>
  <c r="L265" i="240"/>
  <c r="L264" i="240"/>
  <c r="L263" i="240"/>
  <c r="L262" i="240"/>
  <c r="L261" i="240"/>
  <c r="L260" i="240"/>
  <c r="L259" i="240"/>
  <c r="L258" i="240"/>
  <c r="L257" i="240"/>
  <c r="L256" i="240"/>
  <c r="L255" i="240"/>
  <c r="L254" i="240"/>
  <c r="L253" i="240"/>
  <c r="L252" i="240"/>
  <c r="L251" i="240"/>
  <c r="L250" i="240"/>
  <c r="L249" i="240"/>
  <c r="L248" i="240"/>
  <c r="L247" i="240"/>
  <c r="L246" i="240"/>
  <c r="L245" i="240"/>
  <c r="L244" i="240"/>
  <c r="L243" i="240"/>
  <c r="L242" i="240"/>
  <c r="L241" i="240"/>
  <c r="L240" i="240"/>
  <c r="L239" i="240"/>
  <c r="L238" i="240"/>
  <c r="L237" i="240"/>
  <c r="L236" i="240"/>
  <c r="L235" i="240"/>
  <c r="L234" i="240"/>
  <c r="L233" i="240"/>
  <c r="L232" i="240"/>
  <c r="L231" i="240"/>
  <c r="L230" i="240"/>
  <c r="L229" i="240"/>
  <c r="L228" i="240"/>
  <c r="L227" i="240"/>
  <c r="L226" i="240"/>
  <c r="L225" i="240"/>
  <c r="L224" i="240"/>
  <c r="L223" i="240"/>
  <c r="L222" i="240"/>
  <c r="L221" i="240"/>
  <c r="L220" i="240"/>
  <c r="L219" i="240"/>
  <c r="L218" i="240"/>
  <c r="L217" i="240"/>
  <c r="L216" i="240"/>
  <c r="L215" i="240"/>
  <c r="L214" i="240"/>
  <c r="L213" i="240"/>
  <c r="L212" i="240"/>
  <c r="L211" i="240"/>
  <c r="L210" i="240"/>
  <c r="L209" i="240"/>
  <c r="L208" i="240"/>
  <c r="L207" i="240"/>
  <c r="L206" i="240"/>
  <c r="L205" i="240"/>
  <c r="L204" i="240"/>
  <c r="L203" i="240"/>
  <c r="L202" i="240"/>
  <c r="L201" i="240"/>
  <c r="L200" i="240"/>
  <c r="L199" i="240"/>
  <c r="L198" i="240"/>
  <c r="L197" i="240"/>
  <c r="L196" i="240"/>
  <c r="L195" i="240"/>
  <c r="L194" i="240"/>
  <c r="L193" i="240"/>
  <c r="L192" i="240"/>
  <c r="L191" i="240"/>
  <c r="L190" i="240"/>
  <c r="L189" i="240"/>
  <c r="L188" i="240"/>
  <c r="L187" i="240"/>
  <c r="L186" i="240"/>
  <c r="L185" i="240"/>
  <c r="L184" i="240"/>
  <c r="L183" i="240"/>
  <c r="L182" i="240"/>
  <c r="L181" i="240"/>
  <c r="L180" i="240"/>
  <c r="L179" i="240"/>
  <c r="L178" i="240"/>
  <c r="L177" i="240"/>
  <c r="L176" i="240"/>
  <c r="L175" i="240"/>
  <c r="L174" i="240"/>
  <c r="L173" i="240"/>
  <c r="L172" i="240"/>
  <c r="L171" i="240"/>
  <c r="L170" i="240"/>
  <c r="L169" i="240"/>
  <c r="L168" i="240"/>
  <c r="L167" i="240"/>
  <c r="L166" i="240"/>
  <c r="L165" i="240"/>
  <c r="L164" i="240"/>
  <c r="L163" i="240"/>
  <c r="L162" i="240"/>
  <c r="L161" i="240"/>
  <c r="L160" i="240"/>
  <c r="L159" i="240"/>
  <c r="L158" i="240"/>
  <c r="L157" i="240"/>
  <c r="L156" i="240"/>
  <c r="L155" i="240"/>
  <c r="L154" i="240"/>
  <c r="L153" i="240"/>
  <c r="L152" i="240"/>
  <c r="L151" i="240"/>
  <c r="L150" i="240"/>
  <c r="L149" i="240"/>
  <c r="L148" i="240"/>
  <c r="L147" i="240"/>
  <c r="L146" i="240"/>
  <c r="L145" i="240"/>
  <c r="L144" i="240"/>
  <c r="L143" i="240"/>
  <c r="L142" i="240"/>
  <c r="L141" i="240"/>
  <c r="L140" i="240"/>
  <c r="L139" i="240"/>
  <c r="L138" i="240"/>
  <c r="L137" i="240"/>
  <c r="L136" i="240"/>
  <c r="L135" i="240"/>
  <c r="L134" i="240"/>
  <c r="L133" i="240"/>
  <c r="L132" i="240"/>
  <c r="L131" i="240"/>
  <c r="L130" i="240"/>
  <c r="L129" i="240"/>
  <c r="L128" i="240"/>
  <c r="L127" i="240"/>
  <c r="L126" i="240"/>
  <c r="L125" i="240"/>
  <c r="L124" i="240"/>
  <c r="L123" i="240"/>
  <c r="L122" i="240"/>
  <c r="L121" i="240"/>
  <c r="L120" i="240"/>
  <c r="L119" i="240"/>
  <c r="L118" i="240"/>
  <c r="L117" i="240"/>
  <c r="L116" i="240"/>
  <c r="L115" i="240"/>
  <c r="L114" i="240"/>
  <c r="L113" i="240"/>
  <c r="L112" i="240"/>
  <c r="L111" i="240"/>
  <c r="L110" i="240"/>
  <c r="L109" i="240"/>
  <c r="L108" i="240"/>
  <c r="L107" i="240"/>
  <c r="L106" i="240"/>
  <c r="L105" i="240"/>
  <c r="L104" i="240"/>
  <c r="L103" i="240"/>
  <c r="L102" i="240"/>
  <c r="L101" i="240"/>
  <c r="L100" i="240"/>
  <c r="L99" i="240"/>
  <c r="L98" i="240"/>
  <c r="L97" i="240"/>
  <c r="L96" i="240"/>
  <c r="L95" i="240"/>
  <c r="L94" i="240"/>
  <c r="L93" i="240"/>
  <c r="L92" i="240"/>
  <c r="L91" i="240"/>
  <c r="L90" i="240"/>
  <c r="L89" i="240"/>
  <c r="L88" i="240"/>
  <c r="L87" i="240"/>
  <c r="L86" i="240"/>
  <c r="L85" i="240"/>
  <c r="L84" i="240"/>
  <c r="L83" i="240"/>
  <c r="L82" i="240"/>
  <c r="L81" i="240"/>
  <c r="L80" i="240"/>
  <c r="L79" i="240"/>
  <c r="L78" i="240"/>
  <c r="L77" i="240"/>
  <c r="L76" i="240"/>
  <c r="L75" i="240"/>
  <c r="L74" i="240"/>
  <c r="L73" i="240"/>
  <c r="L72" i="240"/>
  <c r="L71" i="240"/>
  <c r="L70" i="240"/>
  <c r="L69" i="240"/>
  <c r="L68" i="240"/>
  <c r="L67" i="240"/>
  <c r="L66" i="240"/>
  <c r="L65" i="240"/>
  <c r="L64" i="240"/>
  <c r="L63" i="240"/>
  <c r="L62" i="240"/>
  <c r="L61" i="240"/>
  <c r="L60" i="240"/>
  <c r="L59" i="240"/>
  <c r="L58" i="240"/>
  <c r="L57" i="240"/>
  <c r="L56" i="240"/>
  <c r="L55" i="240"/>
  <c r="L54" i="240"/>
  <c r="L53" i="240"/>
  <c r="L52" i="240"/>
  <c r="L51" i="240"/>
  <c r="L50" i="240"/>
  <c r="L49" i="240"/>
  <c r="L48" i="240"/>
  <c r="L47" i="240"/>
  <c r="L46" i="240"/>
  <c r="L45" i="240"/>
  <c r="L44" i="240"/>
  <c r="L43" i="240"/>
  <c r="L42" i="240"/>
  <c r="L41" i="240"/>
  <c r="L40" i="240"/>
  <c r="L39" i="240"/>
  <c r="L38" i="240"/>
  <c r="L37" i="240"/>
  <c r="L36" i="240"/>
  <c r="L35" i="240"/>
  <c r="L34" i="240"/>
  <c r="L33" i="240"/>
  <c r="L32" i="240"/>
  <c r="L31" i="240"/>
  <c r="L30" i="240"/>
  <c r="L29" i="240"/>
  <c r="L28" i="240"/>
  <c r="L27" i="240"/>
  <c r="L26" i="240"/>
  <c r="L25" i="240"/>
  <c r="L24" i="240"/>
  <c r="L23" i="240"/>
  <c r="L22" i="240"/>
  <c r="L21" i="240"/>
  <c r="L20" i="240"/>
  <c r="L19" i="240"/>
  <c r="L18" i="240"/>
  <c r="L17" i="240"/>
  <c r="L16" i="240"/>
  <c r="L15" i="240"/>
  <c r="L14" i="240"/>
  <c r="L13" i="240"/>
  <c r="L12" i="240"/>
  <c r="L11" i="240"/>
  <c r="L10" i="240"/>
  <c r="L9" i="240"/>
  <c r="L8" i="240"/>
  <c r="L7" i="240"/>
  <c r="L6" i="240"/>
  <c r="L5" i="240"/>
  <c r="L4" i="240"/>
  <c r="L3" i="240"/>
  <c r="A108" i="15"/>
  <c r="A101" i="15"/>
  <c r="A94" i="15"/>
  <c r="A87" i="15"/>
  <c r="A80" i="15"/>
  <c r="A73" i="15"/>
  <c r="A66" i="15"/>
  <c r="A59" i="15"/>
  <c r="A52" i="15"/>
  <c r="A45" i="15"/>
  <c r="A38" i="15"/>
  <c r="A31" i="15"/>
  <c r="A24" i="15"/>
  <c r="A17" i="15"/>
  <c r="A10" i="15"/>
  <c r="G66" i="240" l="1"/>
  <c r="G42" i="240"/>
  <c r="F367" i="240"/>
  <c r="G366" i="240"/>
  <c r="F355" i="240"/>
  <c r="G354" i="240"/>
  <c r="F43" i="240"/>
  <c r="G270" i="240"/>
  <c r="F271" i="240"/>
  <c r="F55" i="240"/>
  <c r="F67" i="240"/>
  <c r="G54" i="240"/>
  <c r="G90" i="240"/>
  <c r="F235" i="240"/>
  <c r="G246" i="240"/>
  <c r="G30" i="240"/>
  <c r="F151" i="240"/>
  <c r="G306" i="240"/>
  <c r="F307" i="240"/>
  <c r="F247" i="240"/>
  <c r="F91" i="240"/>
  <c r="G150" i="240"/>
  <c r="G199" i="240"/>
  <c r="G282" i="240"/>
  <c r="F31" i="240"/>
  <c r="F283" i="240"/>
  <c r="F211" i="240"/>
  <c r="G234" i="240"/>
  <c r="G210" i="240"/>
  <c r="F79" i="240"/>
  <c r="G138" i="240"/>
  <c r="G162" i="240"/>
  <c r="F163" i="240"/>
  <c r="G114" i="240"/>
  <c r="F200" i="240"/>
  <c r="F115" i="240"/>
  <c r="F139" i="240"/>
  <c r="G78" i="240"/>
  <c r="F127" i="240"/>
  <c r="G126" i="240"/>
  <c r="G330" i="240"/>
  <c r="F331" i="240"/>
  <c r="G186" i="240"/>
  <c r="F187" i="240"/>
  <c r="F259" i="240"/>
  <c r="G258" i="240"/>
  <c r="G294" i="240"/>
  <c r="F295" i="240"/>
  <c r="G222" i="240"/>
  <c r="F223" i="240"/>
  <c r="G18" i="240"/>
  <c r="F19" i="240"/>
  <c r="G102" i="240"/>
  <c r="F103" i="240"/>
  <c r="G318" i="240"/>
  <c r="F319" i="240"/>
  <c r="G174" i="240"/>
  <c r="F175" i="240"/>
  <c r="F343" i="240"/>
  <c r="G342" i="240"/>
  <c r="B32" i="242"/>
  <c r="C32" i="242"/>
  <c r="D32" i="242"/>
  <c r="C11" i="242"/>
  <c r="B11" i="242"/>
  <c r="D11" i="242"/>
  <c r="B39" i="242"/>
  <c r="C39" i="242"/>
  <c r="D39" i="242"/>
  <c r="C18" i="242"/>
  <c r="B18" i="242"/>
  <c r="B46" i="242"/>
  <c r="D46" i="242"/>
  <c r="C46" i="242"/>
  <c r="B25" i="242"/>
  <c r="C25" i="242"/>
  <c r="D25" i="242"/>
  <c r="N2" i="240"/>
  <c r="B46" i="15"/>
  <c r="B11" i="15"/>
  <c r="B25" i="15"/>
  <c r="B32" i="15"/>
  <c r="B18" i="15"/>
  <c r="B39" i="15"/>
  <c r="F368" i="240" l="1"/>
  <c r="G367" i="240"/>
  <c r="G271" i="240"/>
  <c r="G355" i="240"/>
  <c r="F356" i="240"/>
  <c r="F44" i="240"/>
  <c r="G43" i="240"/>
  <c r="F272" i="240"/>
  <c r="F56" i="240"/>
  <c r="G55" i="240"/>
  <c r="F68" i="240"/>
  <c r="G67" i="240"/>
  <c r="F236" i="240"/>
  <c r="G235" i="240"/>
  <c r="F284" i="240"/>
  <c r="G91" i="240"/>
  <c r="F152" i="240"/>
  <c r="F248" i="240"/>
  <c r="G31" i="240"/>
  <c r="G307" i="240"/>
  <c r="G151" i="240"/>
  <c r="F308" i="240"/>
  <c r="G247" i="240"/>
  <c r="F92" i="240"/>
  <c r="F32" i="240"/>
  <c r="F212" i="240"/>
  <c r="G283" i="240"/>
  <c r="T1000" i="240"/>
  <c r="T996" i="240"/>
  <c r="T992" i="240"/>
  <c r="T988" i="240"/>
  <c r="T984" i="240"/>
  <c r="T980" i="240"/>
  <c r="T976" i="240"/>
  <c r="T972" i="240"/>
  <c r="T968" i="240"/>
  <c r="T964" i="240"/>
  <c r="T960" i="240"/>
  <c r="T956" i="240"/>
  <c r="T952" i="240"/>
  <c r="T948" i="240"/>
  <c r="T944" i="240"/>
  <c r="T940" i="240"/>
  <c r="T936" i="240"/>
  <c r="T932" i="240"/>
  <c r="T928" i="240"/>
  <c r="T924" i="240"/>
  <c r="T920" i="240"/>
  <c r="T916" i="240"/>
  <c r="T912" i="240"/>
  <c r="T908" i="240"/>
  <c r="T904" i="240"/>
  <c r="T900" i="240"/>
  <c r="T896" i="240"/>
  <c r="T892" i="240"/>
  <c r="T888" i="240"/>
  <c r="T884" i="240"/>
  <c r="T880" i="240"/>
  <c r="T876" i="240"/>
  <c r="T872" i="240"/>
  <c r="T868" i="240"/>
  <c r="T864" i="240"/>
  <c r="T860" i="240"/>
  <c r="T856" i="240"/>
  <c r="T852" i="240"/>
  <c r="T848" i="240"/>
  <c r="T844" i="240"/>
  <c r="T840" i="240"/>
  <c r="T836" i="240"/>
  <c r="T832" i="240"/>
  <c r="T828" i="240"/>
  <c r="T824" i="240"/>
  <c r="T820" i="240"/>
  <c r="T816" i="240"/>
  <c r="T812" i="240"/>
  <c r="T808" i="240"/>
  <c r="T804" i="240"/>
  <c r="T999" i="240"/>
  <c r="T995" i="240"/>
  <c r="T991" i="240"/>
  <c r="T987" i="240"/>
  <c r="T983" i="240"/>
  <c r="T979" i="240"/>
  <c r="T975" i="240"/>
  <c r="T971" i="240"/>
  <c r="T967" i="240"/>
  <c r="T963" i="240"/>
  <c r="T959" i="240"/>
  <c r="T955" i="240"/>
  <c r="T951" i="240"/>
  <c r="T947" i="240"/>
  <c r="T943" i="240"/>
  <c r="T939" i="240"/>
  <c r="T935" i="240"/>
  <c r="T931" i="240"/>
  <c r="T927" i="240"/>
  <c r="T923" i="240"/>
  <c r="T919" i="240"/>
  <c r="T915" i="240"/>
  <c r="T911" i="240"/>
  <c r="T907" i="240"/>
  <c r="T903" i="240"/>
  <c r="T899" i="240"/>
  <c r="T998" i="240"/>
  <c r="T994" i="240"/>
  <c r="T990" i="240"/>
  <c r="T986" i="240"/>
  <c r="T982" i="240"/>
  <c r="T978" i="240"/>
  <c r="T974" i="240"/>
  <c r="T970" i="240"/>
  <c r="T966" i="240"/>
  <c r="T962" i="240"/>
  <c r="T958" i="240"/>
  <c r="T954" i="240"/>
  <c r="T950" i="240"/>
  <c r="T946" i="240"/>
  <c r="T942" i="240"/>
  <c r="T938" i="240"/>
  <c r="T934" i="240"/>
  <c r="T930" i="240"/>
  <c r="T926" i="240"/>
  <c r="T922" i="240"/>
  <c r="T918" i="240"/>
  <c r="T914" i="240"/>
  <c r="T910" i="240"/>
  <c r="T906" i="240"/>
  <c r="T902" i="240"/>
  <c r="T898" i="240"/>
  <c r="T894" i="240"/>
  <c r="T890" i="240"/>
  <c r="T886" i="240"/>
  <c r="T882" i="240"/>
  <c r="T878" i="240"/>
  <c r="T874" i="240"/>
  <c r="T870" i="240"/>
  <c r="T866" i="240"/>
  <c r="T862" i="240"/>
  <c r="T858" i="240"/>
  <c r="T854" i="240"/>
  <c r="T850" i="240"/>
  <c r="T846" i="240"/>
  <c r="T842" i="240"/>
  <c r="T838" i="240"/>
  <c r="T834" i="240"/>
  <c r="T830" i="240"/>
  <c r="T826" i="240"/>
  <c r="T822" i="240"/>
  <c r="T818" i="240"/>
  <c r="T814" i="240"/>
  <c r="T810" i="240"/>
  <c r="T806" i="240"/>
  <c r="T802" i="240"/>
  <c r="T798" i="240"/>
  <c r="T794" i="240"/>
  <c r="T790" i="240"/>
  <c r="T786" i="240"/>
  <c r="T782" i="240"/>
  <c r="T778" i="240"/>
  <c r="T774" i="240"/>
  <c r="T770" i="240"/>
  <c r="T766" i="240"/>
  <c r="T762" i="240"/>
  <c r="T758" i="240"/>
  <c r="T754" i="240"/>
  <c r="T750" i="240"/>
  <c r="T746" i="240"/>
  <c r="T742" i="240"/>
  <c r="T738" i="240"/>
  <c r="T734" i="240"/>
  <c r="T730" i="240"/>
  <c r="T726" i="240"/>
  <c r="T722" i="240"/>
  <c r="T718" i="240"/>
  <c r="T714" i="240"/>
  <c r="T710" i="240"/>
  <c r="T706" i="240"/>
  <c r="T702" i="240"/>
  <c r="T698" i="240"/>
  <c r="T694" i="240"/>
  <c r="T690" i="240"/>
  <c r="T686" i="240"/>
  <c r="T682" i="240"/>
  <c r="T678" i="240"/>
  <c r="T674" i="240"/>
  <c r="T670" i="240"/>
  <c r="T666" i="240"/>
  <c r="T662" i="240"/>
  <c r="T997" i="240"/>
  <c r="T981" i="240"/>
  <c r="T965" i="240"/>
  <c r="T949" i="240"/>
  <c r="T933" i="240"/>
  <c r="T917" i="240"/>
  <c r="T901" i="240"/>
  <c r="T891" i="240"/>
  <c r="T883" i="240"/>
  <c r="T875" i="240"/>
  <c r="T867" i="240"/>
  <c r="T859" i="240"/>
  <c r="T851" i="240"/>
  <c r="T843" i="240"/>
  <c r="T835" i="240"/>
  <c r="T827" i="240"/>
  <c r="T819" i="240"/>
  <c r="T811" i="240"/>
  <c r="T803" i="240"/>
  <c r="T797" i="240"/>
  <c r="T792" i="240"/>
  <c r="T787" i="240"/>
  <c r="T781" i="240"/>
  <c r="T776" i="240"/>
  <c r="T771" i="240"/>
  <c r="T765" i="240"/>
  <c r="T760" i="240"/>
  <c r="T755" i="240"/>
  <c r="T749" i="240"/>
  <c r="T744" i="240"/>
  <c r="T739" i="240"/>
  <c r="T733" i="240"/>
  <c r="T728" i="240"/>
  <c r="T723" i="240"/>
  <c r="T717" i="240"/>
  <c r="T712" i="240"/>
  <c r="T707" i="240"/>
  <c r="T701" i="240"/>
  <c r="T696" i="240"/>
  <c r="T691" i="240"/>
  <c r="T685" i="240"/>
  <c r="T680" i="240"/>
  <c r="T675" i="240"/>
  <c r="T669" i="240"/>
  <c r="T664" i="240"/>
  <c r="T659" i="240"/>
  <c r="T655" i="240"/>
  <c r="T651" i="240"/>
  <c r="T647" i="240"/>
  <c r="T643" i="240"/>
  <c r="T639" i="240"/>
  <c r="T635" i="240"/>
  <c r="T631" i="240"/>
  <c r="T627" i="240"/>
  <c r="T623" i="240"/>
  <c r="T619" i="240"/>
  <c r="T615" i="240"/>
  <c r="T611" i="240"/>
  <c r="T607" i="240"/>
  <c r="T603" i="240"/>
  <c r="T599" i="240"/>
  <c r="T595" i="240"/>
  <c r="T591" i="240"/>
  <c r="T587" i="240"/>
  <c r="T583" i="240"/>
  <c r="T579" i="240"/>
  <c r="T575" i="240"/>
  <c r="T571" i="240"/>
  <c r="T567" i="240"/>
  <c r="T563" i="240"/>
  <c r="T559" i="240"/>
  <c r="T555" i="240"/>
  <c r="T551" i="240"/>
  <c r="T547" i="240"/>
  <c r="T543" i="240"/>
  <c r="T539" i="240"/>
  <c r="T535" i="240"/>
  <c r="T531" i="240"/>
  <c r="T527" i="240"/>
  <c r="T523" i="240"/>
  <c r="T519" i="240"/>
  <c r="T515" i="240"/>
  <c r="T511" i="240"/>
  <c r="T507" i="240"/>
  <c r="T503" i="240"/>
  <c r="T993" i="240"/>
  <c r="T977" i="240"/>
  <c r="T961" i="240"/>
  <c r="T945" i="240"/>
  <c r="T929" i="240"/>
  <c r="T913" i="240"/>
  <c r="T897" i="240"/>
  <c r="T889" i="240"/>
  <c r="T881" i="240"/>
  <c r="T873" i="240"/>
  <c r="T865" i="240"/>
  <c r="T857" i="240"/>
  <c r="T849" i="240"/>
  <c r="T841" i="240"/>
  <c r="T833" i="240"/>
  <c r="T825" i="240"/>
  <c r="T817" i="240"/>
  <c r="T809" i="240"/>
  <c r="T801" i="240"/>
  <c r="T796" i="240"/>
  <c r="T791" i="240"/>
  <c r="T785" i="240"/>
  <c r="T780" i="240"/>
  <c r="T775" i="240"/>
  <c r="T769" i="240"/>
  <c r="T764" i="240"/>
  <c r="T759" i="240"/>
  <c r="T753" i="240"/>
  <c r="T748" i="240"/>
  <c r="T743" i="240"/>
  <c r="T737" i="240"/>
  <c r="T732" i="240"/>
  <c r="T727" i="240"/>
  <c r="T721" i="240"/>
  <c r="T716" i="240"/>
  <c r="T711" i="240"/>
  <c r="T705" i="240"/>
  <c r="T700" i="240"/>
  <c r="T695" i="240"/>
  <c r="T689" i="240"/>
  <c r="T684" i="240"/>
  <c r="T679" i="240"/>
  <c r="T673" i="240"/>
  <c r="T668" i="240"/>
  <c r="T663" i="240"/>
  <c r="T658" i="240"/>
  <c r="T654" i="240"/>
  <c r="T650" i="240"/>
  <c r="T646" i="240"/>
  <c r="T642" i="240"/>
  <c r="T638" i="240"/>
  <c r="T634" i="240"/>
  <c r="T630" i="240"/>
  <c r="T626" i="240"/>
  <c r="T622" i="240"/>
  <c r="T618" i="240"/>
  <c r="T614" i="240"/>
  <c r="T610" i="240"/>
  <c r="T606" i="240"/>
  <c r="T602" i="240"/>
  <c r="T598" i="240"/>
  <c r="T989" i="240"/>
  <c r="T973" i="240"/>
  <c r="T957" i="240"/>
  <c r="T941" i="240"/>
  <c r="T925" i="240"/>
  <c r="T909" i="240"/>
  <c r="T895" i="240"/>
  <c r="T887" i="240"/>
  <c r="T879" i="240"/>
  <c r="T871" i="240"/>
  <c r="T863" i="240"/>
  <c r="T855" i="240"/>
  <c r="T847" i="240"/>
  <c r="T839" i="240"/>
  <c r="T831" i="240"/>
  <c r="T823" i="240"/>
  <c r="T815" i="240"/>
  <c r="T807" i="240"/>
  <c r="T800" i="240"/>
  <c r="T795" i="240"/>
  <c r="T789" i="240"/>
  <c r="T784" i="240"/>
  <c r="T779" i="240"/>
  <c r="T773" i="240"/>
  <c r="T768" i="240"/>
  <c r="T763" i="240"/>
  <c r="T757" i="240"/>
  <c r="T752" i="240"/>
  <c r="T747" i="240"/>
  <c r="T741" i="240"/>
  <c r="T736" i="240"/>
  <c r="T731" i="240"/>
  <c r="T725" i="240"/>
  <c r="T720" i="240"/>
  <c r="T715" i="240"/>
  <c r="T709" i="240"/>
  <c r="T704" i="240"/>
  <c r="T699" i="240"/>
  <c r="T693" i="240"/>
  <c r="T688" i="240"/>
  <c r="T683" i="240"/>
  <c r="T677" i="240"/>
  <c r="T672" i="240"/>
  <c r="T667" i="240"/>
  <c r="T661" i="240"/>
  <c r="T657" i="240"/>
  <c r="T653" i="240"/>
  <c r="T649" i="240"/>
  <c r="T645" i="240"/>
  <c r="T641" i="240"/>
  <c r="T637" i="240"/>
  <c r="T633" i="240"/>
  <c r="T629" i="240"/>
  <c r="T625" i="240"/>
  <c r="T621" i="240"/>
  <c r="T617" i="240"/>
  <c r="T613" i="240"/>
  <c r="T609" i="240"/>
  <c r="T605" i="240"/>
  <c r="T601" i="240"/>
  <c r="T597" i="240"/>
  <c r="T593" i="240"/>
  <c r="T589" i="240"/>
  <c r="T585" i="240"/>
  <c r="T581" i="240"/>
  <c r="T577" i="240"/>
  <c r="T573" i="240"/>
  <c r="T569" i="240"/>
  <c r="T565" i="240"/>
  <c r="T561" i="240"/>
  <c r="T557" i="240"/>
  <c r="T553" i="240"/>
  <c r="T549" i="240"/>
  <c r="T545" i="240"/>
  <c r="T541" i="240"/>
  <c r="T537" i="240"/>
  <c r="T533" i="240"/>
  <c r="T529" i="240"/>
  <c r="T525" i="240"/>
  <c r="T521" i="240"/>
  <c r="T517" i="240"/>
  <c r="T513" i="240"/>
  <c r="T509" i="240"/>
  <c r="T505" i="240"/>
  <c r="T501" i="240"/>
  <c r="T497" i="240"/>
  <c r="T493" i="240"/>
  <c r="T489" i="240"/>
  <c r="T485" i="240"/>
  <c r="T481" i="240"/>
  <c r="T477" i="240"/>
  <c r="T473" i="240"/>
  <c r="T469" i="240"/>
  <c r="T465" i="240"/>
  <c r="T461" i="240"/>
  <c r="T457" i="240"/>
  <c r="T453" i="240"/>
  <c r="T449" i="240"/>
  <c r="T445" i="240"/>
  <c r="T441" i="240"/>
  <c r="T437" i="240"/>
  <c r="T433" i="240"/>
  <c r="T429" i="240"/>
  <c r="T425" i="240"/>
  <c r="T421" i="240"/>
  <c r="T417" i="240"/>
  <c r="T413" i="240"/>
  <c r="T409" i="240"/>
  <c r="T405" i="240"/>
  <c r="T401" i="240"/>
  <c r="T397" i="240"/>
  <c r="T393" i="240"/>
  <c r="T389" i="240"/>
  <c r="T385" i="240"/>
  <c r="T381" i="240"/>
  <c r="T985" i="240"/>
  <c r="T921" i="240"/>
  <c r="T877" i="240"/>
  <c r="T845" i="240"/>
  <c r="T813" i="240"/>
  <c r="T788" i="240"/>
  <c r="T767" i="240"/>
  <c r="T745" i="240"/>
  <c r="T724" i="240"/>
  <c r="T703" i="240"/>
  <c r="T681" i="240"/>
  <c r="T660" i="240"/>
  <c r="T644" i="240"/>
  <c r="T628" i="240"/>
  <c r="T612" i="240"/>
  <c r="T596" i="240"/>
  <c r="T588" i="240"/>
  <c r="T580" i="240"/>
  <c r="T572" i="240"/>
  <c r="T564" i="240"/>
  <c r="T556" i="240"/>
  <c r="T548" i="240"/>
  <c r="T540" i="240"/>
  <c r="T532" i="240"/>
  <c r="T524" i="240"/>
  <c r="T516" i="240"/>
  <c r="T508" i="240"/>
  <c r="T500" i="240"/>
  <c r="T495" i="240"/>
  <c r="T490" i="240"/>
  <c r="T484" i="240"/>
  <c r="T479" i="240"/>
  <c r="T474" i="240"/>
  <c r="T468" i="240"/>
  <c r="T463" i="240"/>
  <c r="T458" i="240"/>
  <c r="T452" i="240"/>
  <c r="T447" i="240"/>
  <c r="T442" i="240"/>
  <c r="T436" i="240"/>
  <c r="T431" i="240"/>
  <c r="T426" i="240"/>
  <c r="T420" i="240"/>
  <c r="T415" i="240"/>
  <c r="T410" i="240"/>
  <c r="T404" i="240"/>
  <c r="T399" i="240"/>
  <c r="T394" i="240"/>
  <c r="T388" i="240"/>
  <c r="T383" i="240"/>
  <c r="T378" i="240"/>
  <c r="T377" i="240" s="1"/>
  <c r="T969" i="240"/>
  <c r="T905" i="240"/>
  <c r="T869" i="240"/>
  <c r="T837" i="240"/>
  <c r="T805" i="240"/>
  <c r="T783" i="240"/>
  <c r="T761" i="240"/>
  <c r="T740" i="240"/>
  <c r="T719" i="240"/>
  <c r="T697" i="240"/>
  <c r="T676" i="240"/>
  <c r="T656" i="240"/>
  <c r="T640" i="240"/>
  <c r="T624" i="240"/>
  <c r="T608" i="240"/>
  <c r="T594" i="240"/>
  <c r="T586" i="240"/>
  <c r="T578" i="240"/>
  <c r="T570" i="240"/>
  <c r="T562" i="240"/>
  <c r="T554" i="240"/>
  <c r="T546" i="240"/>
  <c r="T538" i="240"/>
  <c r="T530" i="240"/>
  <c r="T522" i="240"/>
  <c r="T514" i="240"/>
  <c r="T506" i="240"/>
  <c r="T499" i="240"/>
  <c r="T494" i="240"/>
  <c r="T488" i="240"/>
  <c r="T483" i="240"/>
  <c r="T478" i="240"/>
  <c r="T472" i="240"/>
  <c r="T467" i="240"/>
  <c r="T462" i="240"/>
  <c r="T456" i="240"/>
  <c r="T451" i="240"/>
  <c r="T446" i="240"/>
  <c r="T440" i="240"/>
  <c r="T435" i="240"/>
  <c r="T430" i="240"/>
  <c r="T424" i="240"/>
  <c r="T419" i="240"/>
  <c r="T414" i="240"/>
  <c r="T408" i="240"/>
  <c r="T403" i="240"/>
  <c r="T398" i="240"/>
  <c r="T392" i="240"/>
  <c r="T387" i="240"/>
  <c r="T382" i="240"/>
  <c r="T953" i="240"/>
  <c r="T893" i="240"/>
  <c r="T861" i="240"/>
  <c r="T829" i="240"/>
  <c r="T799" i="240"/>
  <c r="T777" i="240"/>
  <c r="T756" i="240"/>
  <c r="T735" i="240"/>
  <c r="T713" i="240"/>
  <c r="T692" i="240"/>
  <c r="T671" i="240"/>
  <c r="T652" i="240"/>
  <c r="T636" i="240"/>
  <c r="T620" i="240"/>
  <c r="T604" i="240"/>
  <c r="T592" i="240"/>
  <c r="T584" i="240"/>
  <c r="T576" i="240"/>
  <c r="T568" i="240"/>
  <c r="T560" i="240"/>
  <c r="T552" i="240"/>
  <c r="T544" i="240"/>
  <c r="T536" i="240"/>
  <c r="T528" i="240"/>
  <c r="T520" i="240"/>
  <c r="T512" i="240"/>
  <c r="T504" i="240"/>
  <c r="T498" i="240"/>
  <c r="T492" i="240"/>
  <c r="T487" i="240"/>
  <c r="T482" i="240"/>
  <c r="T476" i="240"/>
  <c r="T471" i="240"/>
  <c r="T466" i="240"/>
  <c r="T460" i="240"/>
  <c r="T455" i="240"/>
  <c r="T450" i="240"/>
  <c r="T444" i="240"/>
  <c r="T439" i="240"/>
  <c r="T434" i="240"/>
  <c r="T428" i="240"/>
  <c r="T423" i="240"/>
  <c r="T418" i="240"/>
  <c r="T412" i="240"/>
  <c r="T407" i="240"/>
  <c r="T402" i="240"/>
  <c r="T396" i="240"/>
  <c r="T391" i="240"/>
  <c r="T386" i="240"/>
  <c r="T380" i="240"/>
  <c r="T937" i="240"/>
  <c r="T793" i="240"/>
  <c r="T708" i="240"/>
  <c r="T632" i="240"/>
  <c r="T582" i="240"/>
  <c r="T550" i="240"/>
  <c r="T518" i="240"/>
  <c r="T491" i="240"/>
  <c r="T470" i="240"/>
  <c r="T448" i="240"/>
  <c r="T427" i="240"/>
  <c r="T406" i="240"/>
  <c r="T384" i="240"/>
  <c r="T885" i="240"/>
  <c r="T772" i="240"/>
  <c r="T687" i="240"/>
  <c r="T616" i="240"/>
  <c r="T574" i="240"/>
  <c r="T542" i="240"/>
  <c r="T510" i="240"/>
  <c r="T486" i="240"/>
  <c r="T464" i="240"/>
  <c r="T443" i="240"/>
  <c r="T422" i="240"/>
  <c r="T400" i="240"/>
  <c r="T379" i="240"/>
  <c r="T853" i="240"/>
  <c r="T751" i="240"/>
  <c r="T665" i="240"/>
  <c r="T600" i="240"/>
  <c r="T566" i="240"/>
  <c r="T534" i="240"/>
  <c r="T502" i="240"/>
  <c r="T480" i="240"/>
  <c r="T459" i="240"/>
  <c r="T438" i="240"/>
  <c r="T416" i="240"/>
  <c r="T395" i="240"/>
  <c r="T821" i="240"/>
  <c r="T729" i="240"/>
  <c r="T648" i="240"/>
  <c r="T590" i="240"/>
  <c r="T558" i="240"/>
  <c r="T526" i="240"/>
  <c r="T496" i="240"/>
  <c r="T475" i="240"/>
  <c r="T454" i="240"/>
  <c r="T432" i="240"/>
  <c r="T411" i="240"/>
  <c r="T390" i="240"/>
  <c r="G211" i="240"/>
  <c r="F80" i="240"/>
  <c r="G139" i="240"/>
  <c r="F140" i="240"/>
  <c r="G200" i="240"/>
  <c r="F201" i="240"/>
  <c r="G163" i="240"/>
  <c r="F164" i="240"/>
  <c r="G115" i="240"/>
  <c r="G79" i="240"/>
  <c r="G343" i="240"/>
  <c r="F344" i="240"/>
  <c r="F116" i="240"/>
  <c r="S380" i="240"/>
  <c r="S384" i="240"/>
  <c r="S388" i="240"/>
  <c r="S392" i="240"/>
  <c r="S396" i="240"/>
  <c r="S400" i="240"/>
  <c r="S404" i="240"/>
  <c r="S408" i="240"/>
  <c r="S412" i="240"/>
  <c r="S416" i="240"/>
  <c r="S420" i="240"/>
  <c r="S424" i="240"/>
  <c r="S428" i="240"/>
  <c r="S432" i="240"/>
  <c r="S436" i="240"/>
  <c r="S440" i="240"/>
  <c r="S444" i="240"/>
  <c r="S448" i="240"/>
  <c r="S452" i="240"/>
  <c r="S456" i="240"/>
  <c r="S460" i="240"/>
  <c r="S464" i="240"/>
  <c r="S468" i="240"/>
  <c r="S472" i="240"/>
  <c r="S476" i="240"/>
  <c r="S480" i="240"/>
  <c r="S484" i="240"/>
  <c r="S488" i="240"/>
  <c r="S492" i="240"/>
  <c r="S496" i="240"/>
  <c r="S500" i="240"/>
  <c r="S504" i="240"/>
  <c r="S508" i="240"/>
  <c r="S512" i="240"/>
  <c r="S516" i="240"/>
  <c r="S520" i="240"/>
  <c r="S524" i="240"/>
  <c r="S528" i="240"/>
  <c r="S532" i="240"/>
  <c r="S536" i="240"/>
  <c r="S540" i="240"/>
  <c r="S544" i="240"/>
  <c r="S548" i="240"/>
  <c r="S552" i="240"/>
  <c r="S556" i="240"/>
  <c r="S560" i="240"/>
  <c r="S564" i="240"/>
  <c r="S568" i="240"/>
  <c r="S572" i="240"/>
  <c r="S576" i="240"/>
  <c r="S580" i="240"/>
  <c r="S584" i="240"/>
  <c r="S588" i="240"/>
  <c r="S592" i="240"/>
  <c r="S596" i="240"/>
  <c r="S600" i="240"/>
  <c r="S604" i="240"/>
  <c r="S608" i="240"/>
  <c r="S612" i="240"/>
  <c r="S616" i="240"/>
  <c r="S620" i="240"/>
  <c r="S624" i="240"/>
  <c r="S628" i="240"/>
  <c r="S632" i="240"/>
  <c r="S636" i="240"/>
  <c r="S640" i="240"/>
  <c r="S644" i="240"/>
  <c r="S648" i="240"/>
  <c r="S652" i="240"/>
  <c r="S656" i="240"/>
  <c r="S660" i="240"/>
  <c r="S664" i="240"/>
  <c r="S668" i="240"/>
  <c r="S672" i="240"/>
  <c r="S676" i="240"/>
  <c r="S381" i="240"/>
  <c r="S385" i="240"/>
  <c r="S389" i="240"/>
  <c r="S393" i="240"/>
  <c r="S397" i="240"/>
  <c r="S401" i="240"/>
  <c r="S405" i="240"/>
  <c r="S409" i="240"/>
  <c r="S413" i="240"/>
  <c r="S417" i="240"/>
  <c r="S421" i="240"/>
  <c r="S425" i="240"/>
  <c r="S429" i="240"/>
  <c r="S433" i="240"/>
  <c r="S437" i="240"/>
  <c r="S441" i="240"/>
  <c r="S445" i="240"/>
  <c r="S449" i="240"/>
  <c r="S453" i="240"/>
  <c r="S457" i="240"/>
  <c r="S461" i="240"/>
  <c r="S465" i="240"/>
  <c r="S469" i="240"/>
  <c r="S473" i="240"/>
  <c r="S477" i="240"/>
  <c r="S481" i="240"/>
  <c r="S485" i="240"/>
  <c r="S489" i="240"/>
  <c r="S493" i="240"/>
  <c r="S497" i="240"/>
  <c r="S501" i="240"/>
  <c r="S505" i="240"/>
  <c r="S509" i="240"/>
  <c r="S513" i="240"/>
  <c r="S517" i="240"/>
  <c r="S521" i="240"/>
  <c r="S525" i="240"/>
  <c r="S529" i="240"/>
  <c r="S533" i="240"/>
  <c r="S537" i="240"/>
  <c r="S541" i="240"/>
  <c r="S545" i="240"/>
  <c r="S549" i="240"/>
  <c r="S553" i="240"/>
  <c r="S557" i="240"/>
  <c r="S561" i="240"/>
  <c r="S565" i="240"/>
  <c r="S569" i="240"/>
  <c r="S573" i="240"/>
  <c r="S577" i="240"/>
  <c r="S581" i="240"/>
  <c r="S585" i="240"/>
  <c r="S589" i="240"/>
  <c r="S593" i="240"/>
  <c r="S597" i="240"/>
  <c r="S601" i="240"/>
  <c r="S605" i="240"/>
  <c r="S609" i="240"/>
  <c r="S613" i="240"/>
  <c r="S617" i="240"/>
  <c r="S621" i="240"/>
  <c r="S625" i="240"/>
  <c r="S629" i="240"/>
  <c r="S633" i="240"/>
  <c r="S637" i="240"/>
  <c r="S641" i="240"/>
  <c r="S645" i="240"/>
  <c r="S649" i="240"/>
  <c r="S653" i="240"/>
  <c r="S657" i="240"/>
  <c r="S661" i="240"/>
  <c r="S665" i="240"/>
  <c r="S669" i="240"/>
  <c r="S673" i="240"/>
  <c r="S677" i="240"/>
  <c r="S378" i="240"/>
  <c r="S382" i="240"/>
  <c r="S386" i="240"/>
  <c r="S390" i="240"/>
  <c r="S394" i="240"/>
  <c r="S398" i="240"/>
  <c r="S402" i="240"/>
  <c r="S406" i="240"/>
  <c r="S410" i="240"/>
  <c r="S414" i="240"/>
  <c r="S418" i="240"/>
  <c r="S422" i="240"/>
  <c r="S426" i="240"/>
  <c r="S430" i="240"/>
  <c r="S434" i="240"/>
  <c r="S438" i="240"/>
  <c r="S442" i="240"/>
  <c r="S446" i="240"/>
  <c r="S450" i="240"/>
  <c r="S454" i="240"/>
  <c r="S458" i="240"/>
  <c r="S462" i="240"/>
  <c r="S466" i="240"/>
  <c r="S470" i="240"/>
  <c r="S474" i="240"/>
  <c r="S478" i="240"/>
  <c r="S482" i="240"/>
  <c r="S486" i="240"/>
  <c r="S490" i="240"/>
  <c r="S494" i="240"/>
  <c r="S498" i="240"/>
  <c r="S502" i="240"/>
  <c r="S506" i="240"/>
  <c r="S510" i="240"/>
  <c r="S514" i="240"/>
  <c r="S518" i="240"/>
  <c r="S522" i="240"/>
  <c r="S526" i="240"/>
  <c r="S530" i="240"/>
  <c r="S534" i="240"/>
  <c r="S538" i="240"/>
  <c r="S542" i="240"/>
  <c r="S546" i="240"/>
  <c r="S550" i="240"/>
  <c r="S554" i="240"/>
  <c r="S558" i="240"/>
  <c r="S562" i="240"/>
  <c r="S566" i="240"/>
  <c r="S570" i="240"/>
  <c r="S574" i="240"/>
  <c r="S578" i="240"/>
  <c r="S582" i="240"/>
  <c r="S586" i="240"/>
  <c r="S590" i="240"/>
  <c r="S594" i="240"/>
  <c r="S598" i="240"/>
  <c r="S602" i="240"/>
  <c r="S606" i="240"/>
  <c r="S610" i="240"/>
  <c r="S614" i="240"/>
  <c r="S618" i="240"/>
  <c r="S622" i="240"/>
  <c r="S626" i="240"/>
  <c r="S630" i="240"/>
  <c r="S634" i="240"/>
  <c r="S638" i="240"/>
  <c r="S642" i="240"/>
  <c r="S646" i="240"/>
  <c r="S650" i="240"/>
  <c r="S654" i="240"/>
  <c r="S658" i="240"/>
  <c r="S662" i="240"/>
  <c r="S666" i="240"/>
  <c r="S670" i="240"/>
  <c r="S674" i="240"/>
  <c r="S678" i="240"/>
  <c r="S379" i="240"/>
  <c r="S383" i="240"/>
  <c r="S387" i="240"/>
  <c r="S391" i="240"/>
  <c r="S395" i="240"/>
  <c r="S399" i="240"/>
  <c r="S403" i="240"/>
  <c r="S407" i="240"/>
  <c r="S411" i="240"/>
  <c r="S415" i="240"/>
  <c r="S419" i="240"/>
  <c r="S423" i="240"/>
  <c r="S427" i="240"/>
  <c r="S431" i="240"/>
  <c r="S435" i="240"/>
  <c r="S439" i="240"/>
  <c r="S443" i="240"/>
  <c r="S447" i="240"/>
  <c r="S451" i="240"/>
  <c r="S455" i="240"/>
  <c r="S459" i="240"/>
  <c r="S463" i="240"/>
  <c r="S467" i="240"/>
  <c r="S471" i="240"/>
  <c r="S475" i="240"/>
  <c r="S479" i="240"/>
  <c r="S483" i="240"/>
  <c r="S487" i="240"/>
  <c r="S491" i="240"/>
  <c r="S495" i="240"/>
  <c r="S499" i="240"/>
  <c r="S503" i="240"/>
  <c r="S507" i="240"/>
  <c r="S511" i="240"/>
  <c r="S515" i="240"/>
  <c r="S519" i="240"/>
  <c r="S523" i="240"/>
  <c r="S527" i="240"/>
  <c r="S531" i="240"/>
  <c r="S535" i="240"/>
  <c r="S539" i="240"/>
  <c r="S543" i="240"/>
  <c r="S547" i="240"/>
  <c r="S551" i="240"/>
  <c r="S555" i="240"/>
  <c r="S559" i="240"/>
  <c r="S563" i="240"/>
  <c r="S567" i="240"/>
  <c r="S571" i="240"/>
  <c r="S575" i="240"/>
  <c r="S579" i="240"/>
  <c r="S583" i="240"/>
  <c r="S587" i="240"/>
  <c r="S591" i="240"/>
  <c r="S595" i="240"/>
  <c r="S599" i="240"/>
  <c r="S603" i="240"/>
  <c r="S607" i="240"/>
  <c r="S611" i="240"/>
  <c r="S615" i="240"/>
  <c r="S619" i="240"/>
  <c r="S623" i="240"/>
  <c r="S627" i="240"/>
  <c r="S631" i="240"/>
  <c r="S635" i="240"/>
  <c r="S639" i="240"/>
  <c r="S643" i="240"/>
  <c r="S647" i="240"/>
  <c r="S651" i="240"/>
  <c r="S655" i="240"/>
  <c r="S659" i="240"/>
  <c r="S663" i="240"/>
  <c r="S667" i="240"/>
  <c r="S671" i="240"/>
  <c r="S675" i="240"/>
  <c r="S679" i="240"/>
  <c r="S680" i="240"/>
  <c r="S684" i="240"/>
  <c r="S688" i="240"/>
  <c r="S692" i="240"/>
  <c r="S696" i="240"/>
  <c r="S700" i="240"/>
  <c r="S704" i="240"/>
  <c r="S708" i="240"/>
  <c r="S712" i="240"/>
  <c r="S716" i="240"/>
  <c r="S720" i="240"/>
  <c r="S724" i="240"/>
  <c r="S728" i="240"/>
  <c r="S732" i="240"/>
  <c r="S736" i="240"/>
  <c r="S740" i="240"/>
  <c r="S744" i="240"/>
  <c r="S748" i="240"/>
  <c r="S752" i="240"/>
  <c r="S756" i="240"/>
  <c r="S760" i="240"/>
  <c r="S764" i="240"/>
  <c r="S768" i="240"/>
  <c r="S772" i="240"/>
  <c r="S776" i="240"/>
  <c r="S780" i="240"/>
  <c r="S784" i="240"/>
  <c r="S788" i="240"/>
  <c r="S792" i="240"/>
  <c r="S796" i="240"/>
  <c r="S800" i="240"/>
  <c r="S804" i="240"/>
  <c r="S808" i="240"/>
  <c r="S812" i="240"/>
  <c r="S816" i="240"/>
  <c r="S820" i="240"/>
  <c r="S824" i="240"/>
  <c r="S828" i="240"/>
  <c r="S832" i="240"/>
  <c r="S836" i="240"/>
  <c r="S840" i="240"/>
  <c r="S844" i="240"/>
  <c r="S848" i="240"/>
  <c r="S852" i="240"/>
  <c r="S856" i="240"/>
  <c r="S860" i="240"/>
  <c r="S864" i="240"/>
  <c r="S868" i="240"/>
  <c r="S872" i="240"/>
  <c r="S876" i="240"/>
  <c r="S880" i="240"/>
  <c r="S884" i="240"/>
  <c r="S888" i="240"/>
  <c r="S892" i="240"/>
  <c r="S896" i="240"/>
  <c r="S900" i="240"/>
  <c r="S904" i="240"/>
  <c r="S908" i="240"/>
  <c r="S912" i="240"/>
  <c r="S916" i="240"/>
  <c r="S920" i="240"/>
  <c r="S924" i="240"/>
  <c r="S928" i="240"/>
  <c r="S932" i="240"/>
  <c r="S936" i="240"/>
  <c r="S940" i="240"/>
  <c r="S944" i="240"/>
  <c r="S948" i="240"/>
  <c r="S952" i="240"/>
  <c r="S956" i="240"/>
  <c r="S960" i="240"/>
  <c r="S964" i="240"/>
  <c r="S968" i="240"/>
  <c r="S972" i="240"/>
  <c r="S976" i="240"/>
  <c r="S980" i="240"/>
  <c r="S984" i="240"/>
  <c r="S988" i="240"/>
  <c r="S992" i="240"/>
  <c r="S996" i="240"/>
  <c r="S1000" i="240"/>
  <c r="S729" i="240"/>
  <c r="S745" i="240"/>
  <c r="S765" i="240"/>
  <c r="S781" i="240"/>
  <c r="S793" i="240"/>
  <c r="S809" i="240"/>
  <c r="S681" i="240"/>
  <c r="S685" i="240"/>
  <c r="S689" i="240"/>
  <c r="S693" i="240"/>
  <c r="S697" i="240"/>
  <c r="S701" i="240"/>
  <c r="S705" i="240"/>
  <c r="S709" i="240"/>
  <c r="S713" i="240"/>
  <c r="S717" i="240"/>
  <c r="S721" i="240"/>
  <c r="S725" i="240"/>
  <c r="S741" i="240"/>
  <c r="S749" i="240"/>
  <c r="S761" i="240"/>
  <c r="S785" i="240"/>
  <c r="S805" i="240"/>
  <c r="S682" i="240"/>
  <c r="S686" i="240"/>
  <c r="S690" i="240"/>
  <c r="S694" i="240"/>
  <c r="S698" i="240"/>
  <c r="S702" i="240"/>
  <c r="S706" i="240"/>
  <c r="S710" i="240"/>
  <c r="S714" i="240"/>
  <c r="S718" i="240"/>
  <c r="S722" i="240"/>
  <c r="S726" i="240"/>
  <c r="S730" i="240"/>
  <c r="S734" i="240"/>
  <c r="S738" i="240"/>
  <c r="S742" i="240"/>
  <c r="S746" i="240"/>
  <c r="S750" i="240"/>
  <c r="S754" i="240"/>
  <c r="S758" i="240"/>
  <c r="S762" i="240"/>
  <c r="S766" i="240"/>
  <c r="S770" i="240"/>
  <c r="S774" i="240"/>
  <c r="S778" i="240"/>
  <c r="S782" i="240"/>
  <c r="S786" i="240"/>
  <c r="S790" i="240"/>
  <c r="S794" i="240"/>
  <c r="S798" i="240"/>
  <c r="S802" i="240"/>
  <c r="S806" i="240"/>
  <c r="S810" i="240"/>
  <c r="S814" i="240"/>
  <c r="S818" i="240"/>
  <c r="S822" i="240"/>
  <c r="S826" i="240"/>
  <c r="S830" i="240"/>
  <c r="S834" i="240"/>
  <c r="S838" i="240"/>
  <c r="S842" i="240"/>
  <c r="S846" i="240"/>
  <c r="S850" i="240"/>
  <c r="S854" i="240"/>
  <c r="S858" i="240"/>
  <c r="S862" i="240"/>
  <c r="S866" i="240"/>
  <c r="S870" i="240"/>
  <c r="S874" i="240"/>
  <c r="S878" i="240"/>
  <c r="S882" i="240"/>
  <c r="S886" i="240"/>
  <c r="S890" i="240"/>
  <c r="S894" i="240"/>
  <c r="S898" i="240"/>
  <c r="S902" i="240"/>
  <c r="S906" i="240"/>
  <c r="S910" i="240"/>
  <c r="S914" i="240"/>
  <c r="S918" i="240"/>
  <c r="S922" i="240"/>
  <c r="S926" i="240"/>
  <c r="S930" i="240"/>
  <c r="S934" i="240"/>
  <c r="S938" i="240"/>
  <c r="S942" i="240"/>
  <c r="S946" i="240"/>
  <c r="S950" i="240"/>
  <c r="S954" i="240"/>
  <c r="S958" i="240"/>
  <c r="S962" i="240"/>
  <c r="S966" i="240"/>
  <c r="S970" i="240"/>
  <c r="S974" i="240"/>
  <c r="S978" i="240"/>
  <c r="S982" i="240"/>
  <c r="S986" i="240"/>
  <c r="S990" i="240"/>
  <c r="S994" i="240"/>
  <c r="S998" i="240"/>
  <c r="S737" i="240"/>
  <c r="S757" i="240"/>
  <c r="S773" i="240"/>
  <c r="S789" i="240"/>
  <c r="S801" i="240"/>
  <c r="S683" i="240"/>
  <c r="S687" i="240"/>
  <c r="S691" i="240"/>
  <c r="S695" i="240"/>
  <c r="S699" i="240"/>
  <c r="S703" i="240"/>
  <c r="S707" i="240"/>
  <c r="S711" i="240"/>
  <c r="S715" i="240"/>
  <c r="S719" i="240"/>
  <c r="S723" i="240"/>
  <c r="S727" i="240"/>
  <c r="S731" i="240"/>
  <c r="S735" i="240"/>
  <c r="S739" i="240"/>
  <c r="S743" i="240"/>
  <c r="S747" i="240"/>
  <c r="S751" i="240"/>
  <c r="S755" i="240"/>
  <c r="S759" i="240"/>
  <c r="S763" i="240"/>
  <c r="S767" i="240"/>
  <c r="S771" i="240"/>
  <c r="S775" i="240"/>
  <c r="S779" i="240"/>
  <c r="S783" i="240"/>
  <c r="S787" i="240"/>
  <c r="S791" i="240"/>
  <c r="S795" i="240"/>
  <c r="S799" i="240"/>
  <c r="S803" i="240"/>
  <c r="S807" i="240"/>
  <c r="S811" i="240"/>
  <c r="S815" i="240"/>
  <c r="S819" i="240"/>
  <c r="S823" i="240"/>
  <c r="S827" i="240"/>
  <c r="S831" i="240"/>
  <c r="S835" i="240"/>
  <c r="S839" i="240"/>
  <c r="S843" i="240"/>
  <c r="S847" i="240"/>
  <c r="S851" i="240"/>
  <c r="S855" i="240"/>
  <c r="S859" i="240"/>
  <c r="S863" i="240"/>
  <c r="S867" i="240"/>
  <c r="S871" i="240"/>
  <c r="S875" i="240"/>
  <c r="S879" i="240"/>
  <c r="S883" i="240"/>
  <c r="S887" i="240"/>
  <c r="S891" i="240"/>
  <c r="S895" i="240"/>
  <c r="S899" i="240"/>
  <c r="S903" i="240"/>
  <c r="S907" i="240"/>
  <c r="S911" i="240"/>
  <c r="S915" i="240"/>
  <c r="S919" i="240"/>
  <c r="S923" i="240"/>
  <c r="S927" i="240"/>
  <c r="S931" i="240"/>
  <c r="S935" i="240"/>
  <c r="S939" i="240"/>
  <c r="S943" i="240"/>
  <c r="S947" i="240"/>
  <c r="S951" i="240"/>
  <c r="S955" i="240"/>
  <c r="S959" i="240"/>
  <c r="S963" i="240"/>
  <c r="S967" i="240"/>
  <c r="S971" i="240"/>
  <c r="S975" i="240"/>
  <c r="S979" i="240"/>
  <c r="S983" i="240"/>
  <c r="S987" i="240"/>
  <c r="S991" i="240"/>
  <c r="S995" i="240"/>
  <c r="S999" i="240"/>
  <c r="S733" i="240"/>
  <c r="S753" i="240"/>
  <c r="S769" i="240"/>
  <c r="S777" i="240"/>
  <c r="S797" i="240"/>
  <c r="S821" i="240"/>
  <c r="S837" i="240"/>
  <c r="S853" i="240"/>
  <c r="S869" i="240"/>
  <c r="S885" i="240"/>
  <c r="S901" i="240"/>
  <c r="S917" i="240"/>
  <c r="S933" i="240"/>
  <c r="S949" i="240"/>
  <c r="S965" i="240"/>
  <c r="S981" i="240"/>
  <c r="S997" i="240"/>
  <c r="S905" i="240"/>
  <c r="S937" i="240"/>
  <c r="S969" i="240"/>
  <c r="S985" i="240"/>
  <c r="S829" i="240"/>
  <c r="S861" i="240"/>
  <c r="S893" i="240"/>
  <c r="S925" i="240"/>
  <c r="S957" i="240"/>
  <c r="S989" i="240"/>
  <c r="S833" i="240"/>
  <c r="S865" i="240"/>
  <c r="S897" i="240"/>
  <c r="S929" i="240"/>
  <c r="S961" i="240"/>
  <c r="S993" i="240"/>
  <c r="S825" i="240"/>
  <c r="S841" i="240"/>
  <c r="S857" i="240"/>
  <c r="S873" i="240"/>
  <c r="S889" i="240"/>
  <c r="S921" i="240"/>
  <c r="S953" i="240"/>
  <c r="S813" i="240"/>
  <c r="S845" i="240"/>
  <c r="S877" i="240"/>
  <c r="S909" i="240"/>
  <c r="S941" i="240"/>
  <c r="S973" i="240"/>
  <c r="S817" i="240"/>
  <c r="S849" i="240"/>
  <c r="S881" i="240"/>
  <c r="S913" i="240"/>
  <c r="S945" i="240"/>
  <c r="S977" i="240"/>
  <c r="G127" i="240"/>
  <c r="F128" i="240"/>
  <c r="R339" i="240"/>
  <c r="G331" i="240"/>
  <c r="F332" i="240"/>
  <c r="G175" i="240"/>
  <c r="F176" i="240"/>
  <c r="G319" i="240"/>
  <c r="F320" i="240"/>
  <c r="G19" i="240"/>
  <c r="F20" i="240"/>
  <c r="G295" i="240"/>
  <c r="F296" i="240"/>
  <c r="G103" i="240"/>
  <c r="F104" i="240"/>
  <c r="G223" i="240"/>
  <c r="F224" i="240"/>
  <c r="G187" i="240"/>
  <c r="F188" i="240"/>
  <c r="G259" i="240"/>
  <c r="F260" i="240"/>
  <c r="P341" i="240"/>
  <c r="O340" i="240"/>
  <c r="N339" i="240"/>
  <c r="P337" i="240"/>
  <c r="O336" i="240"/>
  <c r="R335" i="240"/>
  <c r="N335" i="240"/>
  <c r="P333" i="240"/>
  <c r="O332" i="240"/>
  <c r="R331" i="240"/>
  <c r="N331" i="240"/>
  <c r="P329" i="240"/>
  <c r="O328" i="240"/>
  <c r="R327" i="240"/>
  <c r="N327" i="240"/>
  <c r="R341" i="240"/>
  <c r="N341" i="240"/>
  <c r="P339" i="240"/>
  <c r="O338" i="240"/>
  <c r="R337" i="240"/>
  <c r="N337" i="240"/>
  <c r="P335" i="240"/>
  <c r="O334" i="240"/>
  <c r="R333" i="240"/>
  <c r="N333" i="240"/>
  <c r="P331" i="240"/>
  <c r="O330" i="240"/>
  <c r="R329" i="240"/>
  <c r="N329" i="240"/>
  <c r="P327" i="240"/>
  <c r="O326" i="240"/>
  <c r="R325" i="240"/>
  <c r="N325" i="240"/>
  <c r="P323" i="240"/>
  <c r="O322" i="240"/>
  <c r="R321" i="240"/>
  <c r="N321" i="240"/>
  <c r="P319" i="240"/>
  <c r="O318" i="240"/>
  <c r="R317" i="240"/>
  <c r="N317" i="240"/>
  <c r="P315" i="240"/>
  <c r="O314" i="240"/>
  <c r="R313" i="240"/>
  <c r="N313" i="240"/>
  <c r="P311" i="240"/>
  <c r="O310" i="240"/>
  <c r="R309" i="240"/>
  <c r="N309" i="240"/>
  <c r="P307" i="240"/>
  <c r="O306" i="240"/>
  <c r="R305" i="240"/>
  <c r="N305" i="240"/>
  <c r="P303" i="240"/>
  <c r="O302" i="240"/>
  <c r="R301" i="240"/>
  <c r="N301" i="240"/>
  <c r="P299" i="240"/>
  <c r="O298" i="240"/>
  <c r="R297" i="240"/>
  <c r="N297" i="240"/>
  <c r="P295" i="240"/>
  <c r="O294" i="240"/>
  <c r="R293" i="240"/>
  <c r="R340" i="240"/>
  <c r="P338" i="240"/>
  <c r="O337" i="240"/>
  <c r="N336" i="240"/>
  <c r="R332" i="240"/>
  <c r="P330" i="240"/>
  <c r="O329" i="240"/>
  <c r="N328" i="240"/>
  <c r="O324" i="240"/>
  <c r="R322" i="240"/>
  <c r="O321" i="240"/>
  <c r="P320" i="240"/>
  <c r="R319" i="240"/>
  <c r="N318" i="240"/>
  <c r="P317" i="240"/>
  <c r="R316" i="240"/>
  <c r="N315" i="240"/>
  <c r="P314" i="240"/>
  <c r="N312" i="240"/>
  <c r="O311" i="240"/>
  <c r="O308" i="240"/>
  <c r="R306" i="240"/>
  <c r="O305" i="240"/>
  <c r="P304" i="240"/>
  <c r="R303" i="240"/>
  <c r="N302" i="240"/>
  <c r="P301" i="240"/>
  <c r="R300" i="240"/>
  <c r="N299" i="240"/>
  <c r="P298" i="240"/>
  <c r="N296" i="240"/>
  <c r="O295" i="240"/>
  <c r="N293" i="240"/>
  <c r="P291" i="240"/>
  <c r="O290" i="240"/>
  <c r="R289" i="240"/>
  <c r="N289" i="240"/>
  <c r="P287" i="240"/>
  <c r="O286" i="240"/>
  <c r="R285" i="240"/>
  <c r="N285" i="240"/>
  <c r="P283" i="240"/>
  <c r="O282" i="240"/>
  <c r="R281" i="240"/>
  <c r="N281" i="240"/>
  <c r="P279" i="240"/>
  <c r="O278" i="240"/>
  <c r="R277" i="240"/>
  <c r="P340" i="240"/>
  <c r="O339" i="240"/>
  <c r="N338" i="240"/>
  <c r="R334" i="240"/>
  <c r="P332" i="240"/>
  <c r="O331" i="240"/>
  <c r="N330" i="240"/>
  <c r="R326" i="240"/>
  <c r="N324" i="240"/>
  <c r="O323" i="240"/>
  <c r="O320" i="240"/>
  <c r="R318" i="240"/>
  <c r="O317" i="240"/>
  <c r="O341" i="240"/>
  <c r="N340" i="240"/>
  <c r="R336" i="240"/>
  <c r="P334" i="240"/>
  <c r="O333" i="240"/>
  <c r="N332" i="240"/>
  <c r="R328" i="240"/>
  <c r="P326" i="240"/>
  <c r="P325" i="240"/>
  <c r="R324" i="240"/>
  <c r="N323" i="240"/>
  <c r="P322" i="240"/>
  <c r="N320" i="240"/>
  <c r="O319" i="240"/>
  <c r="O316" i="240"/>
  <c r="R314" i="240"/>
  <c r="O313" i="240"/>
  <c r="P312" i="240"/>
  <c r="R311" i="240"/>
  <c r="N310" i="240"/>
  <c r="P309" i="240"/>
  <c r="R308" i="240"/>
  <c r="N307" i="240"/>
  <c r="P306" i="240"/>
  <c r="N304" i="240"/>
  <c r="O303" i="240"/>
  <c r="O300" i="240"/>
  <c r="R298" i="240"/>
  <c r="O297" i="240"/>
  <c r="P296" i="240"/>
  <c r="R295" i="240"/>
  <c r="N294" i="240"/>
  <c r="P293" i="240"/>
  <c r="O292" i="240"/>
  <c r="R291" i="240"/>
  <c r="N291" i="240"/>
  <c r="P289" i="240"/>
  <c r="O288" i="240"/>
  <c r="R287" i="240"/>
  <c r="N287" i="240"/>
  <c r="P285" i="240"/>
  <c r="O284" i="240"/>
  <c r="R283" i="240"/>
  <c r="N283" i="240"/>
  <c r="P281" i="240"/>
  <c r="O280" i="240"/>
  <c r="R279" i="240"/>
  <c r="N279" i="240"/>
  <c r="P277" i="240"/>
  <c r="O276" i="240"/>
  <c r="R275" i="240"/>
  <c r="N275" i="240"/>
  <c r="P273" i="240"/>
  <c r="O272" i="240"/>
  <c r="R271" i="240"/>
  <c r="N271" i="240"/>
  <c r="P269" i="240"/>
  <c r="O268" i="240"/>
  <c r="R267" i="240"/>
  <c r="N267" i="240"/>
  <c r="P265" i="240"/>
  <c r="O264" i="240"/>
  <c r="R263" i="240"/>
  <c r="N263" i="240"/>
  <c r="P261" i="240"/>
  <c r="O260" i="240"/>
  <c r="R259" i="240"/>
  <c r="N259" i="240"/>
  <c r="P257" i="240"/>
  <c r="O256" i="240"/>
  <c r="R255" i="240"/>
  <c r="N255" i="240"/>
  <c r="P253" i="240"/>
  <c r="O252" i="240"/>
  <c r="R251" i="240"/>
  <c r="N251" i="240"/>
  <c r="P249" i="240"/>
  <c r="O248" i="240"/>
  <c r="R247" i="240"/>
  <c r="N247" i="240"/>
  <c r="P245" i="240"/>
  <c r="O244" i="240"/>
  <c r="R243" i="240"/>
  <c r="N243" i="240"/>
  <c r="P241" i="240"/>
  <c r="O240" i="240"/>
  <c r="R239" i="240"/>
  <c r="N239" i="240"/>
  <c r="P237" i="240"/>
  <c r="O236" i="240"/>
  <c r="R235" i="240"/>
  <c r="N235" i="240"/>
  <c r="P233" i="240"/>
  <c r="O232" i="240"/>
  <c r="R231" i="240"/>
  <c r="N231" i="240"/>
  <c r="P336" i="240"/>
  <c r="O327" i="240"/>
  <c r="R323" i="240"/>
  <c r="R320" i="240"/>
  <c r="R315" i="240"/>
  <c r="N314" i="240"/>
  <c r="R312" i="240"/>
  <c r="N311" i="240"/>
  <c r="N308" i="240"/>
  <c r="O335" i="240"/>
  <c r="R330" i="240"/>
  <c r="N326" i="240"/>
  <c r="O315" i="240"/>
  <c r="O312" i="240"/>
  <c r="R310" i="240"/>
  <c r="O309" i="240"/>
  <c r="R307" i="240"/>
  <c r="N306" i="240"/>
  <c r="R304" i="240"/>
  <c r="N303" i="240"/>
  <c r="N300" i="240"/>
  <c r="R292" i="240"/>
  <c r="P290" i="240"/>
  <c r="O289" i="240"/>
  <c r="N288" i="240"/>
  <c r="R284" i="240"/>
  <c r="P282" i="240"/>
  <c r="O281" i="240"/>
  <c r="N280" i="240"/>
  <c r="N276" i="240"/>
  <c r="P275" i="240"/>
  <c r="R274" i="240"/>
  <c r="N273" i="240"/>
  <c r="P272" i="240"/>
  <c r="N270" i="240"/>
  <c r="O269" i="240"/>
  <c r="O266" i="240"/>
  <c r="R264" i="240"/>
  <c r="O263" i="240"/>
  <c r="P262" i="240"/>
  <c r="R261" i="240"/>
  <c r="N260" i="240"/>
  <c r="P259" i="240"/>
  <c r="R258" i="240"/>
  <c r="N257" i="240"/>
  <c r="P256" i="240"/>
  <c r="N254" i="240"/>
  <c r="O253" i="240"/>
  <c r="O250" i="240"/>
  <c r="R248" i="240"/>
  <c r="O247" i="240"/>
  <c r="P246" i="240"/>
  <c r="R245" i="240"/>
  <c r="N244" i="240"/>
  <c r="P243" i="240"/>
  <c r="R242" i="240"/>
  <c r="N241" i="240"/>
  <c r="P240" i="240"/>
  <c r="R338" i="240"/>
  <c r="N334" i="240"/>
  <c r="O325" i="240"/>
  <c r="N322" i="240"/>
  <c r="N319" i="240"/>
  <c r="P316" i="240"/>
  <c r="P313" i="240"/>
  <c r="P310" i="240"/>
  <c r="O307" i="240"/>
  <c r="O304" i="240"/>
  <c r="R302" i="240"/>
  <c r="O301" i="240"/>
  <c r="R299" i="240"/>
  <c r="N298" i="240"/>
  <c r="R296" i="240"/>
  <c r="N295" i="240"/>
  <c r="P292" i="240"/>
  <c r="O291" i="240"/>
  <c r="N290" i="240"/>
  <c r="R286" i="240"/>
  <c r="P284" i="240"/>
  <c r="O283" i="240"/>
  <c r="N282" i="240"/>
  <c r="R278" i="240"/>
  <c r="R276" i="240"/>
  <c r="O275" i="240"/>
  <c r="P274" i="240"/>
  <c r="R273" i="240"/>
  <c r="N272" i="240"/>
  <c r="P271" i="240"/>
  <c r="R270" i="240"/>
  <c r="N269" i="240"/>
  <c r="P268" i="240"/>
  <c r="N266" i="240"/>
  <c r="O265" i="240"/>
  <c r="O262" i="240"/>
  <c r="R260" i="240"/>
  <c r="O259" i="240"/>
  <c r="P258" i="240"/>
  <c r="R257" i="240"/>
  <c r="N256" i="240"/>
  <c r="P255" i="240"/>
  <c r="R254" i="240"/>
  <c r="N253" i="240"/>
  <c r="P252" i="240"/>
  <c r="P321" i="240"/>
  <c r="P300" i="240"/>
  <c r="P297" i="240"/>
  <c r="P294" i="240"/>
  <c r="O287" i="240"/>
  <c r="R282" i="240"/>
  <c r="P280" i="240"/>
  <c r="N278" i="240"/>
  <c r="P276" i="240"/>
  <c r="O273" i="240"/>
  <c r="O270" i="240"/>
  <c r="R268" i="240"/>
  <c r="O267" i="240"/>
  <c r="R265" i="240"/>
  <c r="N264" i="240"/>
  <c r="R262" i="240"/>
  <c r="N261" i="240"/>
  <c r="N258" i="240"/>
  <c r="P250" i="240"/>
  <c r="O249" i="240"/>
  <c r="P248" i="240"/>
  <c r="P247" i="240"/>
  <c r="O246" i="240"/>
  <c r="O245" i="240"/>
  <c r="P244" i="240"/>
  <c r="O243" i="240"/>
  <c r="O242" i="240"/>
  <c r="O241" i="240"/>
  <c r="N240" i="240"/>
  <c r="P239" i="240"/>
  <c r="R238" i="240"/>
  <c r="N237" i="240"/>
  <c r="P236" i="240"/>
  <c r="N234" i="240"/>
  <c r="O233" i="240"/>
  <c r="O230" i="240"/>
  <c r="R229" i="240"/>
  <c r="N229" i="240"/>
  <c r="P227" i="240"/>
  <c r="O226" i="240"/>
  <c r="R225" i="240"/>
  <c r="N225" i="240"/>
  <c r="P223" i="240"/>
  <c r="O222" i="240"/>
  <c r="R221" i="240"/>
  <c r="N221" i="240"/>
  <c r="P219" i="240"/>
  <c r="O218" i="240"/>
  <c r="R217" i="240"/>
  <c r="N217" i="240"/>
  <c r="P215" i="240"/>
  <c r="O214" i="240"/>
  <c r="R213" i="240"/>
  <c r="N213" i="240"/>
  <c r="P211" i="240"/>
  <c r="O210" i="240"/>
  <c r="R209" i="240"/>
  <c r="N209" i="240"/>
  <c r="P207" i="240"/>
  <c r="O206" i="240"/>
  <c r="R205" i="240"/>
  <c r="N205" i="240"/>
  <c r="P203" i="240"/>
  <c r="O202" i="240"/>
  <c r="R201" i="240"/>
  <c r="N201" i="240"/>
  <c r="P199" i="240"/>
  <c r="O198" i="240"/>
  <c r="R197" i="240"/>
  <c r="N197" i="240"/>
  <c r="P195" i="240"/>
  <c r="O194" i="240"/>
  <c r="R193" i="240"/>
  <c r="N193" i="240"/>
  <c r="P191" i="240"/>
  <c r="O190" i="240"/>
  <c r="R189" i="240"/>
  <c r="N189" i="240"/>
  <c r="P187" i="240"/>
  <c r="O186" i="240"/>
  <c r="R185" i="240"/>
  <c r="N185" i="240"/>
  <c r="P183" i="240"/>
  <c r="O182" i="240"/>
  <c r="R181" i="240"/>
  <c r="N181" i="240"/>
  <c r="P179" i="240"/>
  <c r="O178" i="240"/>
  <c r="R177" i="240"/>
  <c r="N177" i="240"/>
  <c r="P175" i="240"/>
  <c r="O174" i="240"/>
  <c r="R173" i="240"/>
  <c r="N173" i="240"/>
  <c r="P171" i="240"/>
  <c r="O170" i="240"/>
  <c r="R169" i="240"/>
  <c r="N169" i="240"/>
  <c r="P167" i="240"/>
  <c r="O166" i="240"/>
  <c r="R165" i="240"/>
  <c r="N165" i="240"/>
  <c r="P318" i="240"/>
  <c r="P305" i="240"/>
  <c r="P302" i="240"/>
  <c r="O299" i="240"/>
  <c r="O296" i="240"/>
  <c r="O293" i="240"/>
  <c r="R288" i="240"/>
  <c r="P286" i="240"/>
  <c r="N284" i="240"/>
  <c r="O277" i="240"/>
  <c r="O274" i="240"/>
  <c r="R272" i="240"/>
  <c r="O271" i="240"/>
  <c r="R269" i="240"/>
  <c r="N268" i="240"/>
  <c r="R266" i="240"/>
  <c r="N265" i="240"/>
  <c r="N262" i="240"/>
  <c r="P254" i="240"/>
  <c r="P251" i="240"/>
  <c r="N250" i="240"/>
  <c r="N249" i="240"/>
  <c r="N248" i="240"/>
  <c r="N246" i="240"/>
  <c r="N245" i="240"/>
  <c r="N242" i="240"/>
  <c r="O239" i="240"/>
  <c r="P238" i="240"/>
  <c r="R237" i="240"/>
  <c r="N236" i="240"/>
  <c r="P235" i="240"/>
  <c r="R234" i="240"/>
  <c r="N233" i="240"/>
  <c r="P232" i="240"/>
  <c r="N230" i="240"/>
  <c r="P228" i="240"/>
  <c r="O227" i="240"/>
  <c r="R226" i="240"/>
  <c r="N226" i="240"/>
  <c r="P224" i="240"/>
  <c r="O223" i="240"/>
  <c r="R222" i="240"/>
  <c r="N222" i="240"/>
  <c r="P220" i="240"/>
  <c r="O219" i="240"/>
  <c r="R218" i="240"/>
  <c r="N218" i="240"/>
  <c r="P216" i="240"/>
  <c r="O215" i="240"/>
  <c r="R214" i="240"/>
  <c r="N214" i="240"/>
  <c r="P212" i="240"/>
  <c r="O211" i="240"/>
  <c r="R210" i="240"/>
  <c r="N210" i="240"/>
  <c r="P208" i="240"/>
  <c r="O207" i="240"/>
  <c r="R206" i="240"/>
  <c r="N206" i="240"/>
  <c r="P204" i="240"/>
  <c r="O203" i="240"/>
  <c r="R202" i="240"/>
  <c r="N202" i="240"/>
  <c r="P200" i="240"/>
  <c r="O199" i="240"/>
  <c r="R198" i="240"/>
  <c r="N198" i="240"/>
  <c r="P196" i="240"/>
  <c r="O195" i="240"/>
  <c r="R194" i="240"/>
  <c r="N194" i="240"/>
  <c r="P192" i="240"/>
  <c r="O191" i="240"/>
  <c r="R190" i="240"/>
  <c r="N190" i="240"/>
  <c r="P188" i="240"/>
  <c r="O187" i="240"/>
  <c r="R186" i="240"/>
  <c r="P328" i="240"/>
  <c r="N316" i="240"/>
  <c r="R290" i="240"/>
  <c r="P288" i="240"/>
  <c r="N286" i="240"/>
  <c r="O279" i="240"/>
  <c r="N277" i="240"/>
  <c r="N274" i="240"/>
  <c r="P266" i="240"/>
  <c r="P263" i="240"/>
  <c r="P260" i="240"/>
  <c r="O257" i="240"/>
  <c r="O254" i="240"/>
  <c r="R252" i="240"/>
  <c r="O251" i="240"/>
  <c r="R244" i="240"/>
  <c r="R241" i="240"/>
  <c r="R240" i="240"/>
  <c r="O238" i="240"/>
  <c r="R236" i="240"/>
  <c r="O235" i="240"/>
  <c r="P234" i="240"/>
  <c r="R233" i="240"/>
  <c r="N232" i="240"/>
  <c r="P231" i="240"/>
  <c r="R230" i="240"/>
  <c r="P229" i="240"/>
  <c r="O228" i="240"/>
  <c r="R227" i="240"/>
  <c r="N227" i="240"/>
  <c r="P225" i="240"/>
  <c r="O224" i="240"/>
  <c r="R223" i="240"/>
  <c r="N223" i="240"/>
  <c r="P221" i="240"/>
  <c r="O220" i="240"/>
  <c r="R219" i="240"/>
  <c r="N219" i="240"/>
  <c r="P217" i="240"/>
  <c r="O216" i="240"/>
  <c r="R215" i="240"/>
  <c r="N215" i="240"/>
  <c r="P213" i="240"/>
  <c r="O212" i="240"/>
  <c r="R211" i="240"/>
  <c r="N211" i="240"/>
  <c r="P209" i="240"/>
  <c r="O208" i="240"/>
  <c r="R207" i="240"/>
  <c r="N207" i="240"/>
  <c r="P205" i="240"/>
  <c r="O204" i="240"/>
  <c r="R203" i="240"/>
  <c r="N203" i="240"/>
  <c r="P201" i="240"/>
  <c r="O200" i="240"/>
  <c r="R199" i="240"/>
  <c r="N199" i="240"/>
  <c r="P197" i="240"/>
  <c r="O196" i="240"/>
  <c r="R195" i="240"/>
  <c r="N195" i="240"/>
  <c r="P193" i="240"/>
  <c r="O192" i="240"/>
  <c r="R191" i="240"/>
  <c r="N191" i="240"/>
  <c r="P189" i="240"/>
  <c r="O188" i="240"/>
  <c r="R187" i="240"/>
  <c r="N187" i="240"/>
  <c r="P185" i="240"/>
  <c r="O184" i="240"/>
  <c r="R183" i="240"/>
  <c r="N183" i="240"/>
  <c r="P181" i="240"/>
  <c r="O180" i="240"/>
  <c r="R179" i="240"/>
  <c r="N179" i="240"/>
  <c r="P177" i="240"/>
  <c r="O176" i="240"/>
  <c r="R175" i="240"/>
  <c r="N175" i="240"/>
  <c r="P173" i="240"/>
  <c r="O172" i="240"/>
  <c r="R171" i="240"/>
  <c r="N171" i="240"/>
  <c r="P169" i="240"/>
  <c r="O168" i="240"/>
  <c r="R167" i="240"/>
  <c r="N167" i="240"/>
  <c r="P165" i="240"/>
  <c r="P324" i="240"/>
  <c r="R280" i="240"/>
  <c r="P267" i="240"/>
  <c r="O261" i="240"/>
  <c r="O255" i="240"/>
  <c r="R249" i="240"/>
  <c r="N238" i="240"/>
  <c r="O229" i="240"/>
  <c r="Q229" i="240" s="1"/>
  <c r="R224" i="240"/>
  <c r="P222" i="240"/>
  <c r="N220" i="240"/>
  <c r="O213" i="240"/>
  <c r="R208" i="240"/>
  <c r="P206" i="240"/>
  <c r="N204" i="240"/>
  <c r="O197" i="240"/>
  <c r="R192" i="240"/>
  <c r="P190" i="240"/>
  <c r="N188" i="240"/>
  <c r="N186" i="240"/>
  <c r="R182" i="240"/>
  <c r="P180" i="240"/>
  <c r="O179" i="240"/>
  <c r="N178" i="240"/>
  <c r="R174" i="240"/>
  <c r="P172" i="240"/>
  <c r="O171" i="240"/>
  <c r="N170" i="240"/>
  <c r="R166" i="240"/>
  <c r="P163" i="240"/>
  <c r="O162" i="240"/>
  <c r="R161" i="240"/>
  <c r="N161" i="240"/>
  <c r="P159" i="240"/>
  <c r="O158" i="240"/>
  <c r="R157" i="240"/>
  <c r="N157" i="240"/>
  <c r="P155" i="240"/>
  <c r="O154" i="240"/>
  <c r="R153" i="240"/>
  <c r="N153" i="240"/>
  <c r="P151" i="240"/>
  <c r="O150" i="240"/>
  <c r="R149" i="240"/>
  <c r="N149" i="240"/>
  <c r="P147" i="240"/>
  <c r="O146" i="240"/>
  <c r="R145" i="240"/>
  <c r="N145" i="240"/>
  <c r="P143" i="240"/>
  <c r="O142" i="240"/>
  <c r="R141" i="240"/>
  <c r="N141" i="240"/>
  <c r="P139" i="240"/>
  <c r="O138" i="240"/>
  <c r="R137" i="240"/>
  <c r="N137" i="240"/>
  <c r="P135" i="240"/>
  <c r="O134" i="240"/>
  <c r="R133" i="240"/>
  <c r="N133" i="240"/>
  <c r="P131" i="240"/>
  <c r="O130" i="240"/>
  <c r="R129" i="240"/>
  <c r="N129" i="240"/>
  <c r="P127" i="240"/>
  <c r="O126" i="240"/>
  <c r="R125" i="240"/>
  <c r="N125" i="240"/>
  <c r="P123" i="240"/>
  <c r="O122" i="240"/>
  <c r="R121" i="240"/>
  <c r="N121" i="240"/>
  <c r="P119" i="240"/>
  <c r="O118" i="240"/>
  <c r="R117" i="240"/>
  <c r="N117" i="240"/>
  <c r="P115" i="240"/>
  <c r="O114" i="240"/>
  <c r="R113" i="240"/>
  <c r="N113" i="240"/>
  <c r="P111" i="240"/>
  <c r="O110" i="240"/>
  <c r="R109" i="240"/>
  <c r="N109" i="240"/>
  <c r="P107" i="240"/>
  <c r="O106" i="240"/>
  <c r="R105" i="240"/>
  <c r="N105" i="240"/>
  <c r="P103" i="240"/>
  <c r="O102" i="240"/>
  <c r="R101" i="240"/>
  <c r="N101" i="240"/>
  <c r="P99" i="240"/>
  <c r="O98" i="240"/>
  <c r="R97" i="240"/>
  <c r="N97" i="240"/>
  <c r="P278" i="240"/>
  <c r="R253" i="240"/>
  <c r="O237" i="240"/>
  <c r="O234" i="240"/>
  <c r="O231" i="240"/>
  <c r="R228" i="240"/>
  <c r="P226" i="240"/>
  <c r="N224" i="240"/>
  <c r="O217" i="240"/>
  <c r="R212" i="240"/>
  <c r="P210" i="240"/>
  <c r="N208" i="240"/>
  <c r="O201" i="240"/>
  <c r="R196" i="240"/>
  <c r="P194" i="240"/>
  <c r="N192" i="240"/>
  <c r="R184" i="240"/>
  <c r="P182" i="240"/>
  <c r="O181" i="240"/>
  <c r="N180" i="240"/>
  <c r="R176" i="240"/>
  <c r="P174" i="240"/>
  <c r="O173" i="240"/>
  <c r="N172" i="240"/>
  <c r="R168" i="240"/>
  <c r="P166" i="240"/>
  <c r="O165" i="240"/>
  <c r="P164" i="240"/>
  <c r="O163" i="240"/>
  <c r="R162" i="240"/>
  <c r="N162" i="240"/>
  <c r="P160" i="240"/>
  <c r="O159" i="240"/>
  <c r="R158" i="240"/>
  <c r="N158" i="240"/>
  <c r="P156" i="240"/>
  <c r="O155" i="240"/>
  <c r="R154" i="240"/>
  <c r="N154" i="240"/>
  <c r="P152" i="240"/>
  <c r="O151" i="240"/>
  <c r="R150" i="240"/>
  <c r="N150" i="240"/>
  <c r="P148" i="240"/>
  <c r="O147" i="240"/>
  <c r="R146" i="240"/>
  <c r="N146" i="240"/>
  <c r="P144" i="240"/>
  <c r="O143" i="240"/>
  <c r="R142" i="240"/>
  <c r="N142" i="240"/>
  <c r="P140" i="240"/>
  <c r="O139" i="240"/>
  <c r="R138" i="240"/>
  <c r="N138" i="240"/>
  <c r="P136" i="240"/>
  <c r="O135" i="240"/>
  <c r="R134" i="240"/>
  <c r="N134" i="240"/>
  <c r="P132" i="240"/>
  <c r="O131" i="240"/>
  <c r="R130" i="240"/>
  <c r="N130" i="240"/>
  <c r="P128" i="240"/>
  <c r="O127" i="240"/>
  <c r="R126" i="240"/>
  <c r="N126" i="240"/>
  <c r="P124" i="240"/>
  <c r="O123" i="240"/>
  <c r="R122" i="240"/>
  <c r="N122" i="240"/>
  <c r="P120" i="240"/>
  <c r="O119" i="240"/>
  <c r="R118" i="240"/>
  <c r="N118" i="240"/>
  <c r="P116" i="240"/>
  <c r="O115" i="240"/>
  <c r="R114" i="240"/>
  <c r="N114" i="240"/>
  <c r="P112" i="240"/>
  <c r="O111" i="240"/>
  <c r="R110" i="240"/>
  <c r="N110" i="240"/>
  <c r="P108" i="240"/>
  <c r="O107" i="240"/>
  <c r="R106" i="240"/>
  <c r="N106" i="240"/>
  <c r="P104" i="240"/>
  <c r="O103" i="240"/>
  <c r="R102" i="240"/>
  <c r="N102" i="240"/>
  <c r="P100" i="240"/>
  <c r="O99" i="240"/>
  <c r="R98" i="240"/>
  <c r="N98" i="240"/>
  <c r="P308" i="240"/>
  <c r="R294" i="240"/>
  <c r="O285" i="240"/>
  <c r="P270" i="240"/>
  <c r="P264" i="240"/>
  <c r="O258" i="240"/>
  <c r="N252" i="240"/>
  <c r="P230" i="240"/>
  <c r="N228" i="240"/>
  <c r="O221" i="240"/>
  <c r="R216" i="240"/>
  <c r="P214" i="240"/>
  <c r="N212" i="240"/>
  <c r="O205" i="240"/>
  <c r="R200" i="240"/>
  <c r="P198" i="240"/>
  <c r="N196" i="240"/>
  <c r="O189" i="240"/>
  <c r="P184" i="240"/>
  <c r="O183" i="240"/>
  <c r="N182" i="240"/>
  <c r="R178" i="240"/>
  <c r="P176" i="240"/>
  <c r="O175" i="240"/>
  <c r="N174" i="240"/>
  <c r="R170" i="240"/>
  <c r="P168" i="240"/>
  <c r="O167" i="240"/>
  <c r="N166" i="240"/>
  <c r="O164" i="240"/>
  <c r="R163" i="240"/>
  <c r="N163" i="240"/>
  <c r="P161" i="240"/>
  <c r="O160" i="240"/>
  <c r="R159" i="240"/>
  <c r="N159" i="240"/>
  <c r="P157" i="240"/>
  <c r="O156" i="240"/>
  <c r="R155" i="240"/>
  <c r="N155" i="240"/>
  <c r="P153" i="240"/>
  <c r="O152" i="240"/>
  <c r="R151" i="240"/>
  <c r="N151" i="240"/>
  <c r="P149" i="240"/>
  <c r="O148" i="240"/>
  <c r="R147" i="240"/>
  <c r="N147" i="240"/>
  <c r="P145" i="240"/>
  <c r="O144" i="240"/>
  <c r="R143" i="240"/>
  <c r="N143" i="240"/>
  <c r="P141" i="240"/>
  <c r="O140" i="240"/>
  <c r="R139" i="240"/>
  <c r="N139" i="240"/>
  <c r="P137" i="240"/>
  <c r="O136" i="240"/>
  <c r="R135" i="240"/>
  <c r="N135" i="240"/>
  <c r="P133" i="240"/>
  <c r="O132" i="240"/>
  <c r="R131" i="240"/>
  <c r="N131" i="240"/>
  <c r="P129" i="240"/>
  <c r="O128" i="240"/>
  <c r="R127" i="240"/>
  <c r="N127" i="240"/>
  <c r="P125" i="240"/>
  <c r="O124" i="240"/>
  <c r="R123" i="240"/>
  <c r="N123" i="240"/>
  <c r="P121" i="240"/>
  <c r="O120" i="240"/>
  <c r="R119" i="240"/>
  <c r="N119" i="240"/>
  <c r="P117" i="240"/>
  <c r="O116" i="240"/>
  <c r="R115" i="240"/>
  <c r="N115" i="240"/>
  <c r="P113" i="240"/>
  <c r="O112" i="240"/>
  <c r="R111" i="240"/>
  <c r="N111" i="240"/>
  <c r="P109" i="240"/>
  <c r="O108" i="240"/>
  <c r="R107" i="240"/>
  <c r="N107" i="240"/>
  <c r="P105" i="240"/>
  <c r="O104" i="240"/>
  <c r="R103" i="240"/>
  <c r="N103" i="240"/>
  <c r="P101" i="240"/>
  <c r="O100" i="240"/>
  <c r="R99" i="240"/>
  <c r="N99" i="240"/>
  <c r="P97" i="240"/>
  <c r="R246" i="240"/>
  <c r="R232" i="240"/>
  <c r="R204" i="240"/>
  <c r="P186" i="240"/>
  <c r="O177" i="240"/>
  <c r="R172" i="240"/>
  <c r="N168" i="240"/>
  <c r="N164" i="240"/>
  <c r="O157" i="240"/>
  <c r="R152" i="240"/>
  <c r="P150" i="240"/>
  <c r="N148" i="240"/>
  <c r="O141" i="240"/>
  <c r="R136" i="240"/>
  <c r="P134" i="240"/>
  <c r="N132" i="240"/>
  <c r="R256" i="240"/>
  <c r="P218" i="240"/>
  <c r="O209" i="240"/>
  <c r="N200" i="240"/>
  <c r="N184" i="240"/>
  <c r="P170" i="240"/>
  <c r="R160" i="240"/>
  <c r="P158" i="240"/>
  <c r="N156" i="240"/>
  <c r="O149" i="240"/>
  <c r="R144" i="240"/>
  <c r="P142" i="240"/>
  <c r="N140" i="240"/>
  <c r="O133" i="240"/>
  <c r="R128" i="240"/>
  <c r="P126" i="240"/>
  <c r="N124" i="240"/>
  <c r="O117" i="240"/>
  <c r="R112" i="240"/>
  <c r="P110" i="240"/>
  <c r="N108" i="240"/>
  <c r="O101" i="240"/>
  <c r="P96" i="240"/>
  <c r="O95" i="240"/>
  <c r="R94" i="240"/>
  <c r="N94" i="240"/>
  <c r="P92" i="240"/>
  <c r="O91" i="240"/>
  <c r="R90" i="240"/>
  <c r="N90" i="240"/>
  <c r="P88" i="240"/>
  <c r="O87" i="240"/>
  <c r="R86" i="240"/>
  <c r="N86" i="240"/>
  <c r="P84" i="240"/>
  <c r="O83" i="240"/>
  <c r="R82" i="240"/>
  <c r="N82" i="240"/>
  <c r="P80" i="240"/>
  <c r="O79" i="240"/>
  <c r="R78" i="240"/>
  <c r="N78" i="240"/>
  <c r="P76" i="240"/>
  <c r="O75" i="240"/>
  <c r="R74" i="240"/>
  <c r="N74" i="240"/>
  <c r="P72" i="240"/>
  <c r="O71" i="240"/>
  <c r="R70" i="240"/>
  <c r="N70" i="240"/>
  <c r="P68" i="240"/>
  <c r="O67" i="240"/>
  <c r="R66" i="240"/>
  <c r="N66" i="240"/>
  <c r="P64" i="240"/>
  <c r="O63" i="240"/>
  <c r="R62" i="240"/>
  <c r="N62" i="240"/>
  <c r="P60" i="240"/>
  <c r="O59" i="240"/>
  <c r="R58" i="240"/>
  <c r="N58" i="240"/>
  <c r="P56" i="240"/>
  <c r="O55" i="240"/>
  <c r="R54" i="240"/>
  <c r="N54" i="240"/>
  <c r="P52" i="240"/>
  <c r="O51" i="240"/>
  <c r="R50" i="240"/>
  <c r="N50" i="240"/>
  <c r="P48" i="240"/>
  <c r="O47" i="240"/>
  <c r="R46" i="240"/>
  <c r="N46" i="240"/>
  <c r="P44" i="240"/>
  <c r="O43" i="240"/>
  <c r="R42" i="240"/>
  <c r="N42" i="240"/>
  <c r="P40" i="240"/>
  <c r="O39" i="240"/>
  <c r="R38" i="240"/>
  <c r="N38" i="240"/>
  <c r="P36" i="240"/>
  <c r="O35" i="240"/>
  <c r="R34" i="240"/>
  <c r="N34" i="240"/>
  <c r="P32" i="240"/>
  <c r="O31" i="240"/>
  <c r="R30" i="240"/>
  <c r="N30" i="240"/>
  <c r="P28" i="240"/>
  <c r="O27" i="240"/>
  <c r="R26" i="240"/>
  <c r="N26" i="240"/>
  <c r="P24" i="240"/>
  <c r="N292" i="240"/>
  <c r="P242" i="240"/>
  <c r="R220" i="240"/>
  <c r="P202" i="240"/>
  <c r="O185" i="240"/>
  <c r="N176" i="240"/>
  <c r="O161" i="240"/>
  <c r="R156" i="240"/>
  <c r="N152" i="240"/>
  <c r="P138" i="240"/>
  <c r="O129" i="240"/>
  <c r="N120" i="240"/>
  <c r="R116" i="240"/>
  <c r="R104" i="240"/>
  <c r="P98" i="240"/>
  <c r="R96" i="240"/>
  <c r="N95" i="240"/>
  <c r="P94" i="240"/>
  <c r="R93" i="240"/>
  <c r="N92" i="240"/>
  <c r="P91" i="240"/>
  <c r="N89" i="240"/>
  <c r="O88" i="240"/>
  <c r="O85" i="240"/>
  <c r="R83" i="240"/>
  <c r="O82" i="240"/>
  <c r="P81" i="240"/>
  <c r="R80" i="240"/>
  <c r="N79" i="240"/>
  <c r="P78" i="240"/>
  <c r="R77" i="240"/>
  <c r="N76" i="240"/>
  <c r="P75" i="240"/>
  <c r="N73" i="240"/>
  <c r="O72" i="240"/>
  <c r="O69" i="240"/>
  <c r="R67" i="240"/>
  <c r="O66" i="240"/>
  <c r="P65" i="240"/>
  <c r="R64" i="240"/>
  <c r="N63" i="240"/>
  <c r="P62" i="240"/>
  <c r="R61" i="240"/>
  <c r="N60" i="240"/>
  <c r="P59" i="240"/>
  <c r="N57" i="240"/>
  <c r="O56" i="240"/>
  <c r="O53" i="240"/>
  <c r="R51" i="240"/>
  <c r="O50" i="240"/>
  <c r="P49" i="240"/>
  <c r="R48" i="240"/>
  <c r="N47" i="240"/>
  <c r="P46" i="240"/>
  <c r="R45" i="240"/>
  <c r="N44" i="240"/>
  <c r="P43" i="240"/>
  <c r="N41" i="240"/>
  <c r="O40" i="240"/>
  <c r="O37" i="240"/>
  <c r="R35" i="240"/>
  <c r="O34" i="240"/>
  <c r="P33" i="240"/>
  <c r="R32" i="240"/>
  <c r="N31" i="240"/>
  <c r="P30" i="240"/>
  <c r="R29" i="240"/>
  <c r="N28" i="240"/>
  <c r="P27" i="240"/>
  <c r="N25" i="240"/>
  <c r="O24" i="240"/>
  <c r="R23" i="240"/>
  <c r="N23" i="240"/>
  <c r="P21" i="240"/>
  <c r="O20" i="240"/>
  <c r="R19" i="240"/>
  <c r="N19" i="240"/>
  <c r="P17" i="240"/>
  <c r="O16" i="240"/>
  <c r="R15" i="240"/>
  <c r="N15" i="240"/>
  <c r="P13" i="240"/>
  <c r="O12" i="240"/>
  <c r="R11" i="240"/>
  <c r="N11" i="240"/>
  <c r="P9" i="240"/>
  <c r="O8" i="240"/>
  <c r="R7" i="240"/>
  <c r="N7" i="240"/>
  <c r="P5" i="240"/>
  <c r="O4" i="240"/>
  <c r="R3" i="240"/>
  <c r="N3" i="240"/>
  <c r="R188" i="240"/>
  <c r="P178" i="240"/>
  <c r="R148" i="240"/>
  <c r="R108" i="240"/>
  <c r="O89" i="240"/>
  <c r="R87" i="240"/>
  <c r="P85" i="240"/>
  <c r="N83" i="240"/>
  <c r="O76" i="240"/>
  <c r="R71" i="240"/>
  <c r="P69" i="240"/>
  <c r="N67" i="240"/>
  <c r="O60" i="240"/>
  <c r="R55" i="240"/>
  <c r="P53" i="240"/>
  <c r="N51" i="240"/>
  <c r="N45" i="240"/>
  <c r="O38" i="240"/>
  <c r="R33" i="240"/>
  <c r="P31" i="240"/>
  <c r="N29" i="240"/>
  <c r="R22" i="240"/>
  <c r="O19" i="240"/>
  <c r="N14" i="240"/>
  <c r="P12" i="240"/>
  <c r="R10" i="240"/>
  <c r="O7" i="240"/>
  <c r="N216" i="240"/>
  <c r="R164" i="240"/>
  <c r="N160" i="240"/>
  <c r="P146" i="240"/>
  <c r="O137" i="240"/>
  <c r="R132" i="240"/>
  <c r="N128" i="240"/>
  <c r="O125" i="240"/>
  <c r="P122" i="240"/>
  <c r="N116" i="240"/>
  <c r="O113" i="240"/>
  <c r="N104" i="240"/>
  <c r="R100" i="240"/>
  <c r="R95" i="240"/>
  <c r="O94" i="240"/>
  <c r="P93" i="240"/>
  <c r="R92" i="240"/>
  <c r="N91" i="240"/>
  <c r="P90" i="240"/>
  <c r="R89" i="240"/>
  <c r="N88" i="240"/>
  <c r="P87" i="240"/>
  <c r="N85" i="240"/>
  <c r="O84" i="240"/>
  <c r="O81" i="240"/>
  <c r="R79" i="240"/>
  <c r="O78" i="240"/>
  <c r="P77" i="240"/>
  <c r="R76" i="240"/>
  <c r="N75" i="240"/>
  <c r="P74" i="240"/>
  <c r="R73" i="240"/>
  <c r="N72" i="240"/>
  <c r="P71" i="240"/>
  <c r="N69" i="240"/>
  <c r="O68" i="240"/>
  <c r="O65" i="240"/>
  <c r="R63" i="240"/>
  <c r="O62" i="240"/>
  <c r="P61" i="240"/>
  <c r="R60" i="240"/>
  <c r="N59" i="240"/>
  <c r="P58" i="240"/>
  <c r="R57" i="240"/>
  <c r="N56" i="240"/>
  <c r="P55" i="240"/>
  <c r="N53" i="240"/>
  <c r="O52" i="240"/>
  <c r="O49" i="240"/>
  <c r="R47" i="240"/>
  <c r="O46" i="240"/>
  <c r="P45" i="240"/>
  <c r="R44" i="240"/>
  <c r="N43" i="240"/>
  <c r="P42" i="240"/>
  <c r="R41" i="240"/>
  <c r="N40" i="240"/>
  <c r="P39" i="240"/>
  <c r="N37" i="240"/>
  <c r="O36" i="240"/>
  <c r="O33" i="240"/>
  <c r="R31" i="240"/>
  <c r="O30" i="240"/>
  <c r="P29" i="240"/>
  <c r="R28" i="240"/>
  <c r="N27" i="240"/>
  <c r="P26" i="240"/>
  <c r="R25" i="240"/>
  <c r="N24" i="240"/>
  <c r="P22" i="240"/>
  <c r="O21" i="240"/>
  <c r="R20" i="240"/>
  <c r="N20" i="240"/>
  <c r="P18" i="240"/>
  <c r="O17" i="240"/>
  <c r="R16" i="240"/>
  <c r="N16" i="240"/>
  <c r="P14" i="240"/>
  <c r="O13" i="240"/>
  <c r="R12" i="240"/>
  <c r="N12" i="240"/>
  <c r="P10" i="240"/>
  <c r="O9" i="240"/>
  <c r="R8" i="240"/>
  <c r="N8" i="240"/>
  <c r="P6" i="240"/>
  <c r="O5" i="240"/>
  <c r="R4" i="240"/>
  <c r="N4" i="240"/>
  <c r="O225" i="240"/>
  <c r="O169" i="240"/>
  <c r="O153" i="240"/>
  <c r="P114" i="240"/>
  <c r="O105" i="240"/>
  <c r="P95" i="240"/>
  <c r="N93" i="240"/>
  <c r="O86" i="240"/>
  <c r="R81" i="240"/>
  <c r="P79" i="240"/>
  <c r="N77" i="240"/>
  <c r="O70" i="240"/>
  <c r="R65" i="240"/>
  <c r="N64" i="240"/>
  <c r="O57" i="240"/>
  <c r="R52" i="240"/>
  <c r="P50" i="240"/>
  <c r="N48" i="240"/>
  <c r="R39" i="240"/>
  <c r="P37" i="240"/>
  <c r="N35" i="240"/>
  <c r="O28" i="240"/>
  <c r="N22" i="240"/>
  <c r="P20" i="240"/>
  <c r="R18" i="240"/>
  <c r="O15" i="240"/>
  <c r="N10" i="240"/>
  <c r="P8" i="240"/>
  <c r="R6" i="240"/>
  <c r="O3" i="240"/>
  <c r="O193" i="240"/>
  <c r="R180" i="240"/>
  <c r="P154" i="240"/>
  <c r="O145" i="240"/>
  <c r="R140" i="240"/>
  <c r="N136" i="240"/>
  <c r="R124" i="240"/>
  <c r="O121" i="240"/>
  <c r="P118" i="240"/>
  <c r="N112" i="240"/>
  <c r="O109" i="240"/>
  <c r="P106" i="240"/>
  <c r="N100" i="240"/>
  <c r="O97" i="240"/>
  <c r="O96" i="240"/>
  <c r="O93" i="240"/>
  <c r="R91" i="240"/>
  <c r="O90" i="240"/>
  <c r="P89" i="240"/>
  <c r="R88" i="240"/>
  <c r="N87" i="240"/>
  <c r="P86" i="240"/>
  <c r="R85" i="240"/>
  <c r="N84" i="240"/>
  <c r="P83" i="240"/>
  <c r="N81" i="240"/>
  <c r="O80" i="240"/>
  <c r="O77" i="240"/>
  <c r="R75" i="240"/>
  <c r="O74" i="240"/>
  <c r="P73" i="240"/>
  <c r="R72" i="240"/>
  <c r="N71" i="240"/>
  <c r="P70" i="240"/>
  <c r="R69" i="240"/>
  <c r="N68" i="240"/>
  <c r="P67" i="240"/>
  <c r="N65" i="240"/>
  <c r="O64" i="240"/>
  <c r="O61" i="240"/>
  <c r="R59" i="240"/>
  <c r="O58" i="240"/>
  <c r="P57" i="240"/>
  <c r="R56" i="240"/>
  <c r="N55" i="240"/>
  <c r="P54" i="240"/>
  <c r="R53" i="240"/>
  <c r="N52" i="240"/>
  <c r="P51" i="240"/>
  <c r="N49" i="240"/>
  <c r="O48" i="240"/>
  <c r="O45" i="240"/>
  <c r="R43" i="240"/>
  <c r="O42" i="240"/>
  <c r="P41" i="240"/>
  <c r="R40" i="240"/>
  <c r="N39" i="240"/>
  <c r="P38" i="240"/>
  <c r="R37" i="240"/>
  <c r="N36" i="240"/>
  <c r="P35" i="240"/>
  <c r="N33" i="240"/>
  <c r="O32" i="240"/>
  <c r="O29" i="240"/>
  <c r="R27" i="240"/>
  <c r="O26" i="240"/>
  <c r="P25" i="240"/>
  <c r="R24" i="240"/>
  <c r="P23" i="240"/>
  <c r="O22" i="240"/>
  <c r="R21" i="240"/>
  <c r="N21" i="240"/>
  <c r="P19" i="240"/>
  <c r="O18" i="240"/>
  <c r="R17" i="240"/>
  <c r="N17" i="240"/>
  <c r="P15" i="240"/>
  <c r="O14" i="240"/>
  <c r="R13" i="240"/>
  <c r="N13" i="240"/>
  <c r="P11" i="240"/>
  <c r="O10" i="240"/>
  <c r="R9" i="240"/>
  <c r="N9" i="240"/>
  <c r="P7" i="240"/>
  <c r="O6" i="240"/>
  <c r="R5" i="240"/>
  <c r="N5" i="240"/>
  <c r="P3" i="240"/>
  <c r="R250" i="240"/>
  <c r="P162" i="240"/>
  <c r="N144" i="240"/>
  <c r="P130" i="240"/>
  <c r="R120" i="240"/>
  <c r="P102" i="240"/>
  <c r="N96" i="240"/>
  <c r="O92" i="240"/>
  <c r="R84" i="240"/>
  <c r="P82" i="240"/>
  <c r="N80" i="240"/>
  <c r="O73" i="240"/>
  <c r="R68" i="240"/>
  <c r="P66" i="240"/>
  <c r="P63" i="240"/>
  <c r="N61" i="240"/>
  <c r="O54" i="240"/>
  <c r="R49" i="240"/>
  <c r="P47" i="240"/>
  <c r="O44" i="240"/>
  <c r="O41" i="240"/>
  <c r="R36" i="240"/>
  <c r="P34" i="240"/>
  <c r="N32" i="240"/>
  <c r="O25" i="240"/>
  <c r="O23" i="240"/>
  <c r="N18" i="240"/>
  <c r="P16" i="240"/>
  <c r="R14" i="240"/>
  <c r="O11" i="240"/>
  <c r="N6" i="240"/>
  <c r="P4" i="240"/>
  <c r="P435" i="240"/>
  <c r="O434" i="240"/>
  <c r="R433" i="240"/>
  <c r="N433" i="240"/>
  <c r="P431" i="240"/>
  <c r="O430" i="240"/>
  <c r="R429" i="240"/>
  <c r="N429" i="240"/>
  <c r="P427" i="240"/>
  <c r="O426" i="240"/>
  <c r="R425" i="240"/>
  <c r="N425" i="240"/>
  <c r="P423" i="240"/>
  <c r="O422" i="240"/>
  <c r="R421" i="240"/>
  <c r="N421" i="240"/>
  <c r="R435" i="240"/>
  <c r="N435" i="240"/>
  <c r="P433" i="240"/>
  <c r="O432" i="240"/>
  <c r="R431" i="240"/>
  <c r="N431" i="240"/>
  <c r="P429" i="240"/>
  <c r="O428" i="240"/>
  <c r="R427" i="240"/>
  <c r="N427" i="240"/>
  <c r="P425" i="240"/>
  <c r="O424" i="240"/>
  <c r="R423" i="240"/>
  <c r="N423" i="240"/>
  <c r="P421" i="240"/>
  <c r="O420" i="240"/>
  <c r="R419" i="240"/>
  <c r="N419" i="240"/>
  <c r="P417" i="240"/>
  <c r="O416" i="240"/>
  <c r="R415" i="240"/>
  <c r="N415" i="240"/>
  <c r="P413" i="240"/>
  <c r="O412" i="240"/>
  <c r="R411" i="240"/>
  <c r="N411" i="240"/>
  <c r="P409" i="240"/>
  <c r="O408" i="240"/>
  <c r="R407" i="240"/>
  <c r="N407" i="240"/>
  <c r="P405" i="240"/>
  <c r="O404" i="240"/>
  <c r="R403" i="240"/>
  <c r="N403" i="240"/>
  <c r="P401" i="240"/>
  <c r="O400" i="240"/>
  <c r="R399" i="240"/>
  <c r="N399" i="240"/>
  <c r="P397" i="240"/>
  <c r="O396" i="240"/>
  <c r="R395" i="240"/>
  <c r="N395" i="240"/>
  <c r="P393" i="240"/>
  <c r="O392" i="240"/>
  <c r="R391" i="240"/>
  <c r="N391" i="240"/>
  <c r="P389" i="240"/>
  <c r="O388" i="240"/>
  <c r="R387" i="240"/>
  <c r="R434" i="240"/>
  <c r="P432" i="240"/>
  <c r="O431" i="240"/>
  <c r="N430" i="240"/>
  <c r="R426" i="240"/>
  <c r="P424" i="240"/>
  <c r="O423" i="240"/>
  <c r="N422" i="240"/>
  <c r="O419" i="240"/>
  <c r="P418" i="240"/>
  <c r="R417" i="240"/>
  <c r="N416" i="240"/>
  <c r="P415" i="240"/>
  <c r="R414" i="240"/>
  <c r="N413" i="240"/>
  <c r="P412" i="240"/>
  <c r="N410" i="240"/>
  <c r="O409" i="240"/>
  <c r="O406" i="240"/>
  <c r="R404" i="240"/>
  <c r="O403" i="240"/>
  <c r="P402" i="240"/>
  <c r="R401" i="240"/>
  <c r="N400" i="240"/>
  <c r="P399" i="240"/>
  <c r="R398" i="240"/>
  <c r="N397" i="240"/>
  <c r="P396" i="240"/>
  <c r="N394" i="240"/>
  <c r="O393" i="240"/>
  <c r="O390" i="240"/>
  <c r="R388" i="240"/>
  <c r="O387" i="240"/>
  <c r="R386" i="240"/>
  <c r="N386" i="240"/>
  <c r="P384" i="240"/>
  <c r="O383" i="240"/>
  <c r="R382" i="240"/>
  <c r="N382" i="240"/>
  <c r="P380" i="240"/>
  <c r="O379" i="240"/>
  <c r="R378" i="240"/>
  <c r="N378" i="240"/>
  <c r="P376" i="240"/>
  <c r="O375" i="240"/>
  <c r="R374" i="240"/>
  <c r="N374" i="240"/>
  <c r="P372" i="240"/>
  <c r="P434" i="240"/>
  <c r="O433" i="240"/>
  <c r="Q433" i="240" s="1"/>
  <c r="N432" i="240"/>
  <c r="R428" i="240"/>
  <c r="P426" i="240"/>
  <c r="O425" i="240"/>
  <c r="N424" i="240"/>
  <c r="R420" i="240"/>
  <c r="O435" i="240"/>
  <c r="N434" i="240"/>
  <c r="R430" i="240"/>
  <c r="P428" i="240"/>
  <c r="O427" i="240"/>
  <c r="Q427" i="240" s="1"/>
  <c r="N426" i="240"/>
  <c r="R422" i="240"/>
  <c r="P420" i="240"/>
  <c r="N418" i="240"/>
  <c r="O417" i="240"/>
  <c r="O414" i="240"/>
  <c r="R412" i="240"/>
  <c r="O411" i="240"/>
  <c r="P410" i="240"/>
  <c r="R409" i="240"/>
  <c r="N408" i="240"/>
  <c r="P407" i="240"/>
  <c r="R406" i="240"/>
  <c r="N405" i="240"/>
  <c r="P404" i="240"/>
  <c r="N402" i="240"/>
  <c r="O401" i="240"/>
  <c r="O398" i="240"/>
  <c r="R396" i="240"/>
  <c r="O395" i="240"/>
  <c r="P394" i="240"/>
  <c r="R393" i="240"/>
  <c r="N392" i="240"/>
  <c r="P391" i="240"/>
  <c r="R390" i="240"/>
  <c r="N389" i="240"/>
  <c r="P388" i="240"/>
  <c r="P386" i="240"/>
  <c r="O385" i="240"/>
  <c r="R384" i="240"/>
  <c r="N384" i="240"/>
  <c r="P382" i="240"/>
  <c r="O381" i="240"/>
  <c r="R380" i="240"/>
  <c r="N380" i="240"/>
  <c r="P378" i="240"/>
  <c r="O377" i="240"/>
  <c r="R376" i="240"/>
  <c r="N376" i="240"/>
  <c r="P374" i="240"/>
  <c r="O373" i="240"/>
  <c r="R372" i="240"/>
  <c r="N372" i="240"/>
  <c r="P370" i="240"/>
  <c r="O369" i="240"/>
  <c r="R368" i="240"/>
  <c r="N368" i="240"/>
  <c r="P366" i="240"/>
  <c r="O365" i="240"/>
  <c r="R364" i="240"/>
  <c r="N364" i="240"/>
  <c r="P362" i="240"/>
  <c r="O361" i="240"/>
  <c r="R360" i="240"/>
  <c r="N360" i="240"/>
  <c r="P358" i="240"/>
  <c r="O357" i="240"/>
  <c r="R356" i="240"/>
  <c r="N356" i="240"/>
  <c r="P354" i="240"/>
  <c r="O353" i="240"/>
  <c r="R352" i="240"/>
  <c r="N352" i="240"/>
  <c r="P350" i="240"/>
  <c r="O349" i="240"/>
  <c r="R348" i="240"/>
  <c r="N348" i="240"/>
  <c r="P346" i="240"/>
  <c r="O345" i="240"/>
  <c r="P430" i="240"/>
  <c r="Q430" i="240" s="1"/>
  <c r="O421" i="240"/>
  <c r="R418" i="240"/>
  <c r="N417" i="240"/>
  <c r="N414" i="240"/>
  <c r="P406" i="240"/>
  <c r="P403" i="240"/>
  <c r="Q403" i="240" s="1"/>
  <c r="P400" i="240"/>
  <c r="O397" i="240"/>
  <c r="Q397" i="240" s="1"/>
  <c r="O394" i="240"/>
  <c r="R392" i="240"/>
  <c r="O391" i="240"/>
  <c r="R389" i="240"/>
  <c r="N388" i="240"/>
  <c r="R385" i="240"/>
  <c r="P383" i="240"/>
  <c r="Q383" i="240" s="1"/>
  <c r="O382" i="240"/>
  <c r="Q382" i="240" s="1"/>
  <c r="N381" i="240"/>
  <c r="R377" i="240"/>
  <c r="P375" i="240"/>
  <c r="O374" i="240"/>
  <c r="N373" i="240"/>
  <c r="N371" i="240"/>
  <c r="O370" i="240"/>
  <c r="O367" i="240"/>
  <c r="R365" i="240"/>
  <c r="O364" i="240"/>
  <c r="P363" i="240"/>
  <c r="R362" i="240"/>
  <c r="N361" i="240"/>
  <c r="P360" i="240"/>
  <c r="R359" i="240"/>
  <c r="N358" i="240"/>
  <c r="P357" i="240"/>
  <c r="N355" i="240"/>
  <c r="O354" i="240"/>
  <c r="O351" i="240"/>
  <c r="R349" i="240"/>
  <c r="O348" i="240"/>
  <c r="P347" i="240"/>
  <c r="R346" i="240"/>
  <c r="N345" i="240"/>
  <c r="P422" i="240"/>
  <c r="Q422" i="240" s="1"/>
  <c r="O429" i="240"/>
  <c r="R424" i="240"/>
  <c r="N420" i="240"/>
  <c r="O418" i="240"/>
  <c r="R416" i="240"/>
  <c r="O415" i="240"/>
  <c r="Q415" i="240" s="1"/>
  <c r="R413" i="240"/>
  <c r="N412" i="240"/>
  <c r="R410" i="240"/>
  <c r="N409" i="240"/>
  <c r="N406" i="240"/>
  <c r="Q401" i="240"/>
  <c r="P398" i="240"/>
  <c r="P395" i="240"/>
  <c r="P392" i="240"/>
  <c r="Q392" i="240" s="1"/>
  <c r="O389" i="240"/>
  <c r="P385" i="240"/>
  <c r="O384" i="240"/>
  <c r="Q384" i="240" s="1"/>
  <c r="N383" i="240"/>
  <c r="R379" i="240"/>
  <c r="P377" i="240"/>
  <c r="O376" i="240"/>
  <c r="N375" i="240"/>
  <c r="R371" i="240"/>
  <c r="N370" i="240"/>
  <c r="P369" i="240"/>
  <c r="N367" i="240"/>
  <c r="O366" i="240"/>
  <c r="O363" i="240"/>
  <c r="R361" i="240"/>
  <c r="O360" i="240"/>
  <c r="P359" i="240"/>
  <c r="R358" i="240"/>
  <c r="N357" i="240"/>
  <c r="P356" i="240"/>
  <c r="R355" i="240"/>
  <c r="N354" i="240"/>
  <c r="P353" i="240"/>
  <c r="N351" i="240"/>
  <c r="O350" i="240"/>
  <c r="O347" i="240"/>
  <c r="R345" i="240"/>
  <c r="P414" i="240"/>
  <c r="Q414" i="240" s="1"/>
  <c r="P411" i="240"/>
  <c r="P408" i="240"/>
  <c r="O405" i="240"/>
  <c r="R432" i="240"/>
  <c r="N428" i="240"/>
  <c r="P419" i="240"/>
  <c r="P416" i="240"/>
  <c r="Q416" i="240" s="1"/>
  <c r="O413" i="240"/>
  <c r="O410" i="240"/>
  <c r="Q410" i="240" s="1"/>
  <c r="R408" i="240"/>
  <c r="O407" i="240"/>
  <c r="Q407" i="240" s="1"/>
  <c r="R405" i="240"/>
  <c r="N404" i="240"/>
  <c r="R402" i="240"/>
  <c r="N401" i="240"/>
  <c r="N398" i="240"/>
  <c r="P390" i="240"/>
  <c r="P387" i="240"/>
  <c r="Q387" i="240" s="1"/>
  <c r="O386" i="240"/>
  <c r="N385" i="240"/>
  <c r="R381" i="240"/>
  <c r="P379" i="240"/>
  <c r="O378" i="240"/>
  <c r="N377" i="240"/>
  <c r="R373" i="240"/>
  <c r="P371" i="240"/>
  <c r="R370" i="240"/>
  <c r="N369" i="240"/>
  <c r="P368" i="240"/>
  <c r="R367" i="240"/>
  <c r="N366" i="240"/>
  <c r="P365" i="240"/>
  <c r="N363" i="240"/>
  <c r="O362" i="240"/>
  <c r="O359" i="240"/>
  <c r="R357" i="240"/>
  <c r="O356" i="240"/>
  <c r="P355" i="240"/>
  <c r="R354" i="240"/>
  <c r="N353" i="240"/>
  <c r="P352" i="240"/>
  <c r="R351" i="240"/>
  <c r="N350" i="240"/>
  <c r="P349" i="240"/>
  <c r="N347" i="240"/>
  <c r="O346" i="240"/>
  <c r="O402" i="240"/>
  <c r="N396" i="240"/>
  <c r="N390" i="240"/>
  <c r="O380" i="240"/>
  <c r="Q380" i="240" s="1"/>
  <c r="R375" i="240"/>
  <c r="O371" i="240"/>
  <c r="O368" i="240"/>
  <c r="N365" i="240"/>
  <c r="N362" i="240"/>
  <c r="N359" i="240"/>
  <c r="R400" i="240"/>
  <c r="R394" i="240"/>
  <c r="R383" i="240"/>
  <c r="N379" i="240"/>
  <c r="P367" i="240"/>
  <c r="P364" i="240"/>
  <c r="P361" i="240"/>
  <c r="O358" i="240"/>
  <c r="O355" i="240"/>
  <c r="O352" i="240"/>
  <c r="N349" i="240"/>
  <c r="N346" i="240"/>
  <c r="O399" i="240"/>
  <c r="N393" i="240"/>
  <c r="N387" i="240"/>
  <c r="P373" i="240"/>
  <c r="R369" i="240"/>
  <c r="R366" i="240"/>
  <c r="R363" i="240"/>
  <c r="P351" i="240"/>
  <c r="P348" i="240"/>
  <c r="P345" i="240"/>
  <c r="R397" i="240"/>
  <c r="Q391" i="240"/>
  <c r="P381" i="240"/>
  <c r="O372" i="240"/>
  <c r="R353" i="240"/>
  <c r="R350" i="240"/>
  <c r="R347" i="240"/>
  <c r="N343" i="240"/>
  <c r="R343" i="240"/>
  <c r="O344" i="240"/>
  <c r="R344" i="240"/>
  <c r="O343" i="240"/>
  <c r="P344" i="240"/>
  <c r="N344" i="240"/>
  <c r="P343" i="240"/>
  <c r="R342" i="240"/>
  <c r="O342" i="240"/>
  <c r="P342" i="240"/>
  <c r="N342" i="240"/>
  <c r="D88" i="242"/>
  <c r="C88" i="242"/>
  <c r="B88" i="242"/>
  <c r="C89" i="242"/>
  <c r="B89" i="242"/>
  <c r="D89" i="242"/>
  <c r="C82" i="242"/>
  <c r="B82" i="242"/>
  <c r="D82" i="242"/>
  <c r="D12" i="242"/>
  <c r="B12" i="242"/>
  <c r="C12" i="242"/>
  <c r="D81" i="242"/>
  <c r="C81" i="242"/>
  <c r="B81" i="242"/>
  <c r="D74" i="242"/>
  <c r="C74" i="242"/>
  <c r="B74" i="242"/>
  <c r="C75" i="242"/>
  <c r="B75" i="242"/>
  <c r="D75" i="242"/>
  <c r="B95" i="15"/>
  <c r="B81" i="15"/>
  <c r="B74" i="15"/>
  <c r="B75" i="15"/>
  <c r="B82" i="15"/>
  <c r="B12" i="15"/>
  <c r="B102" i="15"/>
  <c r="B88" i="15"/>
  <c r="B89" i="15"/>
  <c r="L2" i="240"/>
  <c r="S377" i="240" l="1"/>
  <c r="T376" i="240"/>
  <c r="Q75" i="240"/>
  <c r="F369" i="240"/>
  <c r="F370" i="240" s="1"/>
  <c r="G368" i="240"/>
  <c r="C149" i="242" s="1"/>
  <c r="B149" i="242"/>
  <c r="B148" i="242"/>
  <c r="B147" i="242"/>
  <c r="B146" i="242"/>
  <c r="B145" i="242"/>
  <c r="B144" i="242"/>
  <c r="H149" i="242"/>
  <c r="H148" i="242"/>
  <c r="H147" i="242"/>
  <c r="H146" i="242"/>
  <c r="H145" i="242"/>
  <c r="H144" i="242"/>
  <c r="F149" i="242"/>
  <c r="F148" i="242"/>
  <c r="F147" i="242"/>
  <c r="F146" i="242"/>
  <c r="F145" i="242"/>
  <c r="F144" i="242"/>
  <c r="D149" i="242"/>
  <c r="D148" i="242"/>
  <c r="D147" i="242"/>
  <c r="D146" i="242"/>
  <c r="D145" i="242"/>
  <c r="D144" i="242"/>
  <c r="C148" i="242"/>
  <c r="C147" i="242"/>
  <c r="C146" i="242"/>
  <c r="C145" i="242"/>
  <c r="C144" i="242"/>
  <c r="Q374" i="240"/>
  <c r="Q372" i="240"/>
  <c r="Q167" i="240"/>
  <c r="Q203" i="240"/>
  <c r="Q227" i="240"/>
  <c r="Q373" i="240"/>
  <c r="Q183" i="240"/>
  <c r="Q219" i="240"/>
  <c r="Q355" i="240"/>
  <c r="Q175" i="240"/>
  <c r="Q191" i="240"/>
  <c r="Q371" i="240"/>
  <c r="Q358" i="240"/>
  <c r="Q211" i="240"/>
  <c r="Q223" i="240"/>
  <c r="Q347" i="240"/>
  <c r="Q363" i="240"/>
  <c r="Q43" i="240"/>
  <c r="Q369" i="240"/>
  <c r="F273" i="240"/>
  <c r="G356" i="240"/>
  <c r="Q365" i="240"/>
  <c r="G272" i="240"/>
  <c r="Q362" i="240"/>
  <c r="F142" i="242"/>
  <c r="H141" i="242"/>
  <c r="C141" i="242"/>
  <c r="F140" i="242"/>
  <c r="H139" i="242"/>
  <c r="C139" i="242"/>
  <c r="F138" i="242"/>
  <c r="H137" i="242"/>
  <c r="C137" i="242"/>
  <c r="D142" i="242"/>
  <c r="B141" i="242"/>
  <c r="D140" i="242"/>
  <c r="B139" i="242"/>
  <c r="D138" i="242"/>
  <c r="B137" i="242"/>
  <c r="H142" i="242"/>
  <c r="F141" i="242"/>
  <c r="H140" i="242"/>
  <c r="C140" i="242"/>
  <c r="F139" i="242"/>
  <c r="H138" i="242"/>
  <c r="C138" i="242"/>
  <c r="F137" i="242"/>
  <c r="B142" i="242"/>
  <c r="D141" i="242"/>
  <c r="B140" i="242"/>
  <c r="D139" i="242"/>
  <c r="B138" i="242"/>
  <c r="D137" i="242"/>
  <c r="F357" i="240"/>
  <c r="Q360" i="240"/>
  <c r="G44" i="240"/>
  <c r="F45" i="240"/>
  <c r="Q357" i="240"/>
  <c r="Q354" i="240"/>
  <c r="Q186" i="240"/>
  <c r="F57" i="240"/>
  <c r="G56" i="240"/>
  <c r="F237" i="240"/>
  <c r="F69" i="240"/>
  <c r="G68" i="240"/>
  <c r="H135" i="242"/>
  <c r="F134" i="242"/>
  <c r="H133" i="242"/>
  <c r="C133" i="242"/>
  <c r="F132" i="242"/>
  <c r="H131" i="242"/>
  <c r="C131" i="242"/>
  <c r="F130" i="242"/>
  <c r="B135" i="242"/>
  <c r="D134" i="242"/>
  <c r="B133" i="242"/>
  <c r="D132" i="242"/>
  <c r="B131" i="242"/>
  <c r="F135" i="242"/>
  <c r="H134" i="242"/>
  <c r="C134" i="242"/>
  <c r="F133" i="242"/>
  <c r="H132" i="242"/>
  <c r="C132" i="242"/>
  <c r="F131" i="242"/>
  <c r="H130" i="242"/>
  <c r="C130" i="242"/>
  <c r="D135" i="242"/>
  <c r="B134" i="242"/>
  <c r="D133" i="242"/>
  <c r="B132" i="242"/>
  <c r="D131" i="242"/>
  <c r="B130" i="242"/>
  <c r="F285" i="240"/>
  <c r="Q349" i="240"/>
  <c r="M2" i="240"/>
  <c r="G284" i="240"/>
  <c r="G248" i="240"/>
  <c r="G308" i="240"/>
  <c r="F33" i="240"/>
  <c r="G236" i="240"/>
  <c r="F141" i="240"/>
  <c r="F309" i="240"/>
  <c r="G32" i="240"/>
  <c r="F249" i="240"/>
  <c r="F345" i="240"/>
  <c r="F153" i="240"/>
  <c r="G152" i="240"/>
  <c r="F93" i="240"/>
  <c r="G140" i="240"/>
  <c r="G212" i="240"/>
  <c r="G92" i="240"/>
  <c r="F213" i="240"/>
  <c r="Q345" i="240"/>
  <c r="G80" i="240"/>
  <c r="F81" i="240"/>
  <c r="G164" i="240"/>
  <c r="F165" i="240"/>
  <c r="G344" i="240"/>
  <c r="G116" i="240"/>
  <c r="G201" i="240"/>
  <c r="F202" i="240"/>
  <c r="F117" i="240"/>
  <c r="F156" i="242"/>
  <c r="F154" i="242"/>
  <c r="F152" i="242"/>
  <c r="F128" i="242"/>
  <c r="F126" i="242"/>
  <c r="F124" i="242"/>
  <c r="F121" i="242"/>
  <c r="F119" i="242"/>
  <c r="F117" i="242"/>
  <c r="F114" i="242"/>
  <c r="F112" i="242"/>
  <c r="F110" i="242"/>
  <c r="F107" i="242"/>
  <c r="F105" i="242"/>
  <c r="F103" i="242"/>
  <c r="F100" i="242"/>
  <c r="F98" i="242"/>
  <c r="F96" i="242"/>
  <c r="B151" i="242"/>
  <c r="B123" i="242"/>
  <c r="B116" i="242"/>
  <c r="B106" i="242"/>
  <c r="B99" i="242"/>
  <c r="B156" i="242"/>
  <c r="B154" i="242"/>
  <c r="B152" i="242"/>
  <c r="B128" i="242"/>
  <c r="B126" i="242"/>
  <c r="B124" i="242"/>
  <c r="B121" i="242"/>
  <c r="B119" i="242"/>
  <c r="B117" i="242"/>
  <c r="B114" i="242"/>
  <c r="B112" i="242"/>
  <c r="B110" i="242"/>
  <c r="B107" i="242"/>
  <c r="B105" i="242"/>
  <c r="B103" i="242"/>
  <c r="B100" i="242"/>
  <c r="B98" i="242"/>
  <c r="B96" i="242"/>
  <c r="B153" i="242"/>
  <c r="B125" i="242"/>
  <c r="B118" i="242"/>
  <c r="B111" i="242"/>
  <c r="B104" i="242"/>
  <c r="B97" i="242"/>
  <c r="F155" i="242"/>
  <c r="F153" i="242"/>
  <c r="F151" i="242"/>
  <c r="F127" i="242"/>
  <c r="F125" i="242"/>
  <c r="F123" i="242"/>
  <c r="F120" i="242"/>
  <c r="F118" i="242"/>
  <c r="F116" i="242"/>
  <c r="F113" i="242"/>
  <c r="F111" i="242"/>
  <c r="F109" i="242"/>
  <c r="F106" i="242"/>
  <c r="F104" i="242"/>
  <c r="F102" i="242"/>
  <c r="F99" i="242"/>
  <c r="F97" i="242"/>
  <c r="F95" i="242"/>
  <c r="B155" i="242"/>
  <c r="B127" i="242"/>
  <c r="B120" i="242"/>
  <c r="B113" i="242"/>
  <c r="B109" i="242"/>
  <c r="B102" i="242"/>
  <c r="B95" i="242"/>
  <c r="F129" i="240"/>
  <c r="G128" i="240"/>
  <c r="G332" i="240"/>
  <c r="F333" i="240"/>
  <c r="G260" i="240"/>
  <c r="F261" i="240"/>
  <c r="G224" i="240"/>
  <c r="F225" i="240"/>
  <c r="G320" i="240"/>
  <c r="F321" i="240"/>
  <c r="G188" i="240"/>
  <c r="F189" i="240"/>
  <c r="F105" i="240"/>
  <c r="G104" i="240"/>
  <c r="G296" i="240"/>
  <c r="F297" i="240"/>
  <c r="G20" i="240"/>
  <c r="F21" i="240"/>
  <c r="F177" i="240"/>
  <c r="G176" i="240"/>
  <c r="Q195" i="240"/>
  <c r="Q304" i="240"/>
  <c r="Q269" i="240"/>
  <c r="Q281" i="240"/>
  <c r="Q289" i="240"/>
  <c r="Q309" i="240"/>
  <c r="Q207" i="240"/>
  <c r="Q344" i="240"/>
  <c r="Q399" i="240"/>
  <c r="Q402" i="240"/>
  <c r="Q379" i="240"/>
  <c r="Q413" i="240"/>
  <c r="Q419" i="240"/>
  <c r="Q405" i="240"/>
  <c r="Q376" i="240"/>
  <c r="Q370" i="240"/>
  <c r="Q406" i="240"/>
  <c r="Q368" i="240"/>
  <c r="Q386" i="240"/>
  <c r="Q389" i="240"/>
  <c r="Q429" i="240"/>
  <c r="Q421" i="240"/>
  <c r="Q361" i="240"/>
  <c r="Q388" i="240"/>
  <c r="Q393" i="240"/>
  <c r="Q396" i="240"/>
  <c r="Q404" i="240"/>
  <c r="Q412" i="240"/>
  <c r="Q417" i="240"/>
  <c r="Q428" i="240"/>
  <c r="Q423" i="240"/>
  <c r="Q426" i="240"/>
  <c r="Q431" i="240"/>
  <c r="Q434" i="240"/>
  <c r="Q348" i="240"/>
  <c r="Q352" i="240"/>
  <c r="Q364" i="240"/>
  <c r="Q350" i="240"/>
  <c r="Q366" i="240"/>
  <c r="Q367" i="240"/>
  <c r="Q425" i="240"/>
  <c r="Q409" i="240"/>
  <c r="Q359" i="240"/>
  <c r="Q378" i="240"/>
  <c r="Q418" i="240"/>
  <c r="Q353" i="240"/>
  <c r="Q377" i="240"/>
  <c r="Q385" i="240"/>
  <c r="Q408" i="240"/>
  <c r="Q424" i="240"/>
  <c r="Q432" i="240"/>
  <c r="Q381" i="240"/>
  <c r="Q420" i="240"/>
  <c r="Q346" i="240"/>
  <c r="Q356" i="240"/>
  <c r="Q390" i="240"/>
  <c r="Q351" i="240"/>
  <c r="Q394" i="240"/>
  <c r="Q400" i="240"/>
  <c r="Q395" i="240"/>
  <c r="Q398" i="240"/>
  <c r="Q411" i="240"/>
  <c r="Q435" i="240"/>
  <c r="Q375" i="240"/>
  <c r="C155" i="242"/>
  <c r="D156" i="242"/>
  <c r="C154" i="242"/>
  <c r="Q343" i="240"/>
  <c r="C95" i="242"/>
  <c r="C96" i="242"/>
  <c r="C102" i="242"/>
  <c r="C103" i="242"/>
  <c r="C109" i="242"/>
  <c r="Q261" i="240"/>
  <c r="Q285" i="240"/>
  <c r="Q279" i="240"/>
  <c r="Q287" i="240"/>
  <c r="Q278" i="240"/>
  <c r="Q248" i="240"/>
  <c r="Q234" i="240"/>
  <c r="Q192" i="240"/>
  <c r="Q196" i="240"/>
  <c r="Q208" i="240"/>
  <c r="Q212" i="240"/>
  <c r="Q224" i="240"/>
  <c r="Q228" i="240"/>
  <c r="Q185" i="240"/>
  <c r="Q255" i="240"/>
  <c r="Q257" i="240"/>
  <c r="Q299" i="240"/>
  <c r="Q315" i="240"/>
  <c r="Q327" i="240"/>
  <c r="Q177" i="240"/>
  <c r="Q189" i="240"/>
  <c r="Q205" i="240"/>
  <c r="Q221" i="240"/>
  <c r="Q201" i="240"/>
  <c r="Q277" i="240"/>
  <c r="Q293" i="240"/>
  <c r="Q307" i="240"/>
  <c r="Q173" i="240"/>
  <c r="Q237" i="240"/>
  <c r="Q123" i="240"/>
  <c r="Q151" i="240"/>
  <c r="Q155" i="240"/>
  <c r="Q49" i="240"/>
  <c r="Q65" i="240"/>
  <c r="Q81" i="240"/>
  <c r="Q202" i="240"/>
  <c r="Q171" i="240"/>
  <c r="Q80" i="240"/>
  <c r="Q96" i="240"/>
  <c r="Q44" i="240"/>
  <c r="Q92" i="240"/>
  <c r="Q130" i="240"/>
  <c r="Q118" i="240"/>
  <c r="Q114" i="240"/>
  <c r="Q122" i="240"/>
  <c r="Q198" i="240"/>
  <c r="Q214" i="240"/>
  <c r="Q153" i="240"/>
  <c r="Q170" i="240"/>
  <c r="Q301" i="240"/>
  <c r="Q125" i="240"/>
  <c r="Q243" i="240"/>
  <c r="Q247" i="240"/>
  <c r="Q332" i="240"/>
  <c r="Q337" i="240"/>
  <c r="Q258" i="240"/>
  <c r="Q328" i="240"/>
  <c r="Q274" i="240"/>
  <c r="Q264" i="240"/>
  <c r="Q334" i="240"/>
  <c r="Q41" i="240"/>
  <c r="Q303" i="240"/>
  <c r="Q107" i="240"/>
  <c r="Q119" i="240"/>
  <c r="Q131" i="240"/>
  <c r="Q135" i="240"/>
  <c r="Q147" i="240"/>
  <c r="Q163" i="240"/>
  <c r="Q56" i="240"/>
  <c r="Q149" i="240"/>
  <c r="Q241" i="240"/>
  <c r="Q245" i="240"/>
  <c r="Q249" i="240"/>
  <c r="Q341" i="240"/>
  <c r="Q323" i="240"/>
  <c r="Q331" i="240"/>
  <c r="Q162" i="240"/>
  <c r="Q154" i="240"/>
  <c r="Q142" i="240"/>
  <c r="Q27" i="240"/>
  <c r="Q59" i="240"/>
  <c r="Q99" i="240"/>
  <c r="Q103" i="240"/>
  <c r="Q26" i="240"/>
  <c r="Q74" i="240"/>
  <c r="Q298" i="240"/>
  <c r="Q47" i="240"/>
  <c r="Q7" i="240"/>
  <c r="Q67" i="240"/>
  <c r="Q83" i="240"/>
  <c r="Q179" i="240"/>
  <c r="Q283" i="240"/>
  <c r="Q291" i="240"/>
  <c r="Q39" i="240"/>
  <c r="Q55" i="240"/>
  <c r="Q87" i="240"/>
  <c r="Q236" i="240"/>
  <c r="Q9" i="240"/>
  <c r="Q21" i="240"/>
  <c r="Q232" i="240"/>
  <c r="Q262" i="240"/>
  <c r="Q310" i="240"/>
  <c r="Q256" i="240"/>
  <c r="Q272" i="240"/>
  <c r="Q296" i="240"/>
  <c r="Q246" i="240"/>
  <c r="Q294" i="240"/>
  <c r="Q314" i="240"/>
  <c r="Q121" i="240"/>
  <c r="Q239" i="240"/>
  <c r="Q268" i="240"/>
  <c r="Q66" i="240"/>
  <c r="Q82" i="240"/>
  <c r="Q109" i="240"/>
  <c r="Q72" i="240"/>
  <c r="Q76" i="240"/>
  <c r="Q93" i="240"/>
  <c r="Q50" i="240"/>
  <c r="Q28" i="240"/>
  <c r="Q98" i="240"/>
  <c r="Q48" i="240"/>
  <c r="Q64" i="240"/>
  <c r="Q138" i="240"/>
  <c r="Q38" i="240"/>
  <c r="Q110" i="240"/>
  <c r="Q126" i="240"/>
  <c r="Q235" i="240"/>
  <c r="Q254" i="240"/>
  <c r="Q265" i="240"/>
  <c r="Q54" i="240"/>
  <c r="Q36" i="240"/>
  <c r="Q52" i="240"/>
  <c r="Q68" i="240"/>
  <c r="Q217" i="240"/>
  <c r="Q275" i="240"/>
  <c r="Q319" i="240"/>
  <c r="Q11" i="240"/>
  <c r="Q10" i="240"/>
  <c r="Q14" i="240"/>
  <c r="Q53" i="240"/>
  <c r="Q5" i="240"/>
  <c r="Q13" i="240"/>
  <c r="Q17" i="240"/>
  <c r="Q30" i="240"/>
  <c r="Q62" i="240"/>
  <c r="Q78" i="240"/>
  <c r="Q94" i="240"/>
  <c r="Q231" i="240"/>
  <c r="Q321" i="240"/>
  <c r="Q335" i="240"/>
  <c r="Q73" i="240"/>
  <c r="Q97" i="240"/>
  <c r="Q105" i="240"/>
  <c r="Q141" i="240"/>
  <c r="Q157" i="240"/>
  <c r="Q182" i="240"/>
  <c r="Q210" i="240"/>
  <c r="Q25" i="240"/>
  <c r="Q45" i="240"/>
  <c r="Q161" i="240"/>
  <c r="Q101" i="240"/>
  <c r="Q117" i="240"/>
  <c r="Q133" i="240"/>
  <c r="Q104" i="240"/>
  <c r="Q108" i="240"/>
  <c r="Q120" i="240"/>
  <c r="Q124" i="240"/>
  <c r="Q136" i="240"/>
  <c r="Q144" i="240"/>
  <c r="Q156" i="240"/>
  <c r="Q160" i="240"/>
  <c r="Q226" i="240"/>
  <c r="Q282" i="240"/>
  <c r="Q333" i="240"/>
  <c r="Q8" i="240"/>
  <c r="Q102" i="240"/>
  <c r="Q127" i="240"/>
  <c r="Q143" i="240"/>
  <c r="Q187" i="240"/>
  <c r="Q70" i="240"/>
  <c r="Q15" i="240"/>
  <c r="Q79" i="240"/>
  <c r="Q61" i="240"/>
  <c r="Q33" i="240"/>
  <c r="Q137" i="240"/>
  <c r="Q12" i="240"/>
  <c r="Q40" i="240"/>
  <c r="Q150" i="240"/>
  <c r="Q116" i="240"/>
  <c r="Q132" i="240"/>
  <c r="Q148" i="240"/>
  <c r="Q164" i="240"/>
  <c r="Q152" i="240"/>
  <c r="Q165" i="240"/>
  <c r="Q194" i="240"/>
  <c r="Q176" i="240"/>
  <c r="Q233" i="240"/>
  <c r="Q240" i="240"/>
  <c r="Q288" i="240"/>
  <c r="Q308" i="240"/>
  <c r="Q326" i="240"/>
  <c r="Q329" i="240"/>
  <c r="Q46" i="240"/>
  <c r="Q24" i="240"/>
  <c r="Q197" i="240"/>
  <c r="Q218" i="240"/>
  <c r="Q230" i="240"/>
  <c r="Q259" i="240"/>
  <c r="Q300" i="240"/>
  <c r="Q286" i="240"/>
  <c r="Q16" i="240"/>
  <c r="Q91" i="240"/>
  <c r="Q134" i="240"/>
  <c r="Q181" i="240"/>
  <c r="Q139" i="240"/>
  <c r="Q213" i="240"/>
  <c r="Q193" i="240"/>
  <c r="Q200" i="240"/>
  <c r="Q216" i="240"/>
  <c r="Q199" i="240"/>
  <c r="Q295" i="240"/>
  <c r="Q252" i="240"/>
  <c r="Q324" i="240"/>
  <c r="Q172" i="240"/>
  <c r="Q330" i="240"/>
  <c r="Q18" i="240"/>
  <c r="Q29" i="240"/>
  <c r="Q77" i="240"/>
  <c r="Q106" i="240"/>
  <c r="Q86" i="240"/>
  <c r="Q169" i="240"/>
  <c r="Q22" i="240"/>
  <c r="Q84" i="240"/>
  <c r="Q89" i="240"/>
  <c r="Q37" i="240"/>
  <c r="Q88" i="240"/>
  <c r="Q95" i="240"/>
  <c r="Q209" i="240"/>
  <c r="Q100" i="240"/>
  <c r="Q140" i="240"/>
  <c r="Q166" i="240"/>
  <c r="Q188" i="240"/>
  <c r="Q204" i="240"/>
  <c r="Q225" i="240"/>
  <c r="Q251" i="240"/>
  <c r="Q263" i="240"/>
  <c r="Q318" i="240"/>
  <c r="Q215" i="240"/>
  <c r="Q222" i="240"/>
  <c r="Q270" i="240"/>
  <c r="Q325" i="240"/>
  <c r="Q244" i="240"/>
  <c r="Q280" i="240"/>
  <c r="Q313" i="240"/>
  <c r="Q320" i="240"/>
  <c r="Q317" i="240"/>
  <c r="Q306" i="240"/>
  <c r="Q322" i="240"/>
  <c r="Q340" i="240"/>
  <c r="Q206" i="240"/>
  <c r="Q242" i="240"/>
  <c r="Q292" i="240"/>
  <c r="Q23" i="240"/>
  <c r="Q35" i="240"/>
  <c r="Q42" i="240"/>
  <c r="Q90" i="240"/>
  <c r="Q145" i="240"/>
  <c r="Q57" i="240"/>
  <c r="Q6" i="240"/>
  <c r="Q113" i="240"/>
  <c r="Q146" i="240"/>
  <c r="Q60" i="240"/>
  <c r="Q178" i="240"/>
  <c r="Q4" i="240"/>
  <c r="Q85" i="240"/>
  <c r="Q129" i="240"/>
  <c r="Q31" i="240"/>
  <c r="Q71" i="240"/>
  <c r="Q158" i="240"/>
  <c r="Q112" i="240"/>
  <c r="Q128" i="240"/>
  <c r="Q159" i="240"/>
  <c r="Q168" i="240"/>
  <c r="Q180" i="240"/>
  <c r="Q220" i="240"/>
  <c r="Q238" i="240"/>
  <c r="Q174" i="240"/>
  <c r="Q336" i="240"/>
  <c r="Q253" i="240"/>
  <c r="Q260" i="240"/>
  <c r="Q284" i="240"/>
  <c r="Q297" i="240"/>
  <c r="Q339" i="240"/>
  <c r="Q290" i="240"/>
  <c r="Q305" i="240"/>
  <c r="Q311" i="240"/>
  <c r="Q338" i="240"/>
  <c r="Q19" i="240"/>
  <c r="Q32" i="240"/>
  <c r="Q51" i="240"/>
  <c r="Q3" i="240"/>
  <c r="Q58" i="240"/>
  <c r="Q20" i="240"/>
  <c r="Q34" i="240"/>
  <c r="Q69" i="240"/>
  <c r="Q63" i="240"/>
  <c r="Q115" i="240"/>
  <c r="Q111" i="240"/>
  <c r="Q184" i="240"/>
  <c r="Q271" i="240"/>
  <c r="Q302" i="240"/>
  <c r="Q190" i="240"/>
  <c r="Q267" i="240"/>
  <c r="Q273" i="240"/>
  <c r="Q250" i="240"/>
  <c r="Q266" i="240"/>
  <c r="Q312" i="240"/>
  <c r="Q276" i="240"/>
  <c r="Q316" i="240"/>
  <c r="I52" i="241"/>
  <c r="J48" i="241"/>
  <c r="H54" i="241"/>
  <c r="H47" i="241"/>
  <c r="L52" i="241"/>
  <c r="H55" i="241"/>
  <c r="H46" i="241"/>
  <c r="K47" i="241"/>
  <c r="L44" i="241"/>
  <c r="K46" i="241"/>
  <c r="L53" i="241"/>
  <c r="K54" i="241"/>
  <c r="I44" i="241"/>
  <c r="I48" i="241"/>
  <c r="J55" i="241"/>
  <c r="I49" i="241"/>
  <c r="L47" i="241"/>
  <c r="H45" i="241"/>
  <c r="K48" i="241"/>
  <c r="L55" i="241"/>
  <c r="K53" i="241"/>
  <c r="J47" i="241"/>
  <c r="L50" i="241"/>
  <c r="L48" i="241"/>
  <c r="L45" i="241"/>
  <c r="J52" i="241"/>
  <c r="I55" i="241"/>
  <c r="L51" i="241"/>
  <c r="K49" i="241"/>
  <c r="H51" i="241"/>
  <c r="H50" i="241"/>
  <c r="I50" i="241"/>
  <c r="J46" i="241"/>
  <c r="L49" i="241"/>
  <c r="H49" i="241"/>
  <c r="I53" i="241"/>
  <c r="K52" i="241"/>
  <c r="J50" i="241"/>
  <c r="J51" i="241"/>
  <c r="J49" i="241"/>
  <c r="J44" i="241"/>
  <c r="K44" i="241"/>
  <c r="K55" i="241"/>
  <c r="I46" i="241"/>
  <c r="J53" i="241"/>
  <c r="I51" i="241"/>
  <c r="I45" i="241"/>
  <c r="K45" i="241"/>
  <c r="K50" i="241"/>
  <c r="J54" i="241"/>
  <c r="L54" i="241"/>
  <c r="H48" i="241"/>
  <c r="H53" i="241"/>
  <c r="I47" i="241"/>
  <c r="L46" i="241"/>
  <c r="J45" i="241"/>
  <c r="I54" i="241"/>
  <c r="H52" i="241"/>
  <c r="K51" i="241"/>
  <c r="Q342" i="240"/>
  <c r="H156" i="242"/>
  <c r="H154" i="242"/>
  <c r="H152" i="242"/>
  <c r="H155" i="242"/>
  <c r="H153" i="242"/>
  <c r="H151" i="242"/>
  <c r="D155" i="242"/>
  <c r="B96" i="15"/>
  <c r="B103" i="15"/>
  <c r="G156" i="242"/>
  <c r="C116" i="242"/>
  <c r="C117" i="242"/>
  <c r="C123" i="242"/>
  <c r="C124" i="242"/>
  <c r="C125" i="242"/>
  <c r="C126" i="242"/>
  <c r="C152" i="242"/>
  <c r="C151" i="242"/>
  <c r="B53" i="242"/>
  <c r="C53" i="242"/>
  <c r="D53" i="242"/>
  <c r="D26" i="242"/>
  <c r="C26" i="242"/>
  <c r="B26" i="242"/>
  <c r="D47" i="242"/>
  <c r="C47" i="242"/>
  <c r="B47" i="242"/>
  <c r="D67" i="242"/>
  <c r="C67" i="242"/>
  <c r="B67" i="242"/>
  <c r="D60" i="242"/>
  <c r="C60" i="242"/>
  <c r="B60" i="242"/>
  <c r="D33" i="242"/>
  <c r="C33" i="242"/>
  <c r="B33" i="242"/>
  <c r="D40" i="242"/>
  <c r="C40" i="242"/>
  <c r="B40" i="242"/>
  <c r="C19" i="242"/>
  <c r="B19" i="242"/>
  <c r="D83" i="242"/>
  <c r="C83" i="242"/>
  <c r="B83" i="242"/>
  <c r="B53" i="15"/>
  <c r="B26" i="15"/>
  <c r="B47" i="15"/>
  <c r="B67" i="15"/>
  <c r="B83" i="15"/>
  <c r="B40" i="15"/>
  <c r="B19" i="15"/>
  <c r="B109" i="15"/>
  <c r="B33" i="15"/>
  <c r="B60" i="15"/>
  <c r="I60" i="15"/>
  <c r="T375" i="240" l="1"/>
  <c r="S376" i="240"/>
  <c r="G369" i="240"/>
  <c r="G144" i="242" s="1"/>
  <c r="C142" i="242"/>
  <c r="G370" i="240"/>
  <c r="F371" i="240"/>
  <c r="G273" i="240"/>
  <c r="F274" i="240"/>
  <c r="G357" i="240"/>
  <c r="F358" i="240"/>
  <c r="G45" i="240"/>
  <c r="G57" i="240"/>
  <c r="G69" i="240"/>
  <c r="F46" i="240"/>
  <c r="G285" i="240"/>
  <c r="F58" i="240"/>
  <c r="G237" i="240"/>
  <c r="F238" i="240"/>
  <c r="F286" i="240"/>
  <c r="F70" i="240"/>
  <c r="C135" i="242"/>
  <c r="F214" i="240"/>
  <c r="G141" i="240"/>
  <c r="G249" i="240"/>
  <c r="F34" i="240"/>
  <c r="F310" i="240"/>
  <c r="G309" i="240"/>
  <c r="F142" i="240"/>
  <c r="F250" i="240"/>
  <c r="F346" i="240"/>
  <c r="G33" i="240"/>
  <c r="F94" i="240"/>
  <c r="G93" i="240"/>
  <c r="G345" i="240"/>
  <c r="C156" i="242"/>
  <c r="G213" i="240"/>
  <c r="G153" i="240"/>
  <c r="F154" i="240"/>
  <c r="F82" i="240"/>
  <c r="G81" i="240"/>
  <c r="G202" i="240"/>
  <c r="F203" i="240"/>
  <c r="G165" i="240"/>
  <c r="F166" i="240"/>
  <c r="G117" i="240"/>
  <c r="F118" i="240"/>
  <c r="G129" i="240"/>
  <c r="F130" i="240"/>
  <c r="F334" i="240"/>
  <c r="G333" i="240"/>
  <c r="F322" i="240"/>
  <c r="G321" i="240"/>
  <c r="G177" i="240"/>
  <c r="F178" i="240"/>
  <c r="G105" i="240"/>
  <c r="F106" i="240"/>
  <c r="G21" i="240"/>
  <c r="F22" i="240"/>
  <c r="F298" i="240"/>
  <c r="G297" i="240"/>
  <c r="G189" i="240"/>
  <c r="F190" i="240"/>
  <c r="F226" i="240"/>
  <c r="G225" i="240"/>
  <c r="G261" i="240"/>
  <c r="F262" i="240"/>
  <c r="D114" i="242"/>
  <c r="D154" i="242"/>
  <c r="C110" i="242"/>
  <c r="C97" i="242"/>
  <c r="C104" i="242"/>
  <c r="E7" i="241"/>
  <c r="D98" i="242"/>
  <c r="D97" i="242"/>
  <c r="D96" i="242"/>
  <c r="D99" i="242"/>
  <c r="D95" i="242"/>
  <c r="D100" i="242"/>
  <c r="D105" i="242"/>
  <c r="D104" i="242"/>
  <c r="D103" i="242"/>
  <c r="D106" i="242"/>
  <c r="D102" i="242"/>
  <c r="D107" i="242"/>
  <c r="D110" i="242"/>
  <c r="D109" i="242"/>
  <c r="D112" i="242"/>
  <c r="D113" i="242"/>
  <c r="D111" i="242"/>
  <c r="H96" i="242"/>
  <c r="H98" i="242"/>
  <c r="H99" i="242"/>
  <c r="H95" i="242"/>
  <c r="H97" i="242"/>
  <c r="H100" i="242"/>
  <c r="H104" i="242"/>
  <c r="H103" i="242"/>
  <c r="H102" i="242"/>
  <c r="H105" i="242"/>
  <c r="H106" i="242"/>
  <c r="H107" i="242"/>
  <c r="H111" i="242"/>
  <c r="H110" i="242"/>
  <c r="H109" i="242"/>
  <c r="H112" i="242"/>
  <c r="H113" i="242"/>
  <c r="H114" i="242"/>
  <c r="H121" i="242"/>
  <c r="H118" i="242"/>
  <c r="D119" i="242"/>
  <c r="D126" i="242"/>
  <c r="H128" i="242"/>
  <c r="D117" i="242"/>
  <c r="H127" i="242"/>
  <c r="H116" i="242"/>
  <c r="D127" i="242"/>
  <c r="D116" i="242"/>
  <c r="H119" i="242"/>
  <c r="D128" i="242"/>
  <c r="H123" i="242"/>
  <c r="D118" i="242"/>
  <c r="H124" i="242"/>
  <c r="D120" i="242"/>
  <c r="D125" i="242"/>
  <c r="D121" i="242"/>
  <c r="D123" i="242"/>
  <c r="D124" i="242"/>
  <c r="H126" i="242"/>
  <c r="H125" i="242"/>
  <c r="H117" i="242"/>
  <c r="H120" i="242"/>
  <c r="D153" i="242"/>
  <c r="D152" i="242"/>
  <c r="C6" i="241"/>
  <c r="F10" i="241"/>
  <c r="C7" i="241"/>
  <c r="D7" i="241"/>
  <c r="C9" i="241"/>
  <c r="F8" i="241"/>
  <c r="C8" i="241"/>
  <c r="F11" i="241"/>
  <c r="C11" i="241"/>
  <c r="D10" i="241"/>
  <c r="D13" i="241"/>
  <c r="D12" i="241"/>
  <c r="E12" i="241"/>
  <c r="D9" i="241"/>
  <c r="D15" i="241"/>
  <c r="D8" i="241"/>
  <c r="E5" i="241"/>
  <c r="D5" i="241"/>
  <c r="C15" i="241"/>
  <c r="C16" i="241"/>
  <c r="E14" i="241"/>
  <c r="D6" i="241"/>
  <c r="F7" i="241"/>
  <c r="C5" i="241"/>
  <c r="F6" i="241"/>
  <c r="E15" i="241"/>
  <c r="F16" i="241"/>
  <c r="E16" i="241"/>
  <c r="C14" i="241"/>
  <c r="F9" i="241"/>
  <c r="E13" i="241"/>
  <c r="E11" i="241"/>
  <c r="E10" i="241"/>
  <c r="E9" i="241"/>
  <c r="E8" i="241"/>
  <c r="F12" i="241"/>
  <c r="D14" i="241"/>
  <c r="C10" i="241"/>
  <c r="D11" i="241"/>
  <c r="F15" i="241"/>
  <c r="E6" i="241"/>
  <c r="C13" i="241"/>
  <c r="F13" i="241"/>
  <c r="F14" i="241"/>
  <c r="D16" i="241"/>
  <c r="C12" i="241"/>
  <c r="F5" i="241"/>
  <c r="B97" i="15"/>
  <c r="B104" i="15"/>
  <c r="C118" i="242"/>
  <c r="C153" i="242"/>
  <c r="C13" i="242"/>
  <c r="B13" i="242"/>
  <c r="D13" i="242"/>
  <c r="B34" i="242"/>
  <c r="C34" i="242"/>
  <c r="D34" i="242"/>
  <c r="C20" i="242"/>
  <c r="B20" i="242"/>
  <c r="B27" i="242"/>
  <c r="D27" i="242"/>
  <c r="C27" i="242"/>
  <c r="D76" i="242"/>
  <c r="C76" i="242"/>
  <c r="B76" i="242"/>
  <c r="C77" i="242"/>
  <c r="B77" i="242"/>
  <c r="D77" i="242"/>
  <c r="B48" i="242"/>
  <c r="C48" i="242"/>
  <c r="D48" i="242"/>
  <c r="B41" i="242"/>
  <c r="C41" i="242"/>
  <c r="D41" i="242"/>
  <c r="D54" i="242"/>
  <c r="C54" i="242"/>
  <c r="B54" i="242"/>
  <c r="C68" i="242"/>
  <c r="B68" i="242"/>
  <c r="D68" i="242"/>
  <c r="C61" i="242"/>
  <c r="B61" i="242"/>
  <c r="D61" i="242"/>
  <c r="C91" i="242"/>
  <c r="B91" i="242"/>
  <c r="D91" i="242"/>
  <c r="D90" i="242"/>
  <c r="C90" i="242"/>
  <c r="B90" i="242"/>
  <c r="B68" i="15"/>
  <c r="B13" i="15"/>
  <c r="B34" i="15"/>
  <c r="B20" i="15"/>
  <c r="B27" i="15"/>
  <c r="B76" i="15"/>
  <c r="B91" i="15"/>
  <c r="B54" i="15"/>
  <c r="B77" i="15"/>
  <c r="B61" i="15"/>
  <c r="B110" i="15"/>
  <c r="B48" i="15"/>
  <c r="B41" i="15"/>
  <c r="B90" i="15"/>
  <c r="J3" i="241"/>
  <c r="H44" i="241" l="1"/>
  <c r="S375" i="240"/>
  <c r="T374" i="240"/>
  <c r="G145" i="242"/>
  <c r="G274" i="240"/>
  <c r="F275" i="240"/>
  <c r="G371" i="240"/>
  <c r="F372" i="240"/>
  <c r="G137" i="242"/>
  <c r="G358" i="240"/>
  <c r="F359" i="240"/>
  <c r="F47" i="240"/>
  <c r="G46" i="240"/>
  <c r="G58" i="240"/>
  <c r="F239" i="240"/>
  <c r="F59" i="240"/>
  <c r="G238" i="240"/>
  <c r="F35" i="240"/>
  <c r="F287" i="240"/>
  <c r="G286" i="240"/>
  <c r="F311" i="240"/>
  <c r="G34" i="240"/>
  <c r="G214" i="240"/>
  <c r="G130" i="242"/>
  <c r="G310" i="240"/>
  <c r="F215" i="240"/>
  <c r="G70" i="240"/>
  <c r="F71" i="240"/>
  <c r="F347" i="240"/>
  <c r="G250" i="240"/>
  <c r="G142" i="240"/>
  <c r="G94" i="240"/>
  <c r="F251" i="240"/>
  <c r="F143" i="240"/>
  <c r="F95" i="240"/>
  <c r="G346" i="240"/>
  <c r="F83" i="240"/>
  <c r="G151" i="242"/>
  <c r="G82" i="240"/>
  <c r="G154" i="240"/>
  <c r="F155" i="240"/>
  <c r="F204" i="240"/>
  <c r="G203" i="240"/>
  <c r="F167" i="240"/>
  <c r="G166" i="240"/>
  <c r="F119" i="240"/>
  <c r="G118" i="240"/>
  <c r="F131" i="240"/>
  <c r="G130" i="240"/>
  <c r="G334" i="240"/>
  <c r="F335" i="240"/>
  <c r="G262" i="240"/>
  <c r="F263" i="240"/>
  <c r="G22" i="240"/>
  <c r="F23" i="240"/>
  <c r="G190" i="240"/>
  <c r="F191" i="240"/>
  <c r="G106" i="240"/>
  <c r="F107" i="240"/>
  <c r="G178" i="240"/>
  <c r="F179" i="240"/>
  <c r="G226" i="240"/>
  <c r="F227" i="240"/>
  <c r="G298" i="240"/>
  <c r="F299" i="240"/>
  <c r="G322" i="240"/>
  <c r="F323" i="240"/>
  <c r="C127" i="242"/>
  <c r="C111" i="242"/>
  <c r="C105" i="242"/>
  <c r="C98" i="242"/>
  <c r="B105" i="15"/>
  <c r="B98" i="15"/>
  <c r="C119" i="242"/>
  <c r="C21" i="242"/>
  <c r="B21" i="242"/>
  <c r="D85" i="242"/>
  <c r="C85" i="242"/>
  <c r="B85" i="242"/>
  <c r="D42" i="242"/>
  <c r="C42" i="242"/>
  <c r="B42" i="242"/>
  <c r="D49" i="242"/>
  <c r="C49" i="242"/>
  <c r="B49" i="242"/>
  <c r="D28" i="242"/>
  <c r="C28" i="242"/>
  <c r="B28" i="242"/>
  <c r="D62" i="242"/>
  <c r="C62" i="242"/>
  <c r="B62" i="242"/>
  <c r="D78" i="242"/>
  <c r="C78" i="242"/>
  <c r="B78" i="242"/>
  <c r="D35" i="242"/>
  <c r="C35" i="242"/>
  <c r="B35" i="242"/>
  <c r="D14" i="242"/>
  <c r="B14" i="242"/>
  <c r="C14" i="242"/>
  <c r="D92" i="242"/>
  <c r="C92" i="242"/>
  <c r="B92" i="242"/>
  <c r="C84" i="242"/>
  <c r="B84" i="242"/>
  <c r="D84" i="242"/>
  <c r="D69" i="242"/>
  <c r="C69" i="242"/>
  <c r="B69" i="242"/>
  <c r="B55" i="242"/>
  <c r="D55" i="242"/>
  <c r="C55" i="242"/>
  <c r="B85" i="15"/>
  <c r="B21" i="15"/>
  <c r="B62" i="15"/>
  <c r="B42" i="15"/>
  <c r="B69" i="15"/>
  <c r="B78" i="15"/>
  <c r="B49" i="15"/>
  <c r="B111" i="15"/>
  <c r="B84" i="15"/>
  <c r="B28" i="15"/>
  <c r="B35" i="15"/>
  <c r="B14" i="15"/>
  <c r="B92" i="15"/>
  <c r="B55" i="15"/>
  <c r="F3" i="241"/>
  <c r="G55" i="241" l="1"/>
  <c r="S374" i="240"/>
  <c r="T373" i="240"/>
  <c r="G146" i="242"/>
  <c r="F276" i="240"/>
  <c r="G275" i="240"/>
  <c r="G47" i="240"/>
  <c r="F360" i="240"/>
  <c r="G372" i="240"/>
  <c r="F373" i="240"/>
  <c r="G359" i="240"/>
  <c r="G138" i="242"/>
  <c r="G239" i="240"/>
  <c r="F240" i="240"/>
  <c r="F48" i="240"/>
  <c r="F60" i="240"/>
  <c r="G287" i="240"/>
  <c r="G251" i="240"/>
  <c r="F36" i="240"/>
  <c r="G311" i="240"/>
  <c r="G59" i="240"/>
  <c r="F288" i="240"/>
  <c r="F312" i="240"/>
  <c r="G35" i="240"/>
  <c r="F252" i="240"/>
  <c r="G215" i="240"/>
  <c r="F216" i="240"/>
  <c r="G347" i="240"/>
  <c r="F72" i="240"/>
  <c r="G71" i="240"/>
  <c r="G131" i="242"/>
  <c r="F348" i="240"/>
  <c r="G95" i="240"/>
  <c r="G143" i="240"/>
  <c r="G153" i="242"/>
  <c r="F144" i="240"/>
  <c r="F96" i="240"/>
  <c r="F84" i="240"/>
  <c r="G83" i="240"/>
  <c r="G152" i="242"/>
  <c r="F156" i="240"/>
  <c r="G155" i="240"/>
  <c r="F120" i="240"/>
  <c r="G119" i="240"/>
  <c r="G204" i="240"/>
  <c r="F205" i="240"/>
  <c r="G167" i="240"/>
  <c r="F168" i="240"/>
  <c r="G131" i="240"/>
  <c r="F132" i="240"/>
  <c r="G335" i="240"/>
  <c r="F336" i="240"/>
  <c r="F324" i="240"/>
  <c r="G323" i="240"/>
  <c r="G299" i="240"/>
  <c r="F300" i="240"/>
  <c r="G179" i="240"/>
  <c r="F180" i="240"/>
  <c r="G191" i="240"/>
  <c r="F192" i="240"/>
  <c r="G263" i="240"/>
  <c r="F264" i="240"/>
  <c r="G227" i="240"/>
  <c r="F228" i="240"/>
  <c r="G107" i="240"/>
  <c r="F108" i="240"/>
  <c r="G23" i="240"/>
  <c r="F24" i="240"/>
  <c r="G123" i="242"/>
  <c r="C128" i="242"/>
  <c r="C99" i="242"/>
  <c r="C112" i="242"/>
  <c r="C100" i="242"/>
  <c r="C106" i="242"/>
  <c r="C107" i="242"/>
  <c r="C120" i="242"/>
  <c r="B106" i="15"/>
  <c r="C93" i="242"/>
  <c r="B93" i="242"/>
  <c r="D93" i="242"/>
  <c r="C79" i="242"/>
  <c r="B79" i="242"/>
  <c r="D79" i="242"/>
  <c r="C22" i="242"/>
  <c r="B22" i="242"/>
  <c r="B43" i="242"/>
  <c r="C43" i="242"/>
  <c r="D43" i="242"/>
  <c r="C15" i="242"/>
  <c r="B15" i="242"/>
  <c r="D15" i="242"/>
  <c r="B29" i="242"/>
  <c r="C29" i="242"/>
  <c r="D29" i="242"/>
  <c r="D56" i="242"/>
  <c r="C56" i="242"/>
  <c r="B56" i="242"/>
  <c r="B36" i="242"/>
  <c r="D36" i="242"/>
  <c r="C36" i="242"/>
  <c r="C70" i="242"/>
  <c r="B70" i="242"/>
  <c r="D70" i="242"/>
  <c r="B50" i="242"/>
  <c r="C50" i="242"/>
  <c r="D50" i="242"/>
  <c r="C86" i="242"/>
  <c r="B86" i="242"/>
  <c r="D86" i="242"/>
  <c r="C63" i="242"/>
  <c r="B63" i="242"/>
  <c r="D63" i="242"/>
  <c r="B50" i="15"/>
  <c r="B99" i="15"/>
  <c r="B112" i="15"/>
  <c r="B70" i="15"/>
  <c r="B93" i="15"/>
  <c r="B79" i="15"/>
  <c r="B22" i="15"/>
  <c r="B15" i="15"/>
  <c r="B100" i="15"/>
  <c r="B56" i="15"/>
  <c r="B36" i="15"/>
  <c r="B43" i="15"/>
  <c r="B29" i="15"/>
  <c r="B107" i="15"/>
  <c r="B86" i="15"/>
  <c r="B63" i="15"/>
  <c r="S373" i="240" l="1"/>
  <c r="T372" i="240"/>
  <c r="G54" i="241"/>
  <c r="F374" i="240"/>
  <c r="G276" i="240"/>
  <c r="F277" i="240"/>
  <c r="G147" i="242"/>
  <c r="G360" i="240"/>
  <c r="F361" i="240"/>
  <c r="G373" i="240"/>
  <c r="G48" i="240"/>
  <c r="F241" i="240"/>
  <c r="G139" i="242"/>
  <c r="F49" i="240"/>
  <c r="F37" i="240"/>
  <c r="G240" i="240"/>
  <c r="F61" i="240"/>
  <c r="G60" i="240"/>
  <c r="G36" i="240"/>
  <c r="F253" i="240"/>
  <c r="G216" i="240"/>
  <c r="G312" i="240"/>
  <c r="G288" i="240"/>
  <c r="F313" i="240"/>
  <c r="F289" i="240"/>
  <c r="F349" i="240"/>
  <c r="G252" i="240"/>
  <c r="F217" i="240"/>
  <c r="G348" i="240"/>
  <c r="F145" i="240"/>
  <c r="G132" i="242"/>
  <c r="G144" i="240"/>
  <c r="G72" i="240"/>
  <c r="F73" i="240"/>
  <c r="F85" i="240"/>
  <c r="G96" i="240"/>
  <c r="G154" i="242"/>
  <c r="F97" i="240"/>
  <c r="G84" i="240"/>
  <c r="F157" i="240"/>
  <c r="G156" i="240"/>
  <c r="F121" i="240"/>
  <c r="G120" i="240"/>
  <c r="F206" i="240"/>
  <c r="G205" i="240"/>
  <c r="G168" i="240"/>
  <c r="F169" i="240"/>
  <c r="F133" i="240"/>
  <c r="G132" i="240"/>
  <c r="F337" i="240"/>
  <c r="G336" i="240"/>
  <c r="G228" i="240"/>
  <c r="F229" i="240"/>
  <c r="G264" i="240"/>
  <c r="F265" i="240"/>
  <c r="G300" i="240"/>
  <c r="F301" i="240"/>
  <c r="G24" i="240"/>
  <c r="F25" i="240"/>
  <c r="G108" i="240"/>
  <c r="F109" i="240"/>
  <c r="G192" i="240"/>
  <c r="F193" i="240"/>
  <c r="G180" i="240"/>
  <c r="F181" i="240"/>
  <c r="F325" i="240"/>
  <c r="G324" i="240"/>
  <c r="G124" i="242"/>
  <c r="C113" i="242"/>
  <c r="C121" i="242"/>
  <c r="D16" i="242"/>
  <c r="B16" i="242"/>
  <c r="C16" i="242"/>
  <c r="D44" i="242"/>
  <c r="C44" i="242"/>
  <c r="B44" i="242"/>
  <c r="C23" i="242"/>
  <c r="B23" i="242"/>
  <c r="D57" i="242"/>
  <c r="C57" i="242"/>
  <c r="B57" i="242"/>
  <c r="F74" i="242"/>
  <c r="H74" i="242"/>
  <c r="G74" i="242"/>
  <c r="F88" i="242"/>
  <c r="H88" i="242"/>
  <c r="G88" i="242"/>
  <c r="D51" i="242"/>
  <c r="C51" i="242"/>
  <c r="B51" i="242"/>
  <c r="D30" i="242"/>
  <c r="C30" i="242"/>
  <c r="B30" i="242"/>
  <c r="D71" i="242"/>
  <c r="C71" i="242"/>
  <c r="B71" i="242"/>
  <c r="F81" i="242"/>
  <c r="H81" i="242"/>
  <c r="G81" i="242"/>
  <c r="D64" i="242"/>
  <c r="C64" i="242"/>
  <c r="B64" i="242"/>
  <c r="D37" i="242"/>
  <c r="C37" i="242"/>
  <c r="B37" i="242"/>
  <c r="B16" i="15"/>
  <c r="B113" i="15"/>
  <c r="F74" i="15"/>
  <c r="F88" i="15"/>
  <c r="B30" i="15"/>
  <c r="F81" i="15"/>
  <c r="B64" i="15"/>
  <c r="B44" i="15"/>
  <c r="B23" i="15"/>
  <c r="B57" i="15"/>
  <c r="B51" i="15"/>
  <c r="B71" i="15"/>
  <c r="B37" i="15"/>
  <c r="S372" i="240" l="1"/>
  <c r="T371" i="240"/>
  <c r="G53" i="241"/>
  <c r="G140" i="242"/>
  <c r="G277" i="240"/>
  <c r="G374" i="240"/>
  <c r="F278" i="240"/>
  <c r="F362" i="240"/>
  <c r="G361" i="240"/>
  <c r="G148" i="242"/>
  <c r="F242" i="240"/>
  <c r="G241" i="240"/>
  <c r="G37" i="240"/>
  <c r="G49" i="240"/>
  <c r="G61" i="240"/>
  <c r="F38" i="240"/>
  <c r="F50" i="240"/>
  <c r="F62" i="240"/>
  <c r="G253" i="240"/>
  <c r="F254" i="240"/>
  <c r="F146" i="240"/>
  <c r="G349" i="240"/>
  <c r="F290" i="240"/>
  <c r="G133" i="242"/>
  <c r="G313" i="240"/>
  <c r="F314" i="240"/>
  <c r="G289" i="240"/>
  <c r="G145" i="240"/>
  <c r="G217" i="240"/>
  <c r="F350" i="240"/>
  <c r="F218" i="240"/>
  <c r="G85" i="240"/>
  <c r="F86" i="240"/>
  <c r="F98" i="240"/>
  <c r="F74" i="240"/>
  <c r="G73" i="240"/>
  <c r="G121" i="240"/>
  <c r="G97" i="240"/>
  <c r="G155" i="242"/>
  <c r="F122" i="240"/>
  <c r="G157" i="240"/>
  <c r="F158" i="240"/>
  <c r="G169" i="240"/>
  <c r="F170" i="240"/>
  <c r="G206" i="240"/>
  <c r="F134" i="240"/>
  <c r="G133" i="240"/>
  <c r="F338" i="240"/>
  <c r="G337" i="240"/>
  <c r="G181" i="240"/>
  <c r="F182" i="240"/>
  <c r="G25" i="240"/>
  <c r="F26" i="240"/>
  <c r="F230" i="240"/>
  <c r="G229" i="240"/>
  <c r="G325" i="240"/>
  <c r="F326" i="240"/>
  <c r="G193" i="240"/>
  <c r="F194" i="240"/>
  <c r="G109" i="240"/>
  <c r="F110" i="240"/>
  <c r="G301" i="240"/>
  <c r="F302" i="240"/>
  <c r="G265" i="240"/>
  <c r="F266" i="240"/>
  <c r="G125" i="242"/>
  <c r="G126" i="242"/>
  <c r="G102" i="242"/>
  <c r="G95" i="242"/>
  <c r="C114" i="242"/>
  <c r="G103" i="242"/>
  <c r="G116" i="242"/>
  <c r="F102" i="15"/>
  <c r="F95" i="15"/>
  <c r="G39" i="242"/>
  <c r="F39" i="242"/>
  <c r="H39" i="242"/>
  <c r="H11" i="242"/>
  <c r="G11" i="242"/>
  <c r="F11" i="242"/>
  <c r="G25" i="242"/>
  <c r="F25" i="242"/>
  <c r="H25" i="242"/>
  <c r="H89" i="242"/>
  <c r="G89" i="242"/>
  <c r="F89" i="242"/>
  <c r="C58" i="242"/>
  <c r="B58" i="242"/>
  <c r="D58" i="242"/>
  <c r="H75" i="242"/>
  <c r="G75" i="242"/>
  <c r="F75" i="242"/>
  <c r="C65" i="242"/>
  <c r="B65" i="242"/>
  <c r="D65" i="242"/>
  <c r="H82" i="242"/>
  <c r="G82" i="242"/>
  <c r="F82" i="242"/>
  <c r="G46" i="242"/>
  <c r="F46" i="242"/>
  <c r="H46" i="242"/>
  <c r="G32" i="242"/>
  <c r="F32" i="242"/>
  <c r="H32" i="242"/>
  <c r="F18" i="242"/>
  <c r="G18" i="242"/>
  <c r="C72" i="242"/>
  <c r="B72" i="242"/>
  <c r="D72" i="242"/>
  <c r="F103" i="15"/>
  <c r="B58" i="15"/>
  <c r="F32" i="15"/>
  <c r="F39" i="15"/>
  <c r="F11" i="15"/>
  <c r="F25" i="15"/>
  <c r="B114" i="15"/>
  <c r="B65" i="15"/>
  <c r="F82" i="15"/>
  <c r="F75" i="15"/>
  <c r="F18" i="15"/>
  <c r="F46" i="15"/>
  <c r="B72" i="15"/>
  <c r="F89" i="15"/>
  <c r="S371" i="240" l="1"/>
  <c r="T370" i="240"/>
  <c r="G52" i="241"/>
  <c r="G278" i="240"/>
  <c r="G242" i="240"/>
  <c r="G141" i="242"/>
  <c r="G362" i="240"/>
  <c r="G149" i="242"/>
  <c r="G146" i="240"/>
  <c r="G62" i="240"/>
  <c r="G50" i="240"/>
  <c r="G38" i="240"/>
  <c r="G254" i="240"/>
  <c r="G290" i="240"/>
  <c r="G134" i="242"/>
  <c r="G314" i="240"/>
  <c r="G350" i="240"/>
  <c r="G218" i="240"/>
  <c r="G98" i="240"/>
  <c r="G86" i="240"/>
  <c r="G74" i="240"/>
  <c r="G122" i="240"/>
  <c r="G158" i="240"/>
  <c r="G302" i="240"/>
  <c r="G194" i="240"/>
  <c r="G182" i="240"/>
  <c r="G230" i="240"/>
  <c r="G134" i="240"/>
  <c r="G266" i="240"/>
  <c r="G110" i="240"/>
  <c r="G326" i="240"/>
  <c r="G26" i="240"/>
  <c r="G338" i="240"/>
  <c r="G170" i="240"/>
  <c r="G127" i="242"/>
  <c r="G104" i="242"/>
  <c r="G96" i="242"/>
  <c r="G109" i="242"/>
  <c r="G97" i="242"/>
  <c r="G117" i="242"/>
  <c r="F96" i="15"/>
  <c r="F12" i="242"/>
  <c r="H12" i="242"/>
  <c r="G12" i="242"/>
  <c r="F76" i="242"/>
  <c r="H76" i="242"/>
  <c r="G76" i="242"/>
  <c r="H40" i="242"/>
  <c r="F40" i="242"/>
  <c r="G40" i="242"/>
  <c r="F90" i="242"/>
  <c r="H90" i="242"/>
  <c r="G90" i="242"/>
  <c r="G53" i="242"/>
  <c r="F53" i="242"/>
  <c r="H53" i="242"/>
  <c r="H47" i="242"/>
  <c r="F47" i="242"/>
  <c r="G47" i="242"/>
  <c r="H26" i="242"/>
  <c r="F26" i="242"/>
  <c r="G26" i="242"/>
  <c r="H33" i="242"/>
  <c r="G33" i="242"/>
  <c r="F33" i="242"/>
  <c r="F83" i="242"/>
  <c r="H83" i="242"/>
  <c r="G83" i="242"/>
  <c r="G19" i="242"/>
  <c r="F19" i="242"/>
  <c r="F60" i="242"/>
  <c r="H60" i="242"/>
  <c r="G60" i="242"/>
  <c r="F67" i="242"/>
  <c r="H67" i="242"/>
  <c r="G67" i="242"/>
  <c r="F12" i="15"/>
  <c r="F76" i="15"/>
  <c r="F40" i="15"/>
  <c r="F90" i="15"/>
  <c r="F53" i="15"/>
  <c r="F26" i="15"/>
  <c r="F83" i="15"/>
  <c r="F104" i="15"/>
  <c r="F33" i="15"/>
  <c r="F19" i="15"/>
  <c r="F60" i="15"/>
  <c r="F67" i="15"/>
  <c r="F97" i="15"/>
  <c r="F47" i="15"/>
  <c r="F109" i="15"/>
  <c r="G51" i="241" l="1"/>
  <c r="T369" i="240"/>
  <c r="S370" i="240"/>
  <c r="G142" i="242"/>
  <c r="G135" i="242"/>
  <c r="G128" i="242"/>
  <c r="G105" i="242"/>
  <c r="G98" i="242"/>
  <c r="G110" i="242"/>
  <c r="G118" i="242"/>
  <c r="H13" i="242"/>
  <c r="G13" i="242"/>
  <c r="F13" i="242"/>
  <c r="H91" i="242"/>
  <c r="G91" i="242"/>
  <c r="F91" i="242"/>
  <c r="H84" i="242"/>
  <c r="G84" i="242"/>
  <c r="F84" i="242"/>
  <c r="G48" i="242"/>
  <c r="F48" i="242"/>
  <c r="H48" i="242"/>
  <c r="H54" i="242"/>
  <c r="F54" i="242"/>
  <c r="G54" i="242"/>
  <c r="F20" i="242"/>
  <c r="G20" i="242"/>
  <c r="H68" i="242"/>
  <c r="G68" i="242"/>
  <c r="F68" i="242"/>
  <c r="G27" i="242"/>
  <c r="F27" i="242"/>
  <c r="H27" i="242"/>
  <c r="G41" i="242"/>
  <c r="F41" i="242"/>
  <c r="H41" i="242"/>
  <c r="H61" i="242"/>
  <c r="G61" i="242"/>
  <c r="F61" i="242"/>
  <c r="H77" i="242"/>
  <c r="G77" i="242"/>
  <c r="F77" i="242"/>
  <c r="G34" i="242"/>
  <c r="F34" i="242"/>
  <c r="H34" i="242"/>
  <c r="F105" i="15"/>
  <c r="F77" i="15"/>
  <c r="F61" i="15"/>
  <c r="F98" i="15"/>
  <c r="F54" i="15"/>
  <c r="F91" i="15"/>
  <c r="F20" i="15"/>
  <c r="F84" i="15"/>
  <c r="F48" i="15"/>
  <c r="F68" i="15"/>
  <c r="F34" i="15"/>
  <c r="F27" i="15"/>
  <c r="F110" i="15"/>
  <c r="F41" i="15"/>
  <c r="F13" i="15"/>
  <c r="G50" i="241" l="1"/>
  <c r="T368" i="240"/>
  <c r="S369" i="240"/>
  <c r="G111" i="242"/>
  <c r="G106" i="242"/>
  <c r="G99" i="242"/>
  <c r="G119" i="242"/>
  <c r="F62" i="242"/>
  <c r="H62" i="242"/>
  <c r="G62" i="242"/>
  <c r="H86" i="242"/>
  <c r="G86" i="242"/>
  <c r="F86" i="242"/>
  <c r="H79" i="242"/>
  <c r="G79" i="242"/>
  <c r="F79" i="242"/>
  <c r="F92" i="242"/>
  <c r="H92" i="242"/>
  <c r="G92" i="242"/>
  <c r="F14" i="242"/>
  <c r="G14" i="242"/>
  <c r="H14" i="242"/>
  <c r="H35" i="242"/>
  <c r="F35" i="242"/>
  <c r="G35" i="242"/>
  <c r="G55" i="242"/>
  <c r="F55" i="242"/>
  <c r="H55" i="242"/>
  <c r="F85" i="242"/>
  <c r="H85" i="242"/>
  <c r="G85" i="242"/>
  <c r="H42" i="242"/>
  <c r="G42" i="242"/>
  <c r="F42" i="242"/>
  <c r="F78" i="242"/>
  <c r="H78" i="242"/>
  <c r="G78" i="242"/>
  <c r="H49" i="242"/>
  <c r="F49" i="242"/>
  <c r="G49" i="242"/>
  <c r="F21" i="242"/>
  <c r="G21" i="242"/>
  <c r="H93" i="242"/>
  <c r="G93" i="242"/>
  <c r="F93" i="242"/>
  <c r="F69" i="242"/>
  <c r="H69" i="242"/>
  <c r="G69" i="242"/>
  <c r="H28" i="242"/>
  <c r="F28" i="242"/>
  <c r="G28" i="242"/>
  <c r="F62" i="15"/>
  <c r="F106" i="15"/>
  <c r="F92" i="15"/>
  <c r="F28" i="15"/>
  <c r="F111" i="15"/>
  <c r="F69" i="15"/>
  <c r="F86" i="15"/>
  <c r="F79" i="15"/>
  <c r="F93" i="15"/>
  <c r="F14" i="15"/>
  <c r="F35" i="15"/>
  <c r="F55" i="15"/>
  <c r="F85" i="15"/>
  <c r="F42" i="15"/>
  <c r="F99" i="15"/>
  <c r="F78" i="15"/>
  <c r="F49" i="15"/>
  <c r="F21" i="15"/>
  <c r="T367" i="240" l="1"/>
  <c r="S368" i="240"/>
  <c r="G49" i="241"/>
  <c r="G100" i="242"/>
  <c r="G112" i="242"/>
  <c r="G107" i="242"/>
  <c r="F100" i="15"/>
  <c r="G120" i="242"/>
  <c r="F107" i="15"/>
  <c r="G50" i="242"/>
  <c r="F50" i="242"/>
  <c r="H50" i="242"/>
  <c r="H70" i="242"/>
  <c r="G70" i="242"/>
  <c r="F70" i="242"/>
  <c r="H23" i="242"/>
  <c r="G23" i="242"/>
  <c r="F23" i="242"/>
  <c r="H51" i="242"/>
  <c r="G51" i="242"/>
  <c r="F51" i="242"/>
  <c r="H30" i="242"/>
  <c r="F30" i="242"/>
  <c r="G30" i="242"/>
  <c r="H37" i="242"/>
  <c r="F37" i="242"/>
  <c r="G37" i="242"/>
  <c r="F16" i="242"/>
  <c r="G16" i="242"/>
  <c r="H16" i="242"/>
  <c r="H44" i="242"/>
  <c r="F44" i="242"/>
  <c r="G44" i="242"/>
  <c r="H56" i="242"/>
  <c r="G56" i="242"/>
  <c r="F56" i="242"/>
  <c r="H15" i="242"/>
  <c r="G15" i="242"/>
  <c r="F15" i="242"/>
  <c r="H63" i="242"/>
  <c r="G63" i="242"/>
  <c r="F63" i="242"/>
  <c r="G43" i="242"/>
  <c r="F43" i="242"/>
  <c r="H43" i="242"/>
  <c r="F22" i="242"/>
  <c r="G22" i="242"/>
  <c r="G29" i="242"/>
  <c r="F29" i="242"/>
  <c r="H29" i="242"/>
  <c r="G36" i="242"/>
  <c r="F36" i="242"/>
  <c r="H36" i="242"/>
  <c r="F23" i="15"/>
  <c r="F30" i="15"/>
  <c r="F70" i="15"/>
  <c r="F37" i="15"/>
  <c r="F43" i="15"/>
  <c r="F16" i="15"/>
  <c r="F44" i="15"/>
  <c r="F56" i="15"/>
  <c r="F15" i="15"/>
  <c r="F63" i="15"/>
  <c r="F51" i="15"/>
  <c r="F112" i="15"/>
  <c r="F22" i="15"/>
  <c r="F50" i="15"/>
  <c r="F29" i="15"/>
  <c r="F36" i="15"/>
  <c r="S367" i="240" l="1"/>
  <c r="T366" i="240"/>
  <c r="G48" i="241"/>
  <c r="G113" i="242"/>
  <c r="G121" i="242"/>
  <c r="F57" i="242"/>
  <c r="G57" i="242"/>
  <c r="H57" i="242"/>
  <c r="H72" i="242"/>
  <c r="G72" i="242"/>
  <c r="F72" i="242"/>
  <c r="F71" i="242"/>
  <c r="H71" i="242"/>
  <c r="G71" i="242"/>
  <c r="F64" i="242"/>
  <c r="H64" i="242"/>
  <c r="G64" i="242"/>
  <c r="H58" i="242"/>
  <c r="G58" i="242"/>
  <c r="F58" i="242"/>
  <c r="H65" i="242"/>
  <c r="G65" i="242"/>
  <c r="F65" i="242"/>
  <c r="F57" i="15"/>
  <c r="F64" i="15"/>
  <c r="F58" i="15"/>
  <c r="F65" i="15"/>
  <c r="F72" i="15"/>
  <c r="F71" i="15"/>
  <c r="F113" i="15"/>
  <c r="S366" i="240" l="1"/>
  <c r="G47" i="241"/>
  <c r="T365" i="240"/>
  <c r="G114" i="242"/>
  <c r="F114" i="15"/>
  <c r="G46" i="241" l="1"/>
  <c r="T364" i="240"/>
  <c r="S365" i="240"/>
  <c r="T363" i="240" l="1"/>
  <c r="G45" i="241"/>
  <c r="S364" i="240"/>
  <c r="S363" i="240" l="1"/>
  <c r="G44" i="241"/>
  <c r="T362" i="240"/>
  <c r="F55" i="241" l="1"/>
  <c r="S362" i="240"/>
  <c r="T361" i="240"/>
  <c r="T360" i="240" l="1"/>
  <c r="F54" i="241"/>
  <c r="S361" i="240"/>
  <c r="F53" i="241" l="1"/>
  <c r="S360" i="240"/>
  <c r="T359" i="240"/>
  <c r="S359" i="240" l="1"/>
  <c r="F52" i="241"/>
  <c r="T358" i="240"/>
  <c r="S358" i="240" l="1"/>
  <c r="F51" i="241"/>
  <c r="T357" i="240"/>
  <c r="T356" i="240" l="1"/>
  <c r="F50" i="241"/>
  <c r="S357" i="240"/>
  <c r="T355" i="240" l="1"/>
  <c r="S356" i="240"/>
  <c r="F49" i="241"/>
  <c r="G114" i="15"/>
  <c r="H114" i="15"/>
  <c r="T354" i="240" l="1"/>
  <c r="F48" i="241"/>
  <c r="S355" i="240"/>
  <c r="G113" i="15"/>
  <c r="H113" i="15"/>
  <c r="S354" i="240" l="1"/>
  <c r="T353" i="240"/>
  <c r="F47" i="241"/>
  <c r="G112" i="15"/>
  <c r="H112" i="15"/>
  <c r="T352" i="240" l="1"/>
  <c r="F46" i="241"/>
  <c r="S353" i="240"/>
  <c r="G111" i="15"/>
  <c r="H111" i="15"/>
  <c r="T351" i="240" l="1"/>
  <c r="S352" i="240"/>
  <c r="F45" i="241"/>
  <c r="G110" i="15"/>
  <c r="H110" i="15"/>
  <c r="T350" i="240" l="1"/>
  <c r="F44" i="241"/>
  <c r="S351" i="240"/>
  <c r="G109" i="15"/>
  <c r="H109" i="15"/>
  <c r="S350" i="240" l="1"/>
  <c r="E55" i="241"/>
  <c r="T349" i="240"/>
  <c r="C114" i="15"/>
  <c r="D114" i="15"/>
  <c r="T348" i="240" l="1"/>
  <c r="E54" i="241"/>
  <c r="S349" i="240"/>
  <c r="C113" i="15"/>
  <c r="D113" i="15"/>
  <c r="S348" i="240" l="1"/>
  <c r="E53" i="241"/>
  <c r="T347" i="240"/>
  <c r="C112" i="15"/>
  <c r="D112" i="15"/>
  <c r="T346" i="240" l="1"/>
  <c r="S347" i="240"/>
  <c r="E52" i="241"/>
  <c r="C111" i="15"/>
  <c r="D111" i="15"/>
  <c r="S346" i="240" l="1"/>
  <c r="E51" i="241"/>
  <c r="T345" i="240"/>
  <c r="C110" i="15"/>
  <c r="D110" i="15"/>
  <c r="T344" i="240" l="1"/>
  <c r="E50" i="241"/>
  <c r="S345" i="240"/>
  <c r="C109" i="15"/>
  <c r="D109" i="15"/>
  <c r="S344" i="240" l="1"/>
  <c r="E49" i="241"/>
  <c r="T343" i="240"/>
  <c r="G107" i="15"/>
  <c r="H107" i="15"/>
  <c r="S343" i="240" l="1"/>
  <c r="T342" i="240"/>
  <c r="E48" i="241"/>
  <c r="G106" i="15"/>
  <c r="H106" i="15"/>
  <c r="T341" i="240" l="1"/>
  <c r="E47" i="241"/>
  <c r="S342" i="240"/>
  <c r="G105" i="15"/>
  <c r="H105" i="15"/>
  <c r="T340" i="240" l="1"/>
  <c r="S341" i="240"/>
  <c r="E46" i="241"/>
  <c r="G104" i="15"/>
  <c r="H104" i="15"/>
  <c r="S340" i="240" l="1"/>
  <c r="T339" i="240"/>
  <c r="E45" i="241"/>
  <c r="G103" i="15"/>
  <c r="H103" i="15"/>
  <c r="T338" i="240" l="1"/>
  <c r="S339" i="240"/>
  <c r="E44" i="241"/>
  <c r="G102" i="15"/>
  <c r="H102" i="15"/>
  <c r="T337" i="240" l="1"/>
  <c r="S338" i="240"/>
  <c r="D55" i="241"/>
  <c r="C107" i="15"/>
  <c r="D107" i="15"/>
  <c r="S337" i="240" l="1"/>
  <c r="D54" i="241"/>
  <c r="T336" i="240"/>
  <c r="C106" i="15"/>
  <c r="D106" i="15"/>
  <c r="S336" i="240" l="1"/>
  <c r="T335" i="240"/>
  <c r="D53" i="241"/>
  <c r="C105" i="15"/>
  <c r="D105" i="15"/>
  <c r="D52" i="241" l="1"/>
  <c r="T334" i="240"/>
  <c r="S335" i="240"/>
  <c r="C104" i="15"/>
  <c r="D104" i="15"/>
  <c r="T333" i="240" l="1"/>
  <c r="S334" i="240"/>
  <c r="D51" i="241"/>
  <c r="C103" i="15"/>
  <c r="D103" i="15"/>
  <c r="S333" i="240" l="1"/>
  <c r="T332" i="240"/>
  <c r="D50" i="241"/>
  <c r="C102" i="15"/>
  <c r="D102" i="15"/>
  <c r="D49" i="241" l="1"/>
  <c r="S332" i="240"/>
  <c r="T331" i="240"/>
  <c r="G100" i="15"/>
  <c r="H100" i="15"/>
  <c r="D48" i="241" l="1"/>
  <c r="T330" i="240"/>
  <c r="S331" i="240"/>
  <c r="G99" i="15"/>
  <c r="H99" i="15"/>
  <c r="S330" i="240" l="1"/>
  <c r="D47" i="241"/>
  <c r="T329" i="240"/>
  <c r="G98" i="15"/>
  <c r="H98" i="15"/>
  <c r="T328" i="240" l="1"/>
  <c r="S329" i="240"/>
  <c r="D46" i="241"/>
  <c r="G97" i="15"/>
  <c r="H97" i="15"/>
  <c r="S328" i="240" l="1"/>
  <c r="D45" i="241"/>
  <c r="T327" i="240"/>
  <c r="G96" i="15"/>
  <c r="H96" i="15"/>
  <c r="S327" i="240" l="1"/>
  <c r="T326" i="240"/>
  <c r="D44" i="241"/>
  <c r="G95" i="15"/>
  <c r="H95" i="15"/>
  <c r="T325" i="240" l="1"/>
  <c r="S326" i="240"/>
  <c r="C55" i="241"/>
  <c r="C100" i="15"/>
  <c r="D100" i="15"/>
  <c r="T324" i="240" l="1"/>
  <c r="S325" i="240"/>
  <c r="C54" i="241"/>
  <c r="C99" i="15"/>
  <c r="D99" i="15"/>
  <c r="S324" i="240" l="1"/>
  <c r="T323" i="240"/>
  <c r="C53" i="241"/>
  <c r="C98" i="15"/>
  <c r="D98" i="15"/>
  <c r="T322" i="240" l="1"/>
  <c r="S323" i="240"/>
  <c r="C52" i="241"/>
  <c r="C97" i="15"/>
  <c r="D97" i="15"/>
  <c r="T321" i="240" l="1"/>
  <c r="S322" i="240"/>
  <c r="C51" i="241"/>
  <c r="C96" i="15"/>
  <c r="D96" i="15"/>
  <c r="S321" i="240" l="1"/>
  <c r="C50" i="241"/>
  <c r="T320" i="240"/>
  <c r="C95" i="15"/>
  <c r="D95" i="15"/>
  <c r="T319" i="240" l="1"/>
  <c r="C49" i="241"/>
  <c r="S320" i="240"/>
  <c r="G93" i="15"/>
  <c r="H93" i="15"/>
  <c r="T318" i="240" l="1"/>
  <c r="S319" i="240"/>
  <c r="C48" i="241"/>
  <c r="G92" i="15"/>
  <c r="H92" i="15"/>
  <c r="T317" i="240" l="1"/>
  <c r="C47" i="241"/>
  <c r="S318" i="240"/>
  <c r="G91" i="15"/>
  <c r="H91" i="15"/>
  <c r="S317" i="240" l="1"/>
  <c r="T316" i="240"/>
  <c r="C46" i="241"/>
  <c r="G90" i="15"/>
  <c r="H90" i="15"/>
  <c r="S316" i="240" l="1"/>
  <c r="T315" i="240"/>
  <c r="C45" i="241"/>
  <c r="G89" i="15"/>
  <c r="H89" i="15"/>
  <c r="S315" i="240" l="1"/>
  <c r="T314" i="240"/>
  <c r="C44" i="241"/>
  <c r="G88" i="15"/>
  <c r="H88" i="15"/>
  <c r="L42" i="241" l="1"/>
  <c r="S314" i="240"/>
  <c r="T313" i="240"/>
  <c r="C93" i="15"/>
  <c r="D93" i="15"/>
  <c r="S313" i="240" l="1"/>
  <c r="T312" i="240"/>
  <c r="L41" i="241"/>
  <c r="C92" i="15"/>
  <c r="D92" i="15"/>
  <c r="S312" i="240" l="1"/>
  <c r="T311" i="240"/>
  <c r="L40" i="241"/>
  <c r="C91" i="15"/>
  <c r="D91" i="15"/>
  <c r="S311" i="240" l="1"/>
  <c r="L39" i="241"/>
  <c r="T310" i="240"/>
  <c r="C90" i="15"/>
  <c r="D90" i="15"/>
  <c r="T309" i="240" l="1"/>
  <c r="L38" i="241"/>
  <c r="S310" i="240"/>
  <c r="C89" i="15"/>
  <c r="D89" i="15"/>
  <c r="L37" i="241" l="1"/>
  <c r="S309" i="240"/>
  <c r="T308" i="240"/>
  <c r="C88" i="15"/>
  <c r="D88" i="15"/>
  <c r="T307" i="240" l="1"/>
  <c r="L36" i="241"/>
  <c r="S308" i="240"/>
  <c r="G86" i="15"/>
  <c r="H86" i="15"/>
  <c r="T306" i="240" l="1"/>
  <c r="S307" i="240"/>
  <c r="L35" i="241"/>
  <c r="G85" i="15"/>
  <c r="H85" i="15"/>
  <c r="L34" i="241" l="1"/>
  <c r="S306" i="240"/>
  <c r="T305" i="240"/>
  <c r="G84" i="15"/>
  <c r="H84" i="15"/>
  <c r="T304" i="240" l="1"/>
  <c r="S305" i="240"/>
  <c r="L33" i="241"/>
  <c r="G83" i="15"/>
  <c r="H83" i="15"/>
  <c r="T303" i="240" l="1"/>
  <c r="L32" i="241"/>
  <c r="S304" i="240"/>
  <c r="G82" i="15"/>
  <c r="H82" i="15"/>
  <c r="S303" i="240" l="1"/>
  <c r="L31" i="241"/>
  <c r="T302" i="240"/>
  <c r="G81" i="15"/>
  <c r="H81" i="15"/>
  <c r="T301" i="240" l="1"/>
  <c r="S302" i="240"/>
  <c r="K42" i="241"/>
  <c r="C86" i="15"/>
  <c r="D86" i="15"/>
  <c r="T300" i="240" l="1"/>
  <c r="K41" i="241"/>
  <c r="S301" i="240"/>
  <c r="C85" i="15"/>
  <c r="D85" i="15"/>
  <c r="T299" i="240" l="1"/>
  <c r="K40" i="241"/>
  <c r="S300" i="240"/>
  <c r="C84" i="15"/>
  <c r="D84" i="15"/>
  <c r="S299" i="240" l="1"/>
  <c r="T298" i="240"/>
  <c r="K39" i="241"/>
  <c r="C83" i="15"/>
  <c r="D83" i="15"/>
  <c r="K38" i="241" l="1"/>
  <c r="S298" i="240"/>
  <c r="T297" i="240"/>
  <c r="C82" i="15"/>
  <c r="D82" i="15"/>
  <c r="T296" i="240" l="1"/>
  <c r="K37" i="241"/>
  <c r="S297" i="240"/>
  <c r="C81" i="15"/>
  <c r="D81" i="15"/>
  <c r="T295" i="240" l="1"/>
  <c r="S296" i="240"/>
  <c r="K36" i="241"/>
  <c r="G79" i="15"/>
  <c r="H79" i="15"/>
  <c r="K35" i="241" l="1"/>
  <c r="S295" i="240"/>
  <c r="T294" i="240"/>
  <c r="G78" i="15"/>
  <c r="H78" i="15"/>
  <c r="T293" i="240" l="1"/>
  <c r="S294" i="240"/>
  <c r="K34" i="241"/>
  <c r="G77" i="15"/>
  <c r="H77" i="15"/>
  <c r="S293" i="240" l="1"/>
  <c r="K33" i="241"/>
  <c r="T292" i="240"/>
  <c r="G76" i="15"/>
  <c r="H76" i="15"/>
  <c r="S292" i="240" l="1"/>
  <c r="K32" i="241"/>
  <c r="T291" i="240"/>
  <c r="G75" i="15"/>
  <c r="H75" i="15"/>
  <c r="S291" i="240" l="1"/>
  <c r="T290" i="240"/>
  <c r="K31" i="241"/>
  <c r="G74" i="15"/>
  <c r="H74" i="15"/>
  <c r="J42" i="241" l="1"/>
  <c r="S290" i="240"/>
  <c r="T289" i="240"/>
  <c r="C79" i="15"/>
  <c r="D79" i="15"/>
  <c r="T288" i="240" l="1"/>
  <c r="J41" i="241"/>
  <c r="S289" i="240"/>
  <c r="C78" i="15"/>
  <c r="D78" i="15"/>
  <c r="S288" i="240" l="1"/>
  <c r="T287" i="240"/>
  <c r="J40" i="241"/>
  <c r="C77" i="15"/>
  <c r="D77" i="15"/>
  <c r="J39" i="241" l="1"/>
  <c r="T286" i="240"/>
  <c r="S287" i="240"/>
  <c r="C76" i="15"/>
  <c r="D76" i="15"/>
  <c r="T285" i="240" l="1"/>
  <c r="S286" i="240"/>
  <c r="J38" i="241"/>
  <c r="C75" i="15"/>
  <c r="D75" i="15"/>
  <c r="T284" i="240" l="1"/>
  <c r="S285" i="240"/>
  <c r="J37" i="241"/>
  <c r="C74" i="15"/>
  <c r="D74" i="15"/>
  <c r="T283" i="240" l="1"/>
  <c r="S284" i="240"/>
  <c r="J36" i="241"/>
  <c r="G72" i="15"/>
  <c r="H72" i="15"/>
  <c r="T282" i="240" l="1"/>
  <c r="J35" i="241"/>
  <c r="S283" i="240"/>
  <c r="G71" i="15"/>
  <c r="H71" i="15"/>
  <c r="S282" i="240" l="1"/>
  <c r="T281" i="240"/>
  <c r="J34" i="241"/>
  <c r="G70" i="15"/>
  <c r="H70" i="15"/>
  <c r="T280" i="240" l="1"/>
  <c r="S281" i="240"/>
  <c r="J33" i="241"/>
  <c r="G69" i="15"/>
  <c r="H69" i="15"/>
  <c r="S280" i="240" l="1"/>
  <c r="T279" i="240"/>
  <c r="J32" i="241"/>
  <c r="G68" i="15"/>
  <c r="H68" i="15"/>
  <c r="T278" i="240" l="1"/>
  <c r="S279" i="240"/>
  <c r="J31" i="241"/>
  <c r="G67" i="15"/>
  <c r="H67" i="15"/>
  <c r="T277" i="240" l="1"/>
  <c r="S278" i="240"/>
  <c r="I42" i="241"/>
  <c r="C72" i="15"/>
  <c r="D72" i="15"/>
  <c r="S277" i="240" l="1"/>
  <c r="T276" i="240"/>
  <c r="I41" i="241"/>
  <c r="C71" i="15"/>
  <c r="D71" i="15"/>
  <c r="S276" i="240" l="1"/>
  <c r="I40" i="241"/>
  <c r="T275" i="240"/>
  <c r="C70" i="15"/>
  <c r="D70" i="15"/>
  <c r="T274" i="240" l="1"/>
  <c r="S275" i="240"/>
  <c r="I39" i="241"/>
  <c r="C69" i="15"/>
  <c r="D69" i="15"/>
  <c r="S274" i="240" l="1"/>
  <c r="T273" i="240"/>
  <c r="I38" i="241"/>
  <c r="C68" i="15"/>
  <c r="D68" i="15"/>
  <c r="T272" i="240" l="1"/>
  <c r="S273" i="240"/>
  <c r="I37" i="241"/>
  <c r="C67" i="15"/>
  <c r="D67" i="15"/>
  <c r="T271" i="240" l="1"/>
  <c r="I36" i="241"/>
  <c r="S272" i="240"/>
  <c r="G65" i="15"/>
  <c r="H65" i="15"/>
  <c r="T270" i="240" l="1"/>
  <c r="I35" i="241"/>
  <c r="S271" i="240"/>
  <c r="G64" i="15"/>
  <c r="H64" i="15"/>
  <c r="T269" i="240" l="1"/>
  <c r="I34" i="241"/>
  <c r="S270" i="240"/>
  <c r="G63" i="15"/>
  <c r="H63" i="15"/>
  <c r="T268" i="240" l="1"/>
  <c r="I33" i="241"/>
  <c r="S269" i="240"/>
  <c r="G62" i="15"/>
  <c r="H62" i="15"/>
  <c r="T267" i="240" l="1"/>
  <c r="I32" i="241"/>
  <c r="S268" i="240"/>
  <c r="G61" i="15"/>
  <c r="H61" i="15"/>
  <c r="S267" i="240" l="1"/>
  <c r="I31" i="241"/>
  <c r="T266" i="240"/>
  <c r="G60" i="15"/>
  <c r="H60" i="15"/>
  <c r="S266" i="240" l="1"/>
  <c r="H42" i="241"/>
  <c r="T265" i="240"/>
  <c r="C65" i="15"/>
  <c r="D65" i="15"/>
  <c r="S265" i="240" l="1"/>
  <c r="T264" i="240"/>
  <c r="H41" i="241"/>
  <c r="C64" i="15"/>
  <c r="D64" i="15"/>
  <c r="S264" i="240" l="1"/>
  <c r="T263" i="240"/>
  <c r="H40" i="241"/>
  <c r="C63" i="15"/>
  <c r="D63" i="15"/>
  <c r="S263" i="240" l="1"/>
  <c r="T262" i="240"/>
  <c r="H39" i="241"/>
  <c r="C62" i="15"/>
  <c r="D62" i="15"/>
  <c r="S262" i="240" l="1"/>
  <c r="T261" i="240"/>
  <c r="H38" i="241"/>
  <c r="C61" i="15"/>
  <c r="D61" i="15"/>
  <c r="T260" i="240" l="1"/>
  <c r="S261" i="240"/>
  <c r="H37" i="241"/>
  <c r="C60" i="15"/>
  <c r="D60" i="15"/>
  <c r="H36" i="241" l="1"/>
  <c r="T259" i="240"/>
  <c r="S260" i="240"/>
  <c r="G58" i="15"/>
  <c r="H58" i="15"/>
  <c r="T258" i="240" l="1"/>
  <c r="S259" i="240"/>
  <c r="H35" i="241"/>
  <c r="G57" i="15"/>
  <c r="H57" i="15"/>
  <c r="T257" i="240" l="1"/>
  <c r="S258" i="240"/>
  <c r="H34" i="241"/>
  <c r="G56" i="15"/>
  <c r="H56" i="15"/>
  <c r="T256" i="240" l="1"/>
  <c r="S257" i="240"/>
  <c r="H33" i="241"/>
  <c r="G55" i="15"/>
  <c r="H55" i="15"/>
  <c r="T255" i="240" l="1"/>
  <c r="S256" i="240"/>
  <c r="H32" i="241"/>
  <c r="G54" i="15"/>
  <c r="H54" i="15"/>
  <c r="T254" i="240" l="1"/>
  <c r="S255" i="240"/>
  <c r="H31" i="241"/>
  <c r="G53" i="15"/>
  <c r="H53" i="15"/>
  <c r="S254" i="240" l="1"/>
  <c r="T253" i="240"/>
  <c r="G42" i="241"/>
  <c r="C58" i="15"/>
  <c r="D58" i="15"/>
  <c r="T252" i="240" l="1"/>
  <c r="S253" i="240"/>
  <c r="G41" i="241"/>
  <c r="C57" i="15"/>
  <c r="D57" i="15"/>
  <c r="T251" i="240" l="1"/>
  <c r="S252" i="240"/>
  <c r="G40" i="241"/>
  <c r="C56" i="15"/>
  <c r="D56" i="15"/>
  <c r="T250" i="240" l="1"/>
  <c r="S251" i="240"/>
  <c r="G39" i="241"/>
  <c r="C55" i="15"/>
  <c r="D55" i="15"/>
  <c r="S250" i="240" l="1"/>
  <c r="T249" i="240"/>
  <c r="G38" i="241"/>
  <c r="C54" i="15"/>
  <c r="D54" i="15"/>
  <c r="S249" i="240" l="1"/>
  <c r="T248" i="240"/>
  <c r="G37" i="241"/>
  <c r="C53" i="15"/>
  <c r="D53" i="15"/>
  <c r="S248" i="240" l="1"/>
  <c r="T247" i="240"/>
  <c r="G36" i="241"/>
  <c r="G51" i="15"/>
  <c r="H51" i="15"/>
  <c r="T246" i="240" l="1"/>
  <c r="S247" i="240"/>
  <c r="G35" i="241"/>
  <c r="G50" i="15"/>
  <c r="H50" i="15"/>
  <c r="G34" i="241" l="1"/>
  <c r="T245" i="240"/>
  <c r="S246" i="240"/>
  <c r="G49" i="15"/>
  <c r="H49" i="15"/>
  <c r="S245" i="240" l="1"/>
  <c r="G33" i="241"/>
  <c r="T244" i="240"/>
  <c r="G48" i="15"/>
  <c r="H48" i="15"/>
  <c r="T243" i="240" l="1"/>
  <c r="S244" i="240"/>
  <c r="G32" i="241"/>
  <c r="G47" i="15"/>
  <c r="H47" i="15"/>
  <c r="T242" i="240" l="1"/>
  <c r="G31" i="241"/>
  <c r="S243" i="240"/>
  <c r="G46" i="15"/>
  <c r="H46" i="15"/>
  <c r="S242" i="240" l="1"/>
  <c r="T241" i="240"/>
  <c r="F42" i="241"/>
  <c r="C51" i="15"/>
  <c r="D51" i="15"/>
  <c r="T240" i="240" l="1"/>
  <c r="F41" i="241"/>
  <c r="S241" i="240"/>
  <c r="C50" i="15"/>
  <c r="D50" i="15"/>
  <c r="T239" i="240" l="1"/>
  <c r="F40" i="241"/>
  <c r="S240" i="240"/>
  <c r="C49" i="15"/>
  <c r="D49" i="15"/>
  <c r="F39" i="241" l="1"/>
  <c r="T238" i="240"/>
  <c r="S239" i="240"/>
  <c r="C48" i="15"/>
  <c r="D48" i="15"/>
  <c r="T237" i="240" l="1"/>
  <c r="F38" i="241"/>
  <c r="S238" i="240"/>
  <c r="C47" i="15"/>
  <c r="D47" i="15"/>
  <c r="F37" i="241" l="1"/>
  <c r="T236" i="240"/>
  <c r="S237" i="240"/>
  <c r="C46" i="15"/>
  <c r="D46" i="15"/>
  <c r="S236" i="240" l="1"/>
  <c r="T235" i="240"/>
  <c r="F36" i="241"/>
  <c r="G44" i="15"/>
  <c r="H44" i="15"/>
  <c r="T234" i="240" l="1"/>
  <c r="F35" i="241"/>
  <c r="S235" i="240"/>
  <c r="G43" i="15"/>
  <c r="H43" i="15"/>
  <c r="F34" i="241" l="1"/>
  <c r="T233" i="240"/>
  <c r="S234" i="240"/>
  <c r="G42" i="15"/>
  <c r="H42" i="15"/>
  <c r="S233" i="240" l="1"/>
  <c r="T232" i="240"/>
  <c r="F33" i="241"/>
  <c r="G41" i="15"/>
  <c r="H41" i="15"/>
  <c r="T231" i="240" l="1"/>
  <c r="F32" i="241"/>
  <c r="S232" i="240"/>
  <c r="G40" i="15"/>
  <c r="H40" i="15"/>
  <c r="T230" i="240" l="1"/>
  <c r="F31" i="241"/>
  <c r="S231" i="240"/>
  <c r="G39" i="15"/>
  <c r="H39" i="15"/>
  <c r="T229" i="240" l="1"/>
  <c r="E42" i="241"/>
  <c r="S230" i="240"/>
  <c r="C44" i="15"/>
  <c r="D44" i="15"/>
  <c r="T228" i="240" l="1"/>
  <c r="E41" i="241"/>
  <c r="S229" i="240"/>
  <c r="C43" i="15"/>
  <c r="D43" i="15"/>
  <c r="S228" i="240" l="1"/>
  <c r="T227" i="240"/>
  <c r="E40" i="241"/>
  <c r="C42" i="15"/>
  <c r="D42" i="15"/>
  <c r="S227" i="240" l="1"/>
  <c r="T226" i="240"/>
  <c r="E39" i="241"/>
  <c r="C41" i="15"/>
  <c r="D41" i="15"/>
  <c r="E38" i="241" l="1"/>
  <c r="T225" i="240"/>
  <c r="S226" i="240"/>
  <c r="C40" i="15"/>
  <c r="D40" i="15"/>
  <c r="S225" i="240" l="1"/>
  <c r="E37" i="241"/>
  <c r="T224" i="240"/>
  <c r="C39" i="15"/>
  <c r="D39" i="15"/>
  <c r="S224" i="240" l="1"/>
  <c r="T223" i="240"/>
  <c r="E36" i="241"/>
  <c r="G37" i="15"/>
  <c r="H37" i="15"/>
  <c r="S223" i="240" l="1"/>
  <c r="E35" i="241"/>
  <c r="T222" i="240"/>
  <c r="G36" i="15"/>
  <c r="H36" i="15"/>
  <c r="E34" i="241" l="1"/>
  <c r="S222" i="240"/>
  <c r="T221" i="240"/>
  <c r="G35" i="15"/>
  <c r="H35" i="15"/>
  <c r="S221" i="240" l="1"/>
  <c r="E33" i="241"/>
  <c r="T220" i="240"/>
  <c r="G34" i="15"/>
  <c r="H34" i="15"/>
  <c r="T219" i="240" l="1"/>
  <c r="E32" i="241"/>
  <c r="S220" i="240"/>
  <c r="G33" i="15"/>
  <c r="H33" i="15"/>
  <c r="T218" i="240" l="1"/>
  <c r="E31" i="241"/>
  <c r="S219" i="240"/>
  <c r="G32" i="15"/>
  <c r="H32" i="15"/>
  <c r="T217" i="240" l="1"/>
  <c r="D42" i="241"/>
  <c r="S218" i="240"/>
  <c r="C37" i="15"/>
  <c r="D37" i="15"/>
  <c r="T216" i="240" l="1"/>
  <c r="D41" i="241"/>
  <c r="S217" i="240"/>
  <c r="C36" i="15"/>
  <c r="D36" i="15"/>
  <c r="D40" i="241" l="1"/>
  <c r="S216" i="240"/>
  <c r="T215" i="240"/>
  <c r="C35" i="15"/>
  <c r="D35" i="15"/>
  <c r="S215" i="240" l="1"/>
  <c r="T214" i="240"/>
  <c r="D39" i="241"/>
  <c r="C34" i="15"/>
  <c r="D34" i="15"/>
  <c r="T213" i="240" l="1"/>
  <c r="S214" i="240"/>
  <c r="D38" i="241"/>
  <c r="C33" i="15"/>
  <c r="D33" i="15"/>
  <c r="S213" i="240" l="1"/>
  <c r="D37" i="241"/>
  <c r="T212" i="240"/>
  <c r="C32" i="15"/>
  <c r="D32" i="15"/>
  <c r="T211" i="240" l="1"/>
  <c r="D36" i="241"/>
  <c r="S212" i="240"/>
  <c r="G30" i="15"/>
  <c r="H30" i="15"/>
  <c r="T210" i="240" l="1"/>
  <c r="D35" i="241"/>
  <c r="S211" i="240"/>
  <c r="G29" i="15"/>
  <c r="H29" i="15"/>
  <c r="T209" i="240" l="1"/>
  <c r="D34" i="241"/>
  <c r="S210" i="240"/>
  <c r="G28" i="15"/>
  <c r="H28" i="15"/>
  <c r="T208" i="240" l="1"/>
  <c r="S209" i="240"/>
  <c r="D33" i="241"/>
  <c r="G27" i="15"/>
  <c r="H27" i="15"/>
  <c r="T207" i="240" l="1"/>
  <c r="D32" i="241"/>
  <c r="S208" i="240"/>
  <c r="G26" i="15"/>
  <c r="H26" i="15"/>
  <c r="D31" i="241" l="1"/>
  <c r="T206" i="240"/>
  <c r="S207" i="240"/>
  <c r="G25" i="15"/>
  <c r="H25" i="15"/>
  <c r="S206" i="240" l="1"/>
  <c r="T205" i="240"/>
  <c r="C42" i="241"/>
  <c r="C30" i="15"/>
  <c r="D30" i="15"/>
  <c r="S205" i="240" l="1"/>
  <c r="C41" i="241"/>
  <c r="T204" i="240"/>
  <c r="C29" i="15"/>
  <c r="D29" i="15"/>
  <c r="S204" i="240" l="1"/>
  <c r="C40" i="241"/>
  <c r="T203" i="240"/>
  <c r="C28" i="15"/>
  <c r="D28" i="15"/>
  <c r="T202" i="240" l="1"/>
  <c r="C39" i="241"/>
  <c r="S203" i="240"/>
  <c r="C27" i="15"/>
  <c r="D27" i="15"/>
  <c r="T201" i="240" l="1"/>
  <c r="S202" i="240"/>
  <c r="C38" i="241"/>
  <c r="C26" i="15"/>
  <c r="D26" i="15"/>
  <c r="S201" i="240" l="1"/>
  <c r="T200" i="240"/>
  <c r="C37" i="241"/>
  <c r="C25" i="15"/>
  <c r="D25" i="15"/>
  <c r="C36" i="241" l="1"/>
  <c r="S200" i="240"/>
  <c r="T199" i="240"/>
  <c r="G23" i="15"/>
  <c r="H23" i="15"/>
  <c r="G22" i="15"/>
  <c r="S199" i="240" l="1"/>
  <c r="T198" i="240"/>
  <c r="C35" i="241"/>
  <c r="G21" i="15"/>
  <c r="S198" i="240" l="1"/>
  <c r="T197" i="240"/>
  <c r="C34" i="241"/>
  <c r="G20" i="15"/>
  <c r="C33" i="241" l="1"/>
  <c r="S197" i="240"/>
  <c r="T196" i="240"/>
  <c r="G19" i="15"/>
  <c r="T195" i="240" l="1"/>
  <c r="S196" i="240"/>
  <c r="C32" i="241"/>
  <c r="G18" i="15"/>
  <c r="T194" i="240" l="1"/>
  <c r="C31" i="241"/>
  <c r="S195" i="240"/>
  <c r="C23" i="15"/>
  <c r="L29" i="241" l="1"/>
  <c r="T193" i="240"/>
  <c r="S194" i="240"/>
  <c r="C22" i="15"/>
  <c r="T192" i="240" l="1"/>
  <c r="L28" i="241"/>
  <c r="S193" i="240"/>
  <c r="C21" i="15"/>
  <c r="T191" i="240" l="1"/>
  <c r="L27" i="241"/>
  <c r="S192" i="240"/>
  <c r="C20" i="15"/>
  <c r="T190" i="240" l="1"/>
  <c r="S191" i="240"/>
  <c r="L26" i="241"/>
  <c r="C19" i="15"/>
  <c r="T189" i="240" l="1"/>
  <c r="S190" i="240"/>
  <c r="L25" i="241"/>
  <c r="C18" i="15"/>
  <c r="T188" i="240" l="1"/>
  <c r="L24" i="241"/>
  <c r="S189" i="240"/>
  <c r="S188" i="240" l="1"/>
  <c r="T187" i="240"/>
  <c r="L23" i="241"/>
  <c r="G16" i="15"/>
  <c r="H16" i="15"/>
  <c r="T186" i="240" l="1"/>
  <c r="L22" i="241"/>
  <c r="S187" i="240"/>
  <c r="G15" i="15"/>
  <c r="H15" i="15"/>
  <c r="T185" i="240" l="1"/>
  <c r="S186" i="240"/>
  <c r="L21" i="241"/>
  <c r="G14" i="15"/>
  <c r="H14" i="15"/>
  <c r="L20" i="241" l="1"/>
  <c r="T184" i="240"/>
  <c r="S185" i="240"/>
  <c r="G13" i="15"/>
  <c r="H13" i="15"/>
  <c r="T183" i="240" l="1"/>
  <c r="S184" i="240"/>
  <c r="L19" i="241"/>
  <c r="G12" i="15"/>
  <c r="H12" i="15"/>
  <c r="T182" i="240" l="1"/>
  <c r="L18" i="241"/>
  <c r="S183" i="240"/>
  <c r="G11" i="15"/>
  <c r="H11" i="15"/>
  <c r="K29" i="241" l="1"/>
  <c r="S182" i="240"/>
  <c r="T181" i="240"/>
  <c r="C16" i="15"/>
  <c r="D16" i="15"/>
  <c r="T180" i="240" l="1"/>
  <c r="S181" i="240"/>
  <c r="K28" i="241"/>
  <c r="C15" i="15"/>
  <c r="D15" i="15"/>
  <c r="S180" i="240" l="1"/>
  <c r="K27" i="241"/>
  <c r="T179" i="240"/>
  <c r="C14" i="15"/>
  <c r="D14" i="15"/>
  <c r="S179" i="240" l="1"/>
  <c r="T178" i="240"/>
  <c r="K26" i="241"/>
  <c r="C13" i="15"/>
  <c r="D13" i="15"/>
  <c r="S178" i="240" l="1"/>
  <c r="K25" i="241"/>
  <c r="T177" i="240"/>
  <c r="C12" i="15"/>
  <c r="D12" i="15"/>
  <c r="T176" i="240" l="1"/>
  <c r="K24" i="241"/>
  <c r="S177" i="240"/>
  <c r="C11" i="15"/>
  <c r="D11" i="15"/>
  <c r="S176" i="240" l="1"/>
  <c r="K23" i="241"/>
  <c r="T175" i="240"/>
  <c r="S175" i="240" l="1"/>
  <c r="T174" i="240"/>
  <c r="K22" i="241"/>
  <c r="T173" i="240" l="1"/>
  <c r="S174" i="240"/>
  <c r="K21" i="241"/>
  <c r="T172" i="240" l="1"/>
  <c r="S173" i="240"/>
  <c r="K20" i="241"/>
  <c r="K19" i="241" l="1"/>
  <c r="S172" i="240"/>
  <c r="T171" i="240"/>
  <c r="S171" i="240" l="1"/>
  <c r="T170" i="240"/>
  <c r="K18" i="241"/>
  <c r="T169" i="240" l="1"/>
  <c r="S170" i="240"/>
  <c r="J29" i="241"/>
  <c r="S169" i="240" l="1"/>
  <c r="T168" i="240"/>
  <c r="J28" i="241"/>
  <c r="J27" i="241" l="1"/>
  <c r="T167" i="240"/>
  <c r="S168" i="240"/>
  <c r="T166" i="240" l="1"/>
  <c r="S167" i="240"/>
  <c r="J26" i="241"/>
  <c r="J25" i="241" l="1"/>
  <c r="S166" i="240"/>
  <c r="T165" i="240"/>
  <c r="S165" i="240" l="1"/>
  <c r="T164" i="240"/>
  <c r="J24" i="241"/>
  <c r="S164" i="240" l="1"/>
  <c r="T163" i="240"/>
  <c r="J23" i="241"/>
  <c r="S163" i="240" l="1"/>
  <c r="T162" i="240"/>
  <c r="J22" i="241"/>
  <c r="T161" i="240" l="1"/>
  <c r="J21" i="241"/>
  <c r="S162" i="240"/>
  <c r="S161" i="240" l="1"/>
  <c r="T160" i="240"/>
  <c r="J20" i="241"/>
  <c r="T159" i="240" l="1"/>
  <c r="J19" i="241"/>
  <c r="S160" i="240"/>
  <c r="T158" i="240" l="1"/>
  <c r="S159" i="240"/>
  <c r="J18" i="241"/>
  <c r="I29" i="241" l="1"/>
  <c r="S158" i="240"/>
  <c r="T157" i="240"/>
  <c r="T156" i="240" l="1"/>
  <c r="S157" i="240"/>
  <c r="I28" i="241"/>
  <c r="I27" i="241" l="1"/>
  <c r="T155" i="240"/>
  <c r="S156" i="240"/>
  <c r="S155" i="240" l="1"/>
  <c r="T154" i="240"/>
  <c r="I26" i="241"/>
  <c r="S154" i="240" l="1"/>
  <c r="I25" i="241"/>
  <c r="T153" i="240"/>
  <c r="S153" i="240" l="1"/>
  <c r="T152" i="240"/>
  <c r="I24" i="241"/>
  <c r="S152" i="240" l="1"/>
  <c r="T151" i="240"/>
  <c r="I23" i="241"/>
  <c r="S151" i="240" l="1"/>
  <c r="T150" i="240"/>
  <c r="I22" i="241"/>
  <c r="S150" i="240" l="1"/>
  <c r="I21" i="241"/>
  <c r="T149" i="240"/>
  <c r="T148" i="240" l="1"/>
  <c r="I20" i="241"/>
  <c r="S149" i="240"/>
  <c r="S148" i="240" l="1"/>
  <c r="T147" i="240"/>
  <c r="I19" i="241"/>
  <c r="S147" i="240" l="1"/>
  <c r="T146" i="240"/>
  <c r="I18" i="241"/>
  <c r="T145" i="240" l="1"/>
  <c r="H29" i="241"/>
  <c r="S146" i="240"/>
  <c r="S145" i="240" l="1"/>
  <c r="H28" i="241"/>
  <c r="T144" i="240"/>
  <c r="H27" i="241" l="1"/>
  <c r="T143" i="240"/>
  <c r="S144" i="240"/>
  <c r="T142" i="240" l="1"/>
  <c r="H26" i="241"/>
  <c r="S143" i="240"/>
  <c r="T141" i="240" l="1"/>
  <c r="H25" i="241"/>
  <c r="S142" i="240"/>
  <c r="S141" i="240" l="1"/>
  <c r="T140" i="240"/>
  <c r="H24" i="241"/>
  <c r="T139" i="240" l="1"/>
  <c r="H23" i="241"/>
  <c r="S140" i="240"/>
  <c r="S139" i="240" l="1"/>
  <c r="H22" i="241"/>
  <c r="T138" i="240"/>
  <c r="S138" i="240" l="1"/>
  <c r="H21" i="241"/>
  <c r="T137" i="240"/>
  <c r="T136" i="240" l="1"/>
  <c r="S137" i="240"/>
  <c r="H20" i="241"/>
  <c r="S136" i="240" l="1"/>
  <c r="T135" i="240"/>
  <c r="H19" i="241"/>
  <c r="T134" i="240" l="1"/>
  <c r="H18" i="241"/>
  <c r="S135" i="240"/>
  <c r="S134" i="240" l="1"/>
  <c r="G29" i="241"/>
  <c r="T133" i="240"/>
  <c r="T132" i="240" l="1"/>
  <c r="S133" i="240"/>
  <c r="G28" i="241"/>
  <c r="T131" i="240" l="1"/>
  <c r="G27" i="241"/>
  <c r="S132" i="240"/>
  <c r="T130" i="240" l="1"/>
  <c r="S131" i="240"/>
  <c r="G26" i="241"/>
  <c r="S130" i="240" l="1"/>
  <c r="G25" i="241"/>
  <c r="T129" i="240"/>
  <c r="T128" i="240" l="1"/>
  <c r="G24" i="241"/>
  <c r="S129" i="240"/>
  <c r="T127" i="240" l="1"/>
  <c r="G23" i="241"/>
  <c r="S128" i="240"/>
  <c r="T126" i="240" l="1"/>
  <c r="G22" i="241"/>
  <c r="S127" i="240"/>
  <c r="G21" i="241" l="1"/>
  <c r="T125" i="240"/>
  <c r="S126" i="240"/>
  <c r="T124" i="240" l="1"/>
  <c r="G20" i="241"/>
  <c r="S125" i="240"/>
  <c r="G19" i="241" l="1"/>
  <c r="T123" i="240"/>
  <c r="S124" i="240"/>
  <c r="G18" i="241" l="1"/>
  <c r="S123" i="240"/>
  <c r="T122" i="240"/>
  <c r="T121" i="240" l="1"/>
  <c r="F29" i="241"/>
  <c r="S122" i="240"/>
  <c r="S121" i="240" l="1"/>
  <c r="T120" i="240"/>
  <c r="F28" i="241"/>
  <c r="F27" i="241" l="1"/>
  <c r="T119" i="240"/>
  <c r="S120" i="240"/>
  <c r="T118" i="240" l="1"/>
  <c r="S119" i="240"/>
  <c r="F26" i="241"/>
  <c r="S118" i="240" l="1"/>
  <c r="T117" i="240"/>
  <c r="F25" i="241"/>
  <c r="T116" i="240" l="1"/>
  <c r="S117" i="240"/>
  <c r="F24" i="241"/>
  <c r="T115" i="240" l="1"/>
  <c r="S116" i="240"/>
  <c r="F23" i="241"/>
  <c r="F22" i="241" l="1"/>
  <c r="T114" i="240"/>
  <c r="S115" i="240"/>
  <c r="S114" i="240" l="1"/>
  <c r="T113" i="240"/>
  <c r="F21" i="241"/>
  <c r="T112" i="240" l="1"/>
  <c r="S113" i="240"/>
  <c r="F20" i="241"/>
  <c r="S112" i="240" l="1"/>
  <c r="F19" i="241"/>
  <c r="T111" i="240"/>
  <c r="S111" i="240" l="1"/>
  <c r="T110" i="240"/>
  <c r="F18" i="241"/>
  <c r="E29" i="241" l="1"/>
  <c r="T109" i="240"/>
  <c r="S110" i="240"/>
  <c r="T108" i="240" l="1"/>
  <c r="S109" i="240"/>
  <c r="E28" i="241"/>
  <c r="E27" i="241" l="1"/>
  <c r="T107" i="240"/>
  <c r="S108" i="240"/>
  <c r="T106" i="240" l="1"/>
  <c r="S107" i="240"/>
  <c r="E26" i="241"/>
  <c r="T105" i="240" l="1"/>
  <c r="E25" i="241"/>
  <c r="S106" i="240"/>
  <c r="T104" i="240" l="1"/>
  <c r="S105" i="240"/>
  <c r="E24" i="241"/>
  <c r="S104" i="240" l="1"/>
  <c r="E23" i="241"/>
  <c r="T103" i="240"/>
  <c r="S103" i="240" l="1"/>
  <c r="E22" i="241"/>
  <c r="T102" i="240"/>
  <c r="T101" i="240" l="1"/>
  <c r="S102" i="240"/>
  <c r="E21" i="241"/>
  <c r="T100" i="240" l="1"/>
  <c r="S101" i="240"/>
  <c r="E20" i="241"/>
  <c r="E19" i="241" l="1"/>
  <c r="T99" i="240"/>
  <c r="S100" i="240"/>
  <c r="E18" i="241" l="1"/>
  <c r="T98" i="240"/>
  <c r="S99" i="240"/>
  <c r="D29" i="241" l="1"/>
  <c r="T97" i="240"/>
  <c r="S98" i="240"/>
  <c r="T96" i="240" l="1"/>
  <c r="D28" i="241"/>
  <c r="S97" i="240"/>
  <c r="S96" i="240" l="1"/>
  <c r="D27" i="241"/>
  <c r="T95" i="240"/>
  <c r="D26" i="241" l="1"/>
  <c r="T94" i="240"/>
  <c r="S95" i="240"/>
  <c r="T93" i="240" l="1"/>
  <c r="S94" i="240"/>
  <c r="D25" i="241"/>
  <c r="D24" i="241" l="1"/>
  <c r="T92" i="240"/>
  <c r="S93" i="240"/>
  <c r="S92" i="240" l="1"/>
  <c r="T91" i="240"/>
  <c r="D23" i="241"/>
  <c r="T90" i="240" l="1"/>
  <c r="D22" i="241"/>
  <c r="S91" i="240"/>
  <c r="D21" i="241" l="1"/>
  <c r="S90" i="240"/>
  <c r="T89" i="240"/>
  <c r="S89" i="240" l="1"/>
  <c r="D20" i="241"/>
  <c r="T88" i="240"/>
  <c r="T87" i="240" l="1"/>
  <c r="S88" i="240"/>
  <c r="D19" i="241"/>
  <c r="S87" i="240" l="1"/>
  <c r="T86" i="240"/>
  <c r="D18" i="241"/>
  <c r="C29" i="241" l="1"/>
  <c r="S86" i="240"/>
  <c r="T85" i="240"/>
  <c r="S85" i="240" l="1"/>
  <c r="T84" i="240"/>
  <c r="C28" i="241"/>
  <c r="C27" i="241" l="1"/>
  <c r="T83" i="240"/>
  <c r="S84" i="240"/>
  <c r="T82" i="240" l="1"/>
  <c r="C26" i="241"/>
  <c r="S83" i="240"/>
  <c r="S82" i="240" l="1"/>
  <c r="C25" i="241"/>
  <c r="T81" i="240"/>
  <c r="T80" i="240" l="1"/>
  <c r="C24" i="241"/>
  <c r="S81" i="240"/>
  <c r="S80" i="240" l="1"/>
  <c r="T79" i="240"/>
  <c r="C23" i="241"/>
  <c r="S79" i="240" l="1"/>
  <c r="T78" i="240"/>
  <c r="C22" i="241"/>
  <c r="T77" i="240" l="1"/>
  <c r="S78" i="240"/>
  <c r="C21" i="241"/>
  <c r="T76" i="240" l="1"/>
  <c r="C20" i="241"/>
  <c r="S77" i="240"/>
  <c r="C19" i="241" l="1"/>
  <c r="T75" i="240"/>
  <c r="S76" i="240"/>
  <c r="S75" i="240" l="1"/>
  <c r="T74" i="240"/>
  <c r="C18" i="241"/>
  <c r="S74" i="240" l="1"/>
  <c r="T73" i="240"/>
  <c r="L16" i="241"/>
  <c r="T72" i="240" l="1"/>
  <c r="L15" i="241"/>
  <c r="S73" i="240"/>
  <c r="T71" i="240" l="1"/>
  <c r="L14" i="241"/>
  <c r="S72" i="240"/>
  <c r="S71" i="240" l="1"/>
  <c r="L13" i="241"/>
  <c r="T70" i="240"/>
  <c r="T69" i="240" l="1"/>
  <c r="L12" i="241"/>
  <c r="S70" i="240"/>
  <c r="S69" i="240" l="1"/>
  <c r="L11" i="241"/>
  <c r="T68" i="240"/>
  <c r="T67" i="240" l="1"/>
  <c r="S68" i="240"/>
  <c r="L10" i="241"/>
  <c r="L9" i="241" l="1"/>
  <c r="T66" i="240"/>
  <c r="S67" i="240"/>
  <c r="S66" i="240" l="1"/>
  <c r="T65" i="240"/>
  <c r="L8" i="241"/>
  <c r="T64" i="240" l="1"/>
  <c r="L7" i="241"/>
  <c r="S65" i="240"/>
  <c r="T63" i="240" l="1"/>
  <c r="L6" i="241"/>
  <c r="S64" i="240"/>
  <c r="T62" i="240" l="1"/>
  <c r="S63" i="240"/>
  <c r="L5" i="241"/>
  <c r="K16" i="241" l="1"/>
  <c r="T61" i="240"/>
  <c r="S62" i="240"/>
  <c r="S61" i="240" l="1"/>
  <c r="K15" i="241"/>
  <c r="T60" i="240"/>
  <c r="T59" i="240" l="1"/>
  <c r="S60" i="240"/>
  <c r="K14" i="241"/>
  <c r="S59" i="240" l="1"/>
  <c r="T58" i="240"/>
  <c r="K13" i="241"/>
  <c r="S58" i="240" l="1"/>
  <c r="T57" i="240"/>
  <c r="K12" i="241"/>
  <c r="S57" i="240" l="1"/>
  <c r="K11" i="241"/>
  <c r="T56" i="240"/>
  <c r="T55" i="240" l="1"/>
  <c r="K10" i="241"/>
  <c r="S56" i="240"/>
  <c r="T54" i="240" l="1"/>
  <c r="S55" i="240"/>
  <c r="K9" i="241"/>
  <c r="K8" i="241" l="1"/>
  <c r="S54" i="240"/>
  <c r="T53" i="240"/>
  <c r="T52" i="240" l="1"/>
  <c r="K7" i="241"/>
  <c r="S53" i="240"/>
  <c r="T51" i="240" l="1"/>
  <c r="K6" i="241"/>
  <c r="S52" i="240"/>
  <c r="K5" i="241" l="1"/>
  <c r="T50" i="240"/>
  <c r="S51" i="240"/>
  <c r="S50" i="240" l="1"/>
  <c r="J16" i="241"/>
  <c r="T49" i="240"/>
  <c r="T48" i="240" l="1"/>
  <c r="S49" i="240"/>
  <c r="J15" i="241"/>
  <c r="T47" i="240" l="1"/>
  <c r="J14" i="241"/>
  <c r="S48" i="240"/>
  <c r="J13" i="241" l="1"/>
  <c r="T46" i="240"/>
  <c r="S47" i="240"/>
  <c r="T45" i="240" l="1"/>
  <c r="J12" i="241"/>
  <c r="S46" i="240"/>
  <c r="J11" i="241" l="1"/>
  <c r="S45" i="240"/>
  <c r="T44" i="240"/>
  <c r="T43" i="240" l="1"/>
  <c r="S44" i="240"/>
  <c r="J10" i="241"/>
  <c r="S43" i="240" l="1"/>
  <c r="J9" i="241"/>
  <c r="T42" i="240"/>
  <c r="J8" i="241" l="1"/>
  <c r="T41" i="240"/>
  <c r="S42" i="240"/>
  <c r="T40" i="240" l="1"/>
  <c r="J7" i="241"/>
  <c r="S41" i="240"/>
  <c r="T39" i="240" l="1"/>
  <c r="S40" i="240"/>
  <c r="J6" i="241"/>
  <c r="T38" i="240" l="1"/>
  <c r="S39" i="240"/>
  <c r="J5" i="241"/>
  <c r="I339" i="240"/>
  <c r="I16" i="241" l="1"/>
  <c r="S38" i="240"/>
  <c r="T37" i="240"/>
  <c r="D130" i="242"/>
  <c r="D151" i="242"/>
  <c r="S37" i="240" l="1"/>
  <c r="T36" i="240"/>
  <c r="I15" i="241"/>
  <c r="S36" i="240" l="1"/>
  <c r="T35" i="240"/>
  <c r="I14" i="241"/>
  <c r="S35" i="240" l="1"/>
  <c r="T34" i="240"/>
  <c r="I13" i="241"/>
  <c r="T33" i="240" l="1"/>
  <c r="I12" i="241"/>
  <c r="S34" i="240"/>
  <c r="S33" i="240" l="1"/>
  <c r="I11" i="241"/>
  <c r="T32" i="240"/>
  <c r="S32" i="240" l="1"/>
  <c r="T31" i="240"/>
  <c r="I10" i="241"/>
  <c r="S31" i="240" l="1"/>
  <c r="T30" i="240"/>
  <c r="I9" i="241"/>
  <c r="S30" i="240" l="1"/>
  <c r="I8" i="241"/>
  <c r="T29" i="240"/>
  <c r="T28" i="240" l="1"/>
  <c r="S29" i="240"/>
  <c r="I7" i="241"/>
  <c r="I6" i="241" l="1"/>
  <c r="T27" i="240"/>
  <c r="S28" i="240"/>
  <c r="T26" i="240" l="1"/>
  <c r="S27" i="240"/>
  <c r="I5" i="241"/>
  <c r="T25" i="240" l="1"/>
  <c r="H16" i="241"/>
  <c r="S26" i="240"/>
  <c r="T24" i="240" l="1"/>
  <c r="S25" i="240"/>
  <c r="H15" i="241"/>
  <c r="T23" i="240" l="1"/>
  <c r="S24" i="240"/>
  <c r="H14" i="241"/>
  <c r="S23" i="240" l="1"/>
  <c r="T22" i="240"/>
  <c r="H13" i="241"/>
  <c r="T21" i="240" l="1"/>
  <c r="H12" i="241"/>
  <c r="S22" i="240"/>
  <c r="T20" i="240" l="1"/>
  <c r="S21" i="240"/>
  <c r="H11" i="241"/>
  <c r="H10" i="241" l="1"/>
  <c r="S20" i="240"/>
  <c r="T19" i="240"/>
  <c r="H9" i="241" l="1"/>
  <c r="T18" i="240"/>
  <c r="S19" i="240"/>
  <c r="T17" i="240" l="1"/>
  <c r="S18" i="240"/>
  <c r="H8" i="241"/>
  <c r="H7" i="241" l="1"/>
  <c r="T16" i="240"/>
  <c r="S17" i="240"/>
  <c r="S16" i="240" l="1"/>
  <c r="T15" i="240"/>
  <c r="H6" i="241"/>
  <c r="H5" i="241" l="1"/>
  <c r="S15" i="240"/>
  <c r="T14" i="240"/>
  <c r="T13" i="240" l="1"/>
  <c r="G16" i="241"/>
  <c r="S14" i="240"/>
  <c r="G15" i="241" l="1"/>
  <c r="S13" i="240"/>
  <c r="T12" i="240"/>
  <c r="T11" i="240" l="1"/>
  <c r="S12" i="240"/>
  <c r="G14" i="241"/>
  <c r="S11" i="240" l="1"/>
  <c r="G13" i="241"/>
  <c r="T10" i="240"/>
  <c r="T9" i="240" l="1"/>
  <c r="S10" i="240"/>
  <c r="G12" i="241"/>
  <c r="G11" i="241" l="1"/>
  <c r="S9" i="240"/>
  <c r="T8" i="240"/>
  <c r="T7" i="240" l="1"/>
  <c r="G10" i="241"/>
  <c r="S8" i="240"/>
  <c r="S7" i="240" l="1"/>
  <c r="T6" i="240"/>
  <c r="G9" i="241"/>
  <c r="T5" i="240" l="1"/>
  <c r="G8" i="241"/>
  <c r="S6" i="240"/>
  <c r="S5" i="240" l="1"/>
  <c r="T4" i="240"/>
  <c r="G7" i="241"/>
  <c r="S4" i="240" l="1"/>
  <c r="T3" i="240"/>
  <c r="G6" i="241"/>
  <c r="G5" i="241" l="1"/>
  <c r="S3" i="240"/>
</calcChain>
</file>

<file path=xl/sharedStrings.xml><?xml version="1.0" encoding="utf-8"?>
<sst xmlns="http://schemas.openxmlformats.org/spreadsheetml/2006/main" count="163" uniqueCount="96">
  <si>
    <t>MÊS/ ANO</t>
  </si>
  <si>
    <t>TAXA MENSAL (%)</t>
  </si>
  <si>
    <t>ACUMULADO NO ANO (%)</t>
  </si>
  <si>
    <t>ACUMULADO 12 MESES (%)</t>
  </si>
  <si>
    <t>MÉS</t>
  </si>
  <si>
    <t>IPCA-E - SÉRIE HISTÓRICA</t>
  </si>
  <si>
    <t>Índice de Preços ao Consumidor Amplo Especial - IPCA-E (IBGE)</t>
  </si>
  <si>
    <t>Atualizado até:</t>
  </si>
  <si>
    <t>Objetivo:</t>
  </si>
  <si>
    <t>Base de coleta:</t>
  </si>
  <si>
    <t>Abrangência:</t>
  </si>
  <si>
    <t>Período de coleta:</t>
  </si>
  <si>
    <t>Divulgação:</t>
  </si>
  <si>
    <t>utilizado  para reajuste de aluguéis e taxas de condomínio</t>
  </si>
  <si>
    <t>entre 1 e 40 salários mínimos</t>
  </si>
  <si>
    <t>nacional; coletado em 11 regiões metropolitanas (1)</t>
  </si>
  <si>
    <t>dia 16 do mês anterior a 15 do mês de referência</t>
  </si>
  <si>
    <t>até o dia 30 do mês de referência.</t>
  </si>
  <si>
    <t>Fonte:</t>
  </si>
  <si>
    <t>Instituto Brasileiro de Geografia e Estatística - IBGE</t>
  </si>
  <si>
    <t>(1) Rio de Janeiro/Porto Alegre/Belo Horizonte/Recife/São Paulo/Belém/Fortaleza/Salvador/Curitiba/Brasília e Goiânia.</t>
  </si>
  <si>
    <t>http://www.ibge.gov.br/home/estatistica/indicadores/precos/ipca15/defaultipca15.shtm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</si>
  <si>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</si>
  <si>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</si>
  <si>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</si>
  <si>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</si>
  <si>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</si>
  <si>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</si>
  <si>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</si>
  <si>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</si>
  <si>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</si>
  <si>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</si>
  <si>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</si>
  <si>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</si>
  <si>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(*) Tabela por acumulação regressiva e baseada, tão somente, no índice IPCA-E divulgado, mensalmente, pelo IBGE.</t>
  </si>
  <si>
    <t>PODER JUDICIÁRIO - JUSTIÇA DO TRABALHO DA 9ª REGIÃO</t>
  </si>
  <si>
    <t>TABELA PRÁTICA DE ATUALIZAÇÃO COM BASE NO IPCA-E (*)</t>
  </si>
  <si>
    <t xml:space="preserve">Atualizada pelo IPCA-E de </t>
  </si>
  <si>
    <t xml:space="preserve">aplicada para </t>
  </si>
  <si>
    <t>Atenção! Ao imprimir como PDF, incluir a planilha "Tab_atualização", ou seja,</t>
  </si>
  <si>
    <t>clicar na aba de planilha "IPCA-E", tecla SHIFT (mantendo-a apertada, e clicar na aba de planilha"Tab_atualização".</t>
  </si>
  <si>
    <t>Após, imprimir como PDF.</t>
  </si>
  <si>
    <t>taxa</t>
  </si>
  <si>
    <t>jan</t>
  </si>
  <si>
    <t>Variação (Índice)</t>
  </si>
  <si>
    <t>Variação Mensal (%)</t>
  </si>
  <si>
    <t>índice</t>
  </si>
  <si>
    <t>Base atualização do Pje-Calc p/ mês subsequente</t>
  </si>
  <si>
    <t>Base tabelas do Pje-Calc (está como padrão)</t>
  </si>
  <si>
    <t>Atualizações de Moedas e impacto nos índices do FADT</t>
  </si>
  <si>
    <t>Mês/ano</t>
  </si>
  <si>
    <t>Norma</t>
  </si>
  <si>
    <t>Resumo</t>
  </si>
  <si>
    <t>Divisor</t>
  </si>
  <si>
    <t>Variação 
(%)</t>
  </si>
  <si>
    <t>Acumulado do ano 
(índice)</t>
  </si>
  <si>
    <t>Acumulado 
12 meses 
(índice)</t>
  </si>
  <si>
    <t>Acumulado 
do ano 
(%)</t>
  </si>
  <si>
    <t>Acumulado 
12 meses 
(%)</t>
  </si>
  <si>
    <t>IPCA-E 
(número-índice)</t>
  </si>
  <si>
    <t>TAXA 
(%)</t>
  </si>
  <si>
    <t>1/1/1568</t>
  </si>
  <si>
    <t xml:space="preserve">1568: determinação real, autorizando a circulação de moedas portguesas na terra descoberta.
1575: primeiro documento utilizando a expressão "réis" 
1645: Ordem de 24 de março, oficializando o nome "réis" como moeda. 
1833: Lei 59 de 8 de iutubro, que reorganizou o sistema monetário do Brasil independente. </t>
  </si>
  <si>
    <t>Réis (Rs) e ($). Nome derivado do Real, moeda portuguesa dos séculos XV e XVI. 
Rs0$500 = $500 = quinhentos réis.</t>
  </si>
  <si>
    <t>Decreto-Lei 4.791/42</t>
  </si>
  <si>
    <t>Estabelece o Cruzeiro (Cr$). 
Rs1$000 = Cr$ 1,00 (mil réis igual a 1 cruzeiro).
Centavo (100 centavos = Cr$ 1,00)</t>
  </si>
  <si>
    <t>Após uma correção de índice, o próximo mês deve ser lançado 1.</t>
  </si>
  <si>
    <t>Lei 4.511/64</t>
  </si>
  <si>
    <t>Conversão de moeda Cr$ 1,00 = Cr$ 1. 
Remove os centavos. 
(não divide índice)</t>
  </si>
  <si>
    <t>Lei 4357/1964</t>
  </si>
  <si>
    <t>Coeficiente de atualização monetária - Obrigação do Tesouro Nacional.</t>
  </si>
  <si>
    <t>DL 1, de 13 nov. 1965. 
Decreto 60.190, de 8 fev. 1967. 
Resolução 47, de 8 fev. 1967.</t>
  </si>
  <si>
    <t xml:space="preserve">Estabelece o Cruzeiro Novo, NCr$. (dividir o indice por 1.000) 
Restabelece o centavo. </t>
  </si>
  <si>
    <t>Cruzeiro (Cr$) vigente de 15/5/1970 a 27/2/1986
(sem conversão de índice)</t>
  </si>
  <si>
    <t xml:space="preserve">Lei 7.214, de 15 ago. 1984. </t>
  </si>
  <si>
    <t>Estabelece o Cruzeiro, Cr$ (remove os centavos)</t>
  </si>
  <si>
    <t xml:space="preserve">DL 2.283, de 27 fev. 1986 
Resolução 1.100, de 28 fev. 1986 
DL 2.284, de 10 mar. 1986. </t>
  </si>
  <si>
    <t>Cruzado (Cz$) vigente de 28/2/1986 a 15/1/1989. 
(dividir índice por 1.000)</t>
  </si>
  <si>
    <t>DL 2.311/86 e 
Circular BACEN 1.148/87</t>
  </si>
  <si>
    <t>Índice trabalhista: IPC/LBC.</t>
  </si>
  <si>
    <t xml:space="preserve">DL 2.322/87. </t>
  </si>
  <si>
    <t>Reindexação da economia pela OTN. 
Art. 3° Sobre a correção monetária dos créditos trabalhistas, de que trata o Decreto-lei n° 75, de 21 de novembro de 1966 e legislação posterior, incidirão juros, à taxa de 1% (um por cento) ao mês, capitalizados mensalmente.</t>
  </si>
  <si>
    <t>MP 32, de 15 jan. 1989 
Resolução 1.565, de 16 jan. 1989 
Lei 7.730, de 13 jan. 1989</t>
  </si>
  <si>
    <t>Cruzado Novo (NCz$) vigente de 16/1/1989 a 15/3/1990. 
(dividir o indice por 1.000)
Conversão da OTN em BTN.</t>
  </si>
  <si>
    <t>Lei 7738/1989</t>
  </si>
  <si>
    <t xml:space="preserve">Índice trabalhista: IPC/LBC. </t>
  </si>
  <si>
    <t>Cruzeiro (Cr$) vigente de 16/3/1990 a 31/7/1993. 
Sem conversão de índice.</t>
  </si>
  <si>
    <t>índice trabalhista: variação do BTNf.</t>
  </si>
  <si>
    <t>Lei 8.177/1991</t>
  </si>
  <si>
    <t xml:space="preserve">Criação da TR como índice de correção monetária. 
Índice pós-fixado. </t>
  </si>
  <si>
    <t>Cruzeiro Real (CR$) vigente de 1/8/1993 a 30/6/1994. 
Conversão de moeda CR$ (dividir índice por 1.000)</t>
  </si>
  <si>
    <t>Lei 8.880/1994</t>
  </si>
  <si>
    <t>Variação da TR pós-fixada. 
Dispõe sobre o Programa de Estabilização Econômica e o Sistema Monetário Nacional, institui a Unidade Real de Valor (URV)</t>
  </si>
  <si>
    <t>Início do Plano Real (converter URV 2750 = R$ 1,00)</t>
  </si>
  <si>
    <t>Resolução BACEN 2.097/94</t>
  </si>
  <si>
    <t xml:space="preserve">Variação da TR pré-fixada.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</si>
</sst>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0.0000000"/>
    <numFmt numFmtId="165" formatCode="mmmm/yyyy"/>
    <numFmt numFmtId="166" formatCode="#,##0.0000000"/>
    <numFmt numFmtId="167" formatCode="0.0000%"/>
    <numFmt numFmtId="168" formatCode="yyyy"/>
    <numFmt numFmtId="169" formatCode="0.00000"/>
    <numFmt numFmtId="170" formatCode="_-* #,##0.0000_-;\-* #,##0.0000_-;_-* &quot;-&quot;??_-;_-@_-"/>
    <numFmt numFmtId="171" formatCode="0.00000000"/>
    <numFmt numFmtId="172" formatCode="0.000"/>
    <numFmt numFmtId="173" formatCode="0.0000"/>
    <numFmt numFmtId="174" formatCode="0.000000"/>
    <numFmt numFmtId="175" formatCode="0.000000000"/>
    <numFmt numFmtId="176" formatCode="#,##0.0000"/>
  </numFmts>
  <fonts count="1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justify"/>
    </xf>
    <xf numFmtId="10" fontId="3" fillId="2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/>
    <xf numFmtId="167" fontId="0" fillId="0" borderId="0" xfId="2" applyNumberFormat="1" applyFont="1"/>
    <xf numFmtId="17" fontId="3" fillId="2" borderId="0" xfId="0" applyNumberFormat="1" applyFont="1" applyFill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5" fillId="0" borderId="0" xfId="1" applyAlignment="1" applyProtection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169" fontId="9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/>
    <xf numFmtId="0" fontId="11" fillId="0" borderId="0" xfId="0" applyFont="1" applyAlignment="1">
      <alignment horizontal="left" vertical="center"/>
    </xf>
    <xf numFmtId="170" fontId="7" fillId="0" borderId="0" xfId="3" applyNumberFormat="1" applyFont="1" applyAlignment="1">
      <alignment horizontal="center" vertical="center"/>
    </xf>
    <xf numFmtId="165" fontId="0" fillId="7" borderId="0" xfId="0" applyNumberFormat="1" applyFill="1"/>
    <xf numFmtId="164" fontId="0" fillId="7" borderId="0" xfId="0" applyNumberFormat="1" applyFill="1"/>
    <xf numFmtId="0" fontId="0" fillId="7" borderId="0" xfId="0" applyFill="1" applyAlignment="1">
      <alignment horizontal="center"/>
    </xf>
    <xf numFmtId="166" fontId="0" fillId="0" borderId="0" xfId="0" applyNumberFormat="1"/>
    <xf numFmtId="171" fontId="0" fillId="0" borderId="0" xfId="0" applyNumberFormat="1" applyAlignment="1">
      <alignment horizontal="center"/>
    </xf>
    <xf numFmtId="2" fontId="0" fillId="0" borderId="0" xfId="0" applyNumberFormat="1" applyAlignment="1" applyProtection="1">
      <alignment horizontal="center" vertical="center"/>
      <protection locked="0"/>
    </xf>
    <xf numFmtId="2" fontId="0" fillId="6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7" borderId="0" xfId="0" applyFill="1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3" fillId="2" borderId="2" xfId="0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3" fillId="2" borderId="0" xfId="0" applyFont="1" applyFill="1" applyAlignment="1" applyProtection="1">
      <alignment wrapText="1"/>
      <protection hidden="1"/>
    </xf>
    <xf numFmtId="17" fontId="4" fillId="2" borderId="1" xfId="0" applyNumberFormat="1" applyFont="1" applyFill="1" applyBorder="1" applyAlignment="1" applyProtection="1">
      <alignment horizontal="center"/>
      <protection hidden="1"/>
    </xf>
    <xf numFmtId="10" fontId="3" fillId="2" borderId="1" xfId="0" applyNumberFormat="1" applyFont="1" applyFill="1" applyBorder="1" applyAlignment="1" applyProtection="1">
      <alignment horizontal="center"/>
      <protection hidden="1"/>
    </xf>
    <xf numFmtId="17" fontId="3" fillId="2" borderId="0" xfId="0" applyNumberFormat="1" applyFont="1" applyFill="1" applyAlignment="1" applyProtection="1">
      <alignment horizontal="center"/>
      <protection hidden="1"/>
    </xf>
    <xf numFmtId="10" fontId="3" fillId="2" borderId="0" xfId="0" applyNumberFormat="1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vertical="top" wrapText="1"/>
      <protection hidden="1"/>
    </xf>
    <xf numFmtId="169" fontId="9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13" fillId="0" borderId="0" xfId="0" applyFont="1"/>
    <xf numFmtId="165" fontId="0" fillId="8" borderId="0" xfId="0" applyNumberFormat="1" applyFill="1"/>
    <xf numFmtId="165" fontId="0" fillId="8" borderId="0" xfId="0" applyNumberFormat="1" applyFill="1" applyAlignment="1">
      <alignment vertical="center"/>
    </xf>
    <xf numFmtId="2" fontId="0" fillId="5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72" fontId="1" fillId="6" borderId="2" xfId="0" applyNumberFormat="1" applyFont="1" applyFill="1" applyBorder="1" applyAlignment="1" applyProtection="1">
      <alignment horizontal="center" vertical="center"/>
      <protection locked="0"/>
    </xf>
    <xf numFmtId="172" fontId="1" fillId="8" borderId="11" xfId="0" applyNumberFormat="1" applyFont="1" applyFill="1" applyBorder="1" applyAlignment="1" applyProtection="1">
      <alignment horizontal="center" vertical="center"/>
      <protection locked="0"/>
    </xf>
    <xf numFmtId="172" fontId="1" fillId="6" borderId="11" xfId="0" applyNumberFormat="1" applyFont="1" applyFill="1" applyBorder="1" applyAlignment="1" applyProtection="1">
      <alignment horizontal="center" vertical="center"/>
      <protection locked="0"/>
    </xf>
    <xf numFmtId="172" fontId="1" fillId="6" borderId="12" xfId="0" applyNumberFormat="1" applyFont="1" applyFill="1" applyBorder="1" applyAlignment="1" applyProtection="1">
      <alignment horizontal="center" vertical="center"/>
      <protection locked="0"/>
    </xf>
    <xf numFmtId="172" fontId="1" fillId="6" borderId="0" xfId="0" applyNumberFormat="1" applyFont="1" applyFill="1" applyAlignment="1" applyProtection="1">
      <alignment horizontal="center" vertical="center"/>
      <protection locked="0"/>
    </xf>
    <xf numFmtId="172" fontId="1" fillId="6" borderId="13" xfId="0" applyNumberFormat="1" applyFont="1" applyFill="1" applyBorder="1" applyAlignment="1" applyProtection="1">
      <alignment horizontal="center" vertical="center"/>
      <protection locked="0"/>
    </xf>
    <xf numFmtId="172" fontId="1" fillId="6" borderId="14" xfId="0" applyNumberFormat="1" applyFont="1" applyFill="1" applyBorder="1" applyAlignment="1" applyProtection="1">
      <alignment horizontal="center" vertical="center"/>
      <protection locked="0"/>
    </xf>
    <xf numFmtId="172" fontId="1" fillId="8" borderId="2" xfId="0" applyNumberFormat="1" applyFont="1" applyFill="1" applyBorder="1" applyAlignment="1" applyProtection="1">
      <alignment horizontal="center" vertical="center"/>
      <protection locked="0"/>
    </xf>
    <xf numFmtId="172" fontId="1" fillId="6" borderId="15" xfId="0" applyNumberFormat="1" applyFont="1" applyFill="1" applyBorder="1" applyAlignment="1" applyProtection="1">
      <alignment horizontal="center" vertical="center"/>
      <protection locked="0"/>
    </xf>
    <xf numFmtId="172" fontId="1" fillId="6" borderId="16" xfId="0" applyNumberFormat="1" applyFont="1" applyFill="1" applyBorder="1" applyAlignment="1" applyProtection="1">
      <alignment horizontal="center" vertical="center"/>
      <protection locked="0"/>
    </xf>
    <xf numFmtId="172" fontId="1" fillId="6" borderId="17" xfId="0" applyNumberFormat="1" applyFont="1" applyFill="1" applyBorder="1" applyAlignment="1" applyProtection="1">
      <alignment horizontal="center" vertical="center"/>
      <protection locked="0"/>
    </xf>
    <xf numFmtId="172" fontId="1" fillId="8" borderId="15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 wrapText="1"/>
    </xf>
    <xf numFmtId="174" fontId="0" fillId="5" borderId="0" xfId="0" applyNumberFormat="1" applyFill="1" applyAlignment="1">
      <alignment horizontal="center" wrapText="1"/>
    </xf>
    <xf numFmtId="2" fontId="0" fillId="5" borderId="0" xfId="0" applyNumberFormat="1" applyFill="1" applyAlignment="1">
      <alignment horizontal="center" wrapText="1"/>
    </xf>
    <xf numFmtId="173" fontId="0" fillId="8" borderId="0" xfId="0" applyNumberFormat="1" applyFill="1" applyAlignment="1">
      <alignment horizontal="center" wrapText="1"/>
    </xf>
    <xf numFmtId="2" fontId="0" fillId="8" borderId="0" xfId="0" applyNumberFormat="1" applyFill="1" applyAlignment="1">
      <alignment horizontal="center" wrapText="1"/>
    </xf>
    <xf numFmtId="2" fontId="0" fillId="8" borderId="0" xfId="0" applyNumberFormat="1" applyFill="1" applyAlignment="1">
      <alignment horizontal="center" vertical="center" wrapText="1"/>
    </xf>
    <xf numFmtId="171" fontId="0" fillId="0" borderId="0" xfId="2" applyNumberFormat="1" applyFont="1" applyAlignment="1">
      <alignment horizontal="center" vertical="center"/>
    </xf>
    <xf numFmtId="171" fontId="0" fillId="0" borderId="0" xfId="3" applyNumberFormat="1" applyFont="1" applyAlignment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2" fontId="3" fillId="2" borderId="0" xfId="0" applyNumberFormat="1" applyFont="1" applyFill="1" applyAlignment="1" applyProtection="1">
      <alignment horizontal="center" vertical="center"/>
      <protection hidden="1"/>
    </xf>
    <xf numFmtId="2" fontId="1" fillId="0" borderId="0" xfId="0" applyNumberFormat="1" applyFont="1" applyAlignment="1" applyProtection="1">
      <alignment horizontal="center" vertical="center" wrapText="1"/>
      <protection hidden="1"/>
    </xf>
    <xf numFmtId="164" fontId="9" fillId="0" borderId="0" xfId="0" applyNumberFormat="1" applyFont="1" applyAlignment="1">
      <alignment horizontal="center" vertical="center" wrapText="1"/>
    </xf>
    <xf numFmtId="0" fontId="10" fillId="0" borderId="0" xfId="4" applyFont="1"/>
    <xf numFmtId="0" fontId="1" fillId="0" borderId="0" xfId="4"/>
    <xf numFmtId="0" fontId="1" fillId="0" borderId="0" xfId="4" applyAlignment="1">
      <alignment wrapText="1"/>
    </xf>
    <xf numFmtId="1" fontId="1" fillId="0" borderId="0" xfId="5" applyNumberFormat="1" applyFont="1" applyAlignment="1">
      <alignment horizontal="center" vertical="center"/>
    </xf>
    <xf numFmtId="0" fontId="1" fillId="0" borderId="0" xfId="4" applyAlignment="1">
      <alignment vertical="center"/>
    </xf>
    <xf numFmtId="17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4" applyAlignment="1">
      <alignment horizontal="left" vertical="center" wrapText="1"/>
    </xf>
    <xf numFmtId="0" fontId="1" fillId="0" borderId="0" xfId="4" applyProtection="1">
      <protection locked="0"/>
    </xf>
    <xf numFmtId="0" fontId="1" fillId="0" borderId="0" xfId="4" applyAlignment="1" applyProtection="1">
      <alignment horizontal="left" vertical="center" wrapText="1"/>
      <protection locked="0"/>
    </xf>
    <xf numFmtId="0" fontId="1" fillId="0" borderId="0" xfId="4" applyAlignment="1" applyProtection="1">
      <alignment wrapText="1"/>
      <protection locked="0"/>
    </xf>
    <xf numFmtId="1" fontId="1" fillId="0" borderId="0" xfId="5" applyNumberFormat="1" applyFont="1" applyAlignment="1" applyProtection="1">
      <alignment horizontal="center" vertical="center"/>
      <protection locked="0"/>
    </xf>
    <xf numFmtId="0" fontId="7" fillId="9" borderId="1" xfId="0" applyFont="1" applyFill="1" applyBorder="1" applyAlignment="1">
      <alignment horizontal="center" vertical="center" wrapText="1"/>
    </xf>
    <xf numFmtId="49" fontId="7" fillId="9" borderId="1" xfId="0" applyNumberFormat="1" applyFont="1" applyFill="1" applyBorder="1" applyAlignment="1">
      <alignment horizontal="left" vertical="center" wrapText="1"/>
    </xf>
    <xf numFmtId="1" fontId="7" fillId="9" borderId="1" xfId="5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" fontId="1" fillId="0" borderId="1" xfId="5" applyNumberFormat="1" applyFont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168" fontId="4" fillId="2" borderId="7" xfId="0" applyNumberFormat="1" applyFont="1" applyFill="1" applyBorder="1" applyAlignment="1">
      <alignment horizontal="center"/>
    </xf>
    <xf numFmtId="168" fontId="4" fillId="2" borderId="8" xfId="0" applyNumberFormat="1" applyFont="1" applyFill="1" applyBorder="1" applyAlignment="1">
      <alignment horizontal="center"/>
    </xf>
    <xf numFmtId="168" fontId="4" fillId="2" borderId="9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168" fontId="4" fillId="2" borderId="1" xfId="0" applyNumberFormat="1" applyFont="1" applyFill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68" fontId="4" fillId="2" borderId="7" xfId="0" applyNumberFormat="1" applyFont="1" applyFill="1" applyBorder="1" applyAlignment="1" applyProtection="1">
      <alignment horizontal="center"/>
      <protection hidden="1"/>
    </xf>
    <xf numFmtId="168" fontId="4" fillId="2" borderId="8" xfId="0" applyNumberFormat="1" applyFont="1" applyFill="1" applyBorder="1" applyAlignment="1" applyProtection="1">
      <alignment horizontal="center"/>
      <protection hidden="1"/>
    </xf>
    <xf numFmtId="168" fontId="4" fillId="2" borderId="9" xfId="0" applyNumberFormat="1" applyFont="1" applyFill="1" applyBorder="1" applyAlignment="1" applyProtection="1">
      <alignment horizontal="center"/>
      <protection hidden="1"/>
    </xf>
    <xf numFmtId="0" fontId="10" fillId="2" borderId="1" xfId="0" applyFont="1" applyFill="1" applyBorder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0" fontId="10" fillId="0" borderId="1" xfId="0" applyFont="1" applyBorder="1" applyAlignment="1">
      <alignment shrinkToFit="1"/>
    </xf>
    <xf numFmtId="0" fontId="7" fillId="0" borderId="10" xfId="0" applyFont="1" applyBorder="1" applyAlignment="1">
      <alignment horizontal="center"/>
    </xf>
    <xf numFmtId="0" fontId="6" fillId="0" borderId="10" xfId="0" applyFont="1" applyBorder="1"/>
    <xf numFmtId="165" fontId="6" fillId="4" borderId="8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165" fontId="7" fillId="4" borderId="8" xfId="0" applyNumberFormat="1" applyFont="1" applyFill="1" applyBorder="1" applyAlignment="1">
      <alignment horizontal="left" vertical="center"/>
    </xf>
    <xf numFmtId="165" fontId="7" fillId="4" borderId="9" xfId="0" applyNumberFormat="1" applyFont="1" applyFill="1" applyBorder="1" applyAlignment="1">
      <alignment horizontal="left" vertical="center"/>
    </xf>
  </cellXfs>
  <cellStyles count="6">
    <cellStyle name="Hiperlink" xfId="1" builtinId="8"/>
    <cellStyle name="Normal" xfId="0" builtinId="0"/>
    <cellStyle name="Normal 2" xfId="4"/>
    <cellStyle name="Porcentagem" xfId="2" builtinId="5"/>
    <cellStyle name="Vírgula" xfId="3" builtinId="3"/>
    <cellStyle name="Vírgula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0</xdr:rowOff>
        </xdr:from>
        <xdr:to>
          <xdr:col>1</xdr:col>
          <xdr:colOff>171450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266700</xdr:colOff>
      <xdr:row>0</xdr:row>
      <xdr:rowOff>133350</xdr:rowOff>
    </xdr:from>
    <xdr:to>
      <xdr:col>6</xdr:col>
      <xdr:colOff>304800</xdr:colOff>
      <xdr:row>5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876300" y="0"/>
          <a:ext cx="3086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PODER JUDICIÁRIO</a:t>
          </a:r>
        </a:p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Tribunal Regional do Trabalho da 9ª Região</a:t>
          </a:r>
        </a:p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Geral da Presidência</a:t>
          </a:r>
        </a:p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Assessoria de Economia e Orientação de Cálculo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6</xdr:row>
          <xdr:rowOff>0</xdr:rowOff>
        </xdr:from>
        <xdr:to>
          <xdr:col>1</xdr:col>
          <xdr:colOff>171450</xdr:colOff>
          <xdr:row>6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266700</xdr:colOff>
      <xdr:row>0</xdr:row>
      <xdr:rowOff>133350</xdr:rowOff>
    </xdr:from>
    <xdr:to>
      <xdr:col>6</xdr:col>
      <xdr:colOff>304800</xdr:colOff>
      <xdr:row>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876300" y="0"/>
          <a:ext cx="3524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PODER JUDICIÁRIO</a:t>
          </a:r>
        </a:p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Tribunal Regional do Trabalho da 9ª Região</a:t>
          </a:r>
        </a:p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Geral da Presidência</a:t>
          </a:r>
        </a:p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Assessoria de Economia e Orientação de Cálculo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A_ADM02\DAD\GRP\ASSECON\Boletim\Fatores%20Trabalh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FOUT99"/>
      <sheetName val="TBFNOV99"/>
      <sheetName val="TBFDEZ99"/>
      <sheetName val="TBFJAN00"/>
      <sheetName val="TBFFEV001"/>
      <sheetName val="TBFJAN00 (2)"/>
      <sheetName val="TBFJAN001"/>
      <sheetName val="Plan1"/>
      <sheetName val="Acum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>
            <v>25.747392450609649</v>
          </cell>
        </row>
        <row r="8">
          <cell r="B8">
            <v>10.511193868462152</v>
          </cell>
        </row>
        <row r="9">
          <cell r="B9">
            <v>1.3162263672409797</v>
          </cell>
        </row>
        <row r="10">
          <cell r="E10">
            <v>1.012526</v>
          </cell>
          <cell r="F10">
            <v>1.009625</v>
          </cell>
          <cell r="G10">
            <v>1.0081389999999999</v>
          </cell>
          <cell r="H10">
            <v>1.006597</v>
          </cell>
          <cell r="I10">
            <v>1.0058879999999999</v>
          </cell>
          <cell r="J10">
            <v>1.0060990000000001</v>
          </cell>
          <cell r="K10">
            <v>1.0058510000000001</v>
          </cell>
          <cell r="L10">
            <v>1.006275</v>
          </cell>
          <cell r="M10">
            <v>1.0066200000000001</v>
          </cell>
          <cell r="N10">
            <v>1.0074190000000001</v>
          </cell>
          <cell r="O10">
            <v>1.008146</v>
          </cell>
          <cell r="P10">
            <v>1.0087170000000001</v>
          </cell>
        </row>
        <row r="11">
          <cell r="E11">
            <v>1.0074399999999999</v>
          </cell>
          <cell r="F11">
            <v>1.006616</v>
          </cell>
          <cell r="G11">
            <v>1.006316</v>
          </cell>
          <cell r="H11">
            <v>1.006211</v>
          </cell>
          <cell r="I11">
            <v>1.006354</v>
          </cell>
          <cell r="J11">
            <v>1.006535</v>
          </cell>
          <cell r="K11">
            <v>1.00658</v>
          </cell>
          <cell r="L11">
            <v>1.00627</v>
          </cell>
          <cell r="M11">
            <v>1.0064740000000001</v>
          </cell>
          <cell r="N11">
            <v>1.006553</v>
          </cell>
          <cell r="O11">
            <v>1.015334</v>
          </cell>
          <cell r="P11">
            <v>1.013085</v>
          </cell>
        </row>
        <row r="12">
          <cell r="E12">
            <v>1.0114590000000001</v>
          </cell>
          <cell r="F12">
            <v>1.004461</v>
          </cell>
          <cell r="G12">
            <v>1.0089950000000001</v>
          </cell>
          <cell r="H12">
            <v>1.0047200000000001</v>
          </cell>
          <cell r="I12">
            <v>1.004543</v>
          </cell>
          <cell r="J12">
            <v>1.0049129999999999</v>
          </cell>
          <cell r="K12">
            <v>1.005503</v>
          </cell>
          <cell r="L12">
            <v>1.003749</v>
          </cell>
          <cell r="M12">
            <v>1.0045120000000001</v>
          </cell>
          <cell r="N12">
            <v>1.0088919999999999</v>
          </cell>
          <cell r="O12">
            <v>1.0061359999999999</v>
          </cell>
          <cell r="P12">
            <v>1.0074339999999999</v>
          </cell>
        </row>
        <row r="13">
          <cell r="E13">
            <v>1.005163</v>
          </cell>
          <cell r="F13">
            <v>1.0082979999999999</v>
          </cell>
          <cell r="G13">
            <v>1.011614</v>
          </cell>
          <cell r="H13">
            <v>1.006092</v>
          </cell>
          <cell r="I13">
            <v>1.0057609999999999</v>
          </cell>
          <cell r="J13">
            <v>1.0031080000000001</v>
          </cell>
          <cell r="K13">
            <v>1.0029330000000001</v>
          </cell>
          <cell r="L13">
            <v>1.002945</v>
          </cell>
          <cell r="M13">
            <v>1.002715</v>
          </cell>
          <cell r="N13">
            <v>1.002265</v>
          </cell>
          <cell r="O13">
            <v>1.0019979999999999</v>
          </cell>
          <cell r="P13">
            <v>1.0029980000000001</v>
          </cell>
        </row>
        <row r="14">
          <cell r="E14">
            <v>1.002149</v>
          </cell>
          <cell r="F14">
            <v>1.0023280000000001</v>
          </cell>
          <cell r="G14">
            <v>1.0022420000000001</v>
          </cell>
          <cell r="H14">
            <v>1.001301</v>
          </cell>
          <cell r="I14">
            <v>1.0024919999999999</v>
          </cell>
          <cell r="J14">
            <v>1.00214</v>
          </cell>
          <cell r="K14">
            <v>1.001547</v>
          </cell>
          <cell r="L14">
            <v>1.0020249999999999</v>
          </cell>
          <cell r="M14">
            <v>1.0010380000000001</v>
          </cell>
          <cell r="N14">
            <v>1.0013160000000001</v>
          </cell>
          <cell r="O14">
            <v>1.0011969999999999</v>
          </cell>
          <cell r="P14">
            <v>1.000991</v>
          </cell>
        </row>
        <row r="15">
          <cell r="E15">
            <v>1.001369</v>
          </cell>
          <cell r="F15">
            <v>1.0003679999999999</v>
          </cell>
          <cell r="G15">
            <v>1.0017240000000001</v>
          </cell>
          <cell r="H15">
            <v>1.001546</v>
          </cell>
          <cell r="I15">
            <v>1.001827</v>
          </cell>
          <cell r="J15">
            <v>1.001458</v>
          </cell>
          <cell r="K15">
            <v>1.0024409999999999</v>
          </cell>
          <cell r="L15">
            <v>1.003436</v>
          </cell>
          <cell r="M15">
            <v>1.001627</v>
          </cell>
          <cell r="N15">
            <v>1.0029129999999999</v>
          </cell>
          <cell r="O15">
            <v>1.0019279999999999</v>
          </cell>
          <cell r="P15">
            <v>1.0019830000000001</v>
          </cell>
        </row>
        <row r="16">
          <cell r="E16">
            <v>1.002591</v>
          </cell>
          <cell r="F16">
            <v>1.001171</v>
          </cell>
          <cell r="G16">
            <v>1.0017579999999999</v>
          </cell>
          <cell r="H16">
            <v>1.0023569999999999</v>
          </cell>
          <cell r="I16">
            <v>1.002102</v>
          </cell>
          <cell r="J16">
            <v>1.001582</v>
          </cell>
          <cell r="K16">
            <v>1.002656</v>
          </cell>
          <cell r="L16">
            <v>1.002481</v>
          </cell>
          <cell r="M16">
            <v>1.0019549999999999</v>
          </cell>
          <cell r="N16">
            <v>1.0027680000000001</v>
          </cell>
          <cell r="O16">
            <v>1.0026440000000001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bge.gov.br/home/estatistica/indicadores/precos/ipca15/defaultipca15.s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O122"/>
  <sheetViews>
    <sheetView showGridLines="0" topLeftCell="A7" workbookViewId="0">
      <pane ySplit="3" topLeftCell="A95" activePane="bottomLeft" state="frozen"/>
      <selection activeCell="A7" sqref="A7"/>
      <selection pane="bottomLeft" activeCell="B114" sqref="B114"/>
    </sheetView>
  </sheetViews>
  <sheetFormatPr defaultRowHeight="12.75" x14ac:dyDescent="0.2"/>
  <sheetData>
    <row r="1" spans="1:11" hidden="1" x14ac:dyDescent="0.2"/>
    <row r="2" spans="1:11" hidden="1" x14ac:dyDescent="0.2"/>
    <row r="3" spans="1:11" hidden="1" x14ac:dyDescent="0.2"/>
    <row r="4" spans="1:11" hidden="1" x14ac:dyDescent="0.2"/>
    <row r="5" spans="1:11" hidden="1" x14ac:dyDescent="0.2"/>
    <row r="6" spans="1:11" hidden="1" x14ac:dyDescent="0.2"/>
    <row r="7" spans="1:11" ht="15" x14ac:dyDescent="0.2">
      <c r="A7" s="114" t="s">
        <v>6</v>
      </c>
      <c r="B7" s="114"/>
      <c r="C7" s="114"/>
      <c r="D7" s="114"/>
      <c r="E7" s="114"/>
      <c r="F7" s="114"/>
      <c r="G7" s="114"/>
      <c r="H7" s="114"/>
      <c r="I7" s="31" t="s">
        <v>39</v>
      </c>
    </row>
    <row r="8" spans="1:11" ht="15" x14ac:dyDescent="0.2">
      <c r="A8" s="13"/>
      <c r="B8" s="1"/>
      <c r="C8" s="1"/>
      <c r="D8" s="1"/>
      <c r="E8" s="1"/>
      <c r="F8" s="1"/>
      <c r="G8" s="1"/>
      <c r="H8" s="1"/>
      <c r="I8" s="31" t="s">
        <v>40</v>
      </c>
    </row>
    <row r="9" spans="1:11" ht="33.75" x14ac:dyDescent="0.2">
      <c r="A9" s="2" t="s">
        <v>0</v>
      </c>
      <c r="B9" s="3" t="s">
        <v>1</v>
      </c>
      <c r="C9" s="3" t="s">
        <v>2</v>
      </c>
      <c r="D9" s="3" t="s">
        <v>3</v>
      </c>
      <c r="E9" s="2" t="s">
        <v>0</v>
      </c>
      <c r="F9" s="3" t="s">
        <v>1</v>
      </c>
      <c r="G9" s="3" t="s">
        <v>2</v>
      </c>
      <c r="H9" s="3" t="s">
        <v>3</v>
      </c>
      <c r="I9" s="31" t="s">
        <v>41</v>
      </c>
      <c r="K9" s="1"/>
    </row>
    <row r="10" spans="1:11" hidden="1" x14ac:dyDescent="0.2">
      <c r="A10" s="110">
        <f>A11</f>
        <v>38353</v>
      </c>
      <c r="B10" s="110"/>
      <c r="C10" s="110"/>
      <c r="D10" s="110"/>
      <c r="E10" s="110"/>
      <c r="F10" s="110"/>
      <c r="G10" s="110"/>
      <c r="H10" s="110"/>
    </row>
    <row r="11" spans="1:11" hidden="1" x14ac:dyDescent="0.2">
      <c r="A11" s="11">
        <v>38353</v>
      </c>
      <c r="B11" s="12">
        <f ca="1">IF(VLOOKUP($A11,Base!$A$3:$J$1000,7,FALSE)=0," ",VLOOKUP($A11,Base!$A$3:$J$1000,2,FALSE)/100)</f>
        <v>6.7999999999999996E-3</v>
      </c>
      <c r="C11" s="12">
        <f ca="1">IF(VLOOKUP($A11,Base!$A$3:$J$1000,7,FALSE)=0," ",VLOOKUP($A11,Base!$A$3:$J$1000,5,FALSE))</f>
        <v>0.68020000000000003</v>
      </c>
      <c r="D11" s="12">
        <f ca="1">IF(VLOOKUP($A11,Base!$A$3:$J$1000,7,FALSE)=0," ",VLOOKUP($A11,Base!$A$3:$J$1000,6,FALSE))</f>
        <v>1.0067999999999999</v>
      </c>
      <c r="E11" s="11">
        <v>38534</v>
      </c>
      <c r="F11" s="12">
        <f ca="1">IF(VLOOKUP($E11,Base!$A$3:$J$1000,7,FALSE)=0," ",VLOOKUP($E11,Base!$A$3:$J$1000,2,FALSE)/100)</f>
        <v>1.1000000000000001E-3</v>
      </c>
      <c r="G11" s="12">
        <f ca="1">IF(VLOOKUP($E11,Base!$A$3:$J$1000,7,FALSE)=0," ",VLOOKUP($E11,Base!$A$3:$J$1000,5,FALSE))</f>
        <v>0.1101</v>
      </c>
      <c r="H11" s="12">
        <f ca="1">IF(VLOOKUP($E11,Base!$A$3:$J$1000,7,FALSE)=0," ",VLOOKUP($E11,Base!$A$3:$J$1000,6,FALSE))</f>
        <v>1.0362</v>
      </c>
    </row>
    <row r="12" spans="1:11" hidden="1" x14ac:dyDescent="0.2">
      <c r="A12" s="11">
        <v>38384</v>
      </c>
      <c r="B12" s="12">
        <f ca="1">IF(VLOOKUP($A12,Base!$A$3:$J$1000,7,FALSE)=0," ",VLOOKUP($A12,Base!$A$3:$J$1000,2,FALSE)/100)</f>
        <v>7.4000000000000003E-3</v>
      </c>
      <c r="C12" s="12">
        <f ca="1">IF(VLOOKUP($A12,Base!$A$3:$J$1000,7,FALSE)=0," ",VLOOKUP($A12,Base!$A$3:$J$1000,5,FALSE))</f>
        <v>0.73980000000000001</v>
      </c>
      <c r="D12" s="12">
        <f ca="1">IF(VLOOKUP($A12,Base!$A$3:$J$1000,7,FALSE)=0," ",VLOOKUP($A12,Base!$A$3:$J$1000,6,FALSE))</f>
        <v>1.0143</v>
      </c>
      <c r="E12" s="11">
        <v>38565</v>
      </c>
      <c r="F12" s="12">
        <f ca="1">IF(VLOOKUP($E12,Base!$A$3:$J$1000,7,FALSE)=0," ",VLOOKUP($E12,Base!$A$3:$J$1000,2,FALSE)/100)</f>
        <v>2.8E-3</v>
      </c>
      <c r="G12" s="12">
        <f ca="1">IF(VLOOKUP($E12,Base!$A$3:$J$1000,7,FALSE)=0," ",VLOOKUP($E12,Base!$A$3:$J$1000,5,FALSE))</f>
        <v>0.28000000000000003</v>
      </c>
      <c r="H12" s="12">
        <f ca="1">IF(VLOOKUP($E12,Base!$A$3:$J$1000,7,FALSE)=0," ",VLOOKUP($E12,Base!$A$3:$J$1000,6,FALSE))</f>
        <v>1.0390999999999999</v>
      </c>
    </row>
    <row r="13" spans="1:11" hidden="1" x14ac:dyDescent="0.2">
      <c r="A13" s="11">
        <v>38412</v>
      </c>
      <c r="B13" s="12">
        <f ca="1">IF(VLOOKUP($A13,Base!$A$3:$J$1000,7,FALSE)=0," ",VLOOKUP($A13,Base!$A$3:$J$1000,2,FALSE)/100)</f>
        <v>3.5000000000000001E-3</v>
      </c>
      <c r="C13" s="12">
        <f ca="1">IF(VLOOKUP($A13,Base!$A$3:$J$1000,7,FALSE)=0," ",VLOOKUP($A13,Base!$A$3:$J$1000,5,FALSE))</f>
        <v>0.35020000000000001</v>
      </c>
      <c r="D13" s="12">
        <f ca="1">IF(VLOOKUP($A13,Base!$A$3:$J$1000,7,FALSE)=0," ",VLOOKUP($A13,Base!$A$3:$J$1000,6,FALSE))</f>
        <v>1.0178</v>
      </c>
      <c r="E13" s="11">
        <v>38596</v>
      </c>
      <c r="F13" s="12">
        <f ca="1">IF(VLOOKUP($E13,Base!$A$3:$J$1000,7,FALSE)=0," ",VLOOKUP($E13,Base!$A$3:$J$1000,2,FALSE)/100)</f>
        <v>1.6000000000000001E-3</v>
      </c>
      <c r="G13" s="12">
        <f ca="1">IF(VLOOKUP($E13,Base!$A$3:$J$1000,7,FALSE)=0," ",VLOOKUP($E13,Base!$A$3:$J$1000,5,FALSE))</f>
        <v>0.16009999999999999</v>
      </c>
      <c r="H13" s="12">
        <f ca="1">IF(VLOOKUP($E13,Base!$A$3:$J$1000,7,FALSE)=0," ",VLOOKUP($E13,Base!$A$3:$J$1000,6,FALSE))</f>
        <v>1.0407999999999999</v>
      </c>
    </row>
    <row r="14" spans="1:11" hidden="1" x14ac:dyDescent="0.2">
      <c r="A14" s="11">
        <v>38443</v>
      </c>
      <c r="B14" s="12">
        <f ca="1">IF(VLOOKUP($A14,Base!$A$3:$J$1000,7,FALSE)=0," ",VLOOKUP($A14,Base!$A$3:$J$1000,2,FALSE)/100)</f>
        <v>7.4000000000000003E-3</v>
      </c>
      <c r="C14" s="12">
        <f ca="1">IF(VLOOKUP($A14,Base!$A$3:$J$1000,7,FALSE)=0," ",VLOOKUP($A14,Base!$A$3:$J$1000,5,FALSE))</f>
        <v>0.74019999999999997</v>
      </c>
      <c r="D14" s="12">
        <f ca="1">IF(VLOOKUP($A14,Base!$A$3:$J$1000,7,FALSE)=0," ",VLOOKUP($A14,Base!$A$3:$J$1000,6,FALSE))</f>
        <v>1.0253000000000001</v>
      </c>
      <c r="E14" s="11">
        <v>38626</v>
      </c>
      <c r="F14" s="12">
        <f ca="1">IF(VLOOKUP($E14,Base!$A$3:$J$1000,7,FALSE)=0," ",VLOOKUP($E14,Base!$A$3:$J$1000,2,FALSE)/100)</f>
        <v>5.5999999999999999E-3</v>
      </c>
      <c r="G14" s="12">
        <f ca="1">IF(VLOOKUP($E14,Base!$A$3:$J$1000,7,FALSE)=0," ",VLOOKUP($E14,Base!$A$3:$J$1000,5,FALSE))</f>
        <v>0.55989999999999995</v>
      </c>
      <c r="H14" s="12">
        <f ca="1">IF(VLOOKUP($E14,Base!$A$3:$J$1000,7,FALSE)=0," ",VLOOKUP($E14,Base!$A$3:$J$1000,6,FALSE))</f>
        <v>1.0466</v>
      </c>
    </row>
    <row r="15" spans="1:11" hidden="1" x14ac:dyDescent="0.2">
      <c r="A15" s="11">
        <v>38473</v>
      </c>
      <c r="B15" s="12">
        <f ca="1">IF(VLOOKUP($A15,Base!$A$3:$J$1000,7,FALSE)=0," ",VLOOKUP($A15,Base!$A$3:$J$1000,2,FALSE)/100)</f>
        <v>8.3000000000000001E-3</v>
      </c>
      <c r="C15" s="12">
        <f ca="1">IF(VLOOKUP($A15,Base!$A$3:$J$1000,7,FALSE)=0," ",VLOOKUP($A15,Base!$A$3:$J$1000,5,FALSE))</f>
        <v>0.83020000000000005</v>
      </c>
      <c r="D15" s="12">
        <f ca="1">IF(VLOOKUP($A15,Base!$A$3:$J$1000,7,FALSE)=0," ",VLOOKUP($A15,Base!$A$3:$J$1000,6,FALSE))</f>
        <v>1.0338000000000001</v>
      </c>
      <c r="E15" s="11">
        <v>38657</v>
      </c>
      <c r="F15" s="12">
        <f ca="1">IF(VLOOKUP($E15,Base!$A$3:$J$1000,7,FALSE)=0," ",VLOOKUP($E15,Base!$A$3:$J$1000,2,FALSE)/100)</f>
        <v>7.7999999999999996E-3</v>
      </c>
      <c r="G15" s="12">
        <f ca="1">IF(VLOOKUP($E15,Base!$A$3:$J$1000,7,FALSE)=0," ",VLOOKUP($E15,Base!$A$3:$J$1000,5,FALSE))</f>
        <v>0.78</v>
      </c>
      <c r="H15" s="12">
        <f ca="1">IF(VLOOKUP($E15,Base!$A$3:$J$1000,7,FALSE)=0," ",VLOOKUP($E15,Base!$A$3:$J$1000,6,FALSE))</f>
        <v>1.0548</v>
      </c>
    </row>
    <row r="16" spans="1:11" hidden="1" x14ac:dyDescent="0.2">
      <c r="A16" s="11">
        <v>38504</v>
      </c>
      <c r="B16" s="12">
        <f ca="1">IF(VLOOKUP($A16,Base!$A$3:$J$1000,7,FALSE)=0," ",VLOOKUP($A16,Base!$A$3:$J$1000,2,FALSE)/100)</f>
        <v>1.1999999999999999E-3</v>
      </c>
      <c r="C16" s="12">
        <f ca="1">IF(VLOOKUP($A16,Base!$A$3:$J$1000,7,FALSE)=0," ",VLOOKUP($A16,Base!$A$3:$J$1000,5,FALSE))</f>
        <v>0.1201</v>
      </c>
      <c r="D16" s="12">
        <f ca="1">IF(VLOOKUP($A16,Base!$A$3:$J$1000,7,FALSE)=0," ",VLOOKUP($A16,Base!$A$3:$J$1000,6,FALSE))</f>
        <v>1.0350999999999999</v>
      </c>
      <c r="E16" s="11">
        <v>38687</v>
      </c>
      <c r="F16" s="12">
        <f ca="1">IF(VLOOKUP($E16,Base!$A$3:$J$1000,7,FALSE)=0," ",VLOOKUP($E16,Base!$A$3:$J$1000,2,FALSE)/100)</f>
        <v>3.8E-3</v>
      </c>
      <c r="G16" s="12">
        <f ca="1">IF(VLOOKUP($E16,Base!$A$3:$J$1000,7,FALSE)=0," ",VLOOKUP($E16,Base!$A$3:$J$1000,5,FALSE))</f>
        <v>0.37990000000000002</v>
      </c>
      <c r="H16" s="12">
        <f ca="1">IF(VLOOKUP($E16,Base!$A$3:$J$1000,7,FALSE)=0," ",VLOOKUP($E16,Base!$A$3:$J$1000,6,FALSE))</f>
        <v>1.0588</v>
      </c>
    </row>
    <row r="17" spans="1:15" hidden="1" x14ac:dyDescent="0.2">
      <c r="A17" s="110">
        <f>A18</f>
        <v>38718</v>
      </c>
      <c r="B17" s="110"/>
      <c r="C17" s="110"/>
      <c r="D17" s="110"/>
      <c r="E17" s="110"/>
      <c r="F17" s="110"/>
      <c r="G17" s="110"/>
      <c r="H17" s="110"/>
    </row>
    <row r="18" spans="1:15" hidden="1" x14ac:dyDescent="0.2">
      <c r="A18" s="11">
        <v>38718</v>
      </c>
      <c r="B18" s="12">
        <f ca="1">IF(VLOOKUP($A18,Base!$A$3:$J$1000,7,FALSE)=0," ",VLOOKUP($A18,Base!$A$3:$J$1000,2,FALSE)/100)</f>
        <v>5.1000000000000004E-3</v>
      </c>
      <c r="C18" s="12">
        <f ca="1">IF(VLOOKUP($A18,Base!$A$3:$J$1000,7,FALSE)=0," ",VLOOKUP($A18,Base!$A$3:$J$1000,5,FALSE))</f>
        <v>0.50980000000000003</v>
      </c>
      <c r="D18" s="12">
        <v>5.7000000000000002E-2</v>
      </c>
      <c r="E18" s="11">
        <v>38899</v>
      </c>
      <c r="F18" s="12">
        <f ca="1">IF(VLOOKUP($E18,Base!$A$3:$J$1000,7,FALSE)=0," ",VLOOKUP($E18,Base!$A$3:$J$1000,2,FALSE)/100)</f>
        <v>-2.0000000000000001E-4</v>
      </c>
      <c r="G18" s="12">
        <f ca="1">IF(VLOOKUP($E18,Base!$A$3:$J$1000,7,FALSE)=0," ",VLOOKUP($E18,Base!$A$3:$J$1000,5,FALSE))</f>
        <v>-2.01E-2</v>
      </c>
      <c r="H18" s="12">
        <v>3.8899999999999997E-2</v>
      </c>
    </row>
    <row r="19" spans="1:15" hidden="1" x14ac:dyDescent="0.2">
      <c r="A19" s="11">
        <v>38749</v>
      </c>
      <c r="B19" s="12">
        <f ca="1">IF(VLOOKUP($A19,Base!$A$3:$J$1000,7,FALSE)=0," ",VLOOKUP($A19,Base!$A$3:$J$1000,2,FALSE)/100)</f>
        <v>5.1999999999999998E-3</v>
      </c>
      <c r="C19" s="12">
        <f ca="1">IF(VLOOKUP($A19,Base!$A$3:$J$1000,7,FALSE)=0," ",VLOOKUP($A19,Base!$A$3:$J$1000,5,FALSE))</f>
        <v>0.52</v>
      </c>
      <c r="D19" s="12">
        <v>5.4699999999999999E-2</v>
      </c>
      <c r="E19" s="11">
        <v>38930</v>
      </c>
      <c r="F19" s="12">
        <f ca="1">IF(VLOOKUP($E19,Base!$A$3:$J$1000,7,FALSE)=0," ",VLOOKUP($E19,Base!$A$3:$J$1000,2,FALSE)/100)</f>
        <v>1.9E-3</v>
      </c>
      <c r="G19" s="12">
        <f ca="1">IF(VLOOKUP($E19,Base!$A$3:$J$1000,7,FALSE)=0," ",VLOOKUP($E19,Base!$A$3:$J$1000,5,FALSE))</f>
        <v>0.19009999999999999</v>
      </c>
      <c r="H19" s="12">
        <v>3.7999999999999999E-2</v>
      </c>
    </row>
    <row r="20" spans="1:15" hidden="1" x14ac:dyDescent="0.2">
      <c r="A20" s="11">
        <v>38777</v>
      </c>
      <c r="B20" s="12">
        <f ca="1">IF(VLOOKUP($A20,Base!$A$3:$J$1000,7,FALSE)=0," ",VLOOKUP($A20,Base!$A$3:$J$1000,2,FALSE)/100)</f>
        <v>3.7000000000000002E-3</v>
      </c>
      <c r="C20" s="12">
        <f ca="1">IF(VLOOKUP($A20,Base!$A$3:$J$1000,7,FALSE)=0," ",VLOOKUP($A20,Base!$A$3:$J$1000,5,FALSE))</f>
        <v>0.36980000000000002</v>
      </c>
      <c r="D20" s="12">
        <v>5.4899999999999997E-2</v>
      </c>
      <c r="E20" s="11">
        <v>38961</v>
      </c>
      <c r="F20" s="12">
        <f ca="1">IF(VLOOKUP($E20,Base!$A$3:$J$1000,7,FALSE)=0," ",VLOOKUP($E20,Base!$A$3:$J$1000,2,FALSE)/100)</f>
        <v>5.0000000000000001E-4</v>
      </c>
      <c r="G20" s="12">
        <f ca="1">IF(VLOOKUP($E20,Base!$A$3:$J$1000,7,FALSE)=0," ",VLOOKUP($E20,Base!$A$3:$J$1000,5,FALSE))</f>
        <v>5.0099999999999999E-2</v>
      </c>
      <c r="H20" s="12">
        <v>3.6900000000000002E-2</v>
      </c>
    </row>
    <row r="21" spans="1:15" hidden="1" x14ac:dyDescent="0.2">
      <c r="A21" s="11">
        <v>38808</v>
      </c>
      <c r="B21" s="12">
        <f ca="1">IF(VLOOKUP($A21,Base!$A$3:$J$1000,7,FALSE)=0," ",VLOOKUP($A21,Base!$A$3:$J$1000,2,FALSE)/100)</f>
        <v>1.6999999999999999E-3</v>
      </c>
      <c r="C21" s="12">
        <f ca="1">IF(VLOOKUP($A21,Base!$A$3:$J$1000,7,FALSE)=0," ",VLOOKUP($A21,Base!$A$3:$J$1000,5,FALSE))</f>
        <v>0.17</v>
      </c>
      <c r="D21" s="12">
        <v>4.8899999999999999E-2</v>
      </c>
      <c r="E21" s="11">
        <v>38991</v>
      </c>
      <c r="F21" s="12">
        <f ca="1">IF(VLOOKUP($E21,Base!$A$3:$J$1000,7,FALSE)=0," ",VLOOKUP($E21,Base!$A$3:$J$1000,2,FALSE)/100)</f>
        <v>2.8999999999999998E-3</v>
      </c>
      <c r="G21" s="12">
        <f ca="1">IF(VLOOKUP($E21,Base!$A$3:$J$1000,7,FALSE)=0," ",VLOOKUP($E21,Base!$A$3:$J$1000,5,FALSE))</f>
        <v>0.29010000000000002</v>
      </c>
      <c r="H21" s="12">
        <v>3.4099999999999998E-2</v>
      </c>
    </row>
    <row r="22" spans="1:15" hidden="1" x14ac:dyDescent="0.2">
      <c r="A22" s="11">
        <v>38838</v>
      </c>
      <c r="B22" s="12">
        <f ca="1">IF(VLOOKUP($A22,Base!$A$3:$J$1000,7,FALSE)=0," ",VLOOKUP($A22,Base!$A$3:$J$1000,2,FALSE)/100)</f>
        <v>2.7000000000000001E-3</v>
      </c>
      <c r="C22" s="12">
        <f ca="1">IF(VLOOKUP($A22,Base!$A$3:$J$1000,7,FALSE)=0," ",VLOOKUP($A22,Base!$A$3:$J$1000,5,FALSE))</f>
        <v>0.27010000000000001</v>
      </c>
      <c r="D22" s="12">
        <v>4.3099999999999999E-2</v>
      </c>
      <c r="E22" s="11">
        <v>39022</v>
      </c>
      <c r="F22" s="12">
        <f ca="1">IF(VLOOKUP($E22,Base!$A$3:$J$1000,7,FALSE)=0," ",VLOOKUP($E22,Base!$A$3:$J$1000,2,FALSE)/100)</f>
        <v>3.7000000000000002E-3</v>
      </c>
      <c r="G22" s="12">
        <f ca="1">IF(VLOOKUP($E22,Base!$A$3:$J$1000,7,FALSE)=0," ",VLOOKUP($E22,Base!$A$3:$J$1000,5,FALSE))</f>
        <v>0.36990000000000001</v>
      </c>
      <c r="H22" s="12">
        <v>2.9899999999999999E-2</v>
      </c>
      <c r="L22" s="10"/>
      <c r="M22" s="4"/>
      <c r="N22" s="4"/>
      <c r="O22" s="4"/>
    </row>
    <row r="23" spans="1:15" hidden="1" x14ac:dyDescent="0.2">
      <c r="A23" s="11">
        <v>38869</v>
      </c>
      <c r="B23" s="12">
        <f ca="1">IF(VLOOKUP($A23,Base!$A$3:$J$1000,7,FALSE)=0," ",VLOOKUP($A23,Base!$A$3:$J$1000,2,FALSE)/100)</f>
        <v>-1.5E-3</v>
      </c>
      <c r="C23" s="12">
        <f ca="1">IF(VLOOKUP($A23,Base!$A$3:$J$1000,7,FALSE)=0," ",VLOOKUP($A23,Base!$A$3:$J$1000,5,FALSE))</f>
        <v>-0.14990000000000001</v>
      </c>
      <c r="D23" s="12">
        <v>4.0300000000000002E-2</v>
      </c>
      <c r="E23" s="11">
        <v>39052</v>
      </c>
      <c r="F23" s="12">
        <f ca="1">IF(VLOOKUP($E23,Base!$A$3:$J$1000,7,FALSE)=0," ",VLOOKUP($E23,Base!$A$3:$J$1000,2,FALSE)/100)</f>
        <v>3.5000000000000001E-3</v>
      </c>
      <c r="G23" s="12">
        <f ca="1">IF(VLOOKUP($E23,Base!$A$3:$J$1000,7,FALSE)=0," ",VLOOKUP($E23,Base!$A$3:$J$1000,5,FALSE))</f>
        <v>0.35010000000000002</v>
      </c>
      <c r="H23" s="12">
        <f ca="1">IF(VLOOKUP($E23,Base!$A$3:$J$1000,7,FALSE)=0," ",VLOOKUP($E23,Base!$A$3:$J$1000,6,FALSE))</f>
        <v>1.0296000000000001</v>
      </c>
      <c r="L23" s="10"/>
      <c r="M23" s="4"/>
      <c r="N23" s="4"/>
      <c r="O23" s="4"/>
    </row>
    <row r="24" spans="1:15" hidden="1" x14ac:dyDescent="0.2">
      <c r="A24" s="110">
        <f>A25</f>
        <v>39083</v>
      </c>
      <c r="B24" s="110"/>
      <c r="C24" s="110"/>
      <c r="D24" s="110"/>
      <c r="E24" s="110"/>
      <c r="F24" s="110"/>
      <c r="G24" s="110"/>
      <c r="H24" s="110"/>
    </row>
    <row r="25" spans="1:15" hidden="1" x14ac:dyDescent="0.2">
      <c r="A25" s="11">
        <v>39083</v>
      </c>
      <c r="B25" s="12">
        <f ca="1">IF(VLOOKUP($A25,Base!$A$3:$J$1000,7,FALSE)=0," ",VLOOKUP($A25,Base!$A$3:$J$1000,2,FALSE)/100)</f>
        <v>5.1999999999999998E-3</v>
      </c>
      <c r="C25" s="12">
        <f ca="1">IF(VLOOKUP($A25,Base!$A$3:$J$1000,7,FALSE)=0," ",VLOOKUP($A25,Base!$A$3:$J$1000,5,FALSE))</f>
        <v>0.5202</v>
      </c>
      <c r="D25" s="12">
        <f ca="1">IF(VLOOKUP($A25,Base!$A$3:$J$1000,7,FALSE)=0," ",VLOOKUP($A25,Base!$A$3:$J$1000,6,FALSE))</f>
        <v>1.0052000000000001</v>
      </c>
      <c r="E25" s="11">
        <v>39264</v>
      </c>
      <c r="F25" s="12">
        <f ca="1">IF(VLOOKUP($E25,Base!$A$3:$J$1000,7,FALSE)=0," ",VLOOKUP($E25,Base!$A$3:$J$1000,2,FALSE)/100)</f>
        <v>2.3999999999999998E-3</v>
      </c>
      <c r="G25" s="12">
        <f ca="1">IF(VLOOKUP($E25,Base!$A$3:$J$1000,7,FALSE)=0," ",VLOOKUP($E25,Base!$A$3:$J$1000,5,FALSE))</f>
        <v>0.23980000000000001</v>
      </c>
      <c r="H25" s="12">
        <f ca="1">IF(VLOOKUP($E25,Base!$A$3:$J$1000,7,FALSE)=0," ",VLOOKUP($E25,Base!$A$3:$J$1000,6,FALSE))</f>
        <v>1.0242</v>
      </c>
    </row>
    <row r="26" spans="1:15" hidden="1" x14ac:dyDescent="0.2">
      <c r="A26" s="11">
        <v>39114</v>
      </c>
      <c r="B26" s="12">
        <f ca="1">IF(VLOOKUP($A26,Base!$A$3:$J$1000,7,FALSE)=0," ",VLOOKUP($A26,Base!$A$3:$J$1000,2,FALSE)/100)</f>
        <v>4.5999999999999999E-3</v>
      </c>
      <c r="C26" s="12">
        <f ca="1">IF(VLOOKUP($A26,Base!$A$3:$J$1000,7,FALSE)=0," ",VLOOKUP($A26,Base!$A$3:$J$1000,5,FALSE))</f>
        <v>0.46</v>
      </c>
      <c r="D26" s="12">
        <f ca="1">IF(VLOOKUP($A26,Base!$A$3:$J$1000,7,FALSE)=0," ",VLOOKUP($A26,Base!$A$3:$J$1000,6,FALSE))</f>
        <v>1.0098</v>
      </c>
      <c r="E26" s="11">
        <v>39295</v>
      </c>
      <c r="F26" s="12">
        <f ca="1">IF(VLOOKUP($E26,Base!$A$3:$J$1000,7,FALSE)=0," ",VLOOKUP($E26,Base!$A$3:$J$1000,2,FALSE)/100)</f>
        <v>4.1999999999999997E-3</v>
      </c>
      <c r="G26" s="12">
        <f ca="1">IF(VLOOKUP($E26,Base!$A$3:$J$1000,7,FALSE)=0," ",VLOOKUP($E26,Base!$A$3:$J$1000,5,FALSE))</f>
        <v>0.4199</v>
      </c>
      <c r="H26" s="12">
        <f ca="1">IF(VLOOKUP($E26,Base!$A$3:$J$1000,7,FALSE)=0," ",VLOOKUP($E26,Base!$A$3:$J$1000,6,FALSE))</f>
        <v>1.0285</v>
      </c>
    </row>
    <row r="27" spans="1:15" hidden="1" x14ac:dyDescent="0.2">
      <c r="A27" s="11">
        <v>39142</v>
      </c>
      <c r="B27" s="12">
        <f ca="1">IF(VLOOKUP($A27,Base!$A$3:$J$1000,7,FALSE)=0," ",VLOOKUP($A27,Base!$A$3:$J$1000,2,FALSE)/100)</f>
        <v>4.1000000000000003E-3</v>
      </c>
      <c r="C27" s="12">
        <f ca="1">IF(VLOOKUP($A27,Base!$A$3:$J$1000,7,FALSE)=0," ",VLOOKUP($A27,Base!$A$3:$J$1000,5,FALSE))</f>
        <v>0.41</v>
      </c>
      <c r="D27" s="12">
        <f ca="1">IF(VLOOKUP($A27,Base!$A$3:$J$1000,7,FALSE)=0," ",VLOOKUP($A27,Base!$A$3:$J$1000,6,FALSE))</f>
        <v>1.014</v>
      </c>
      <c r="E27" s="11">
        <v>39326</v>
      </c>
      <c r="F27" s="12">
        <f ca="1">IF(VLOOKUP($E27,Base!$A$3:$J$1000,7,FALSE)=0," ",VLOOKUP($E27,Base!$A$3:$J$1000,2,FALSE)/100)</f>
        <v>2.8999999999999998E-3</v>
      </c>
      <c r="G27" s="12">
        <f ca="1">IF(VLOOKUP($E27,Base!$A$3:$J$1000,7,FALSE)=0," ",VLOOKUP($E27,Base!$A$3:$J$1000,5,FALSE))</f>
        <v>0.28989999999999999</v>
      </c>
      <c r="H27" s="12">
        <f ca="1">IF(VLOOKUP($E27,Base!$A$3:$J$1000,7,FALSE)=0," ",VLOOKUP($E27,Base!$A$3:$J$1000,6,FALSE))</f>
        <v>1.0315000000000001</v>
      </c>
    </row>
    <row r="28" spans="1:15" hidden="1" x14ac:dyDescent="0.2">
      <c r="A28" s="11">
        <v>39173</v>
      </c>
      <c r="B28" s="12">
        <f ca="1">IF(VLOOKUP($A28,Base!$A$3:$J$1000,7,FALSE)=0," ",VLOOKUP($A28,Base!$A$3:$J$1000,2,FALSE)/100)</f>
        <v>2.2000000000000001E-3</v>
      </c>
      <c r="C28" s="12">
        <f ca="1">IF(VLOOKUP($A28,Base!$A$3:$J$1000,7,FALSE)=0," ",VLOOKUP($A28,Base!$A$3:$J$1000,5,FALSE))</f>
        <v>0.22009999999999999</v>
      </c>
      <c r="D28" s="12">
        <f ca="1">IF(VLOOKUP($A28,Base!$A$3:$J$1000,7,FALSE)=0," ",VLOOKUP($A28,Base!$A$3:$J$1000,6,FALSE))</f>
        <v>1.0162</v>
      </c>
      <c r="E28" s="11">
        <v>39356</v>
      </c>
      <c r="F28" s="12">
        <f ca="1">IF(VLOOKUP($E28,Base!$A$3:$J$1000,7,FALSE)=0," ",VLOOKUP($E28,Base!$A$3:$J$1000,2,FALSE)/100)</f>
        <v>2.3999999999999998E-3</v>
      </c>
      <c r="G28" s="12">
        <f ca="1">IF(VLOOKUP($E28,Base!$A$3:$J$1000,7,FALSE)=0," ",VLOOKUP($E28,Base!$A$3:$J$1000,5,FALSE))</f>
        <v>0.2402</v>
      </c>
      <c r="H28" s="12">
        <f ca="1">IF(VLOOKUP($E28,Base!$A$3:$J$1000,7,FALSE)=0," ",VLOOKUP($E28,Base!$A$3:$J$1000,6,FALSE))</f>
        <v>1.034</v>
      </c>
    </row>
    <row r="29" spans="1:15" hidden="1" x14ac:dyDescent="0.2">
      <c r="A29" s="11">
        <v>39203</v>
      </c>
      <c r="B29" s="12">
        <f ca="1">IF(VLOOKUP($A29,Base!$A$3:$J$1000,7,FALSE)=0," ",VLOOKUP($A29,Base!$A$3:$J$1000,2,FALSE)/100)</f>
        <v>2.5999999999999999E-3</v>
      </c>
      <c r="C29" s="12">
        <f ca="1">IF(VLOOKUP($A29,Base!$A$3:$J$1000,7,FALSE)=0," ",VLOOKUP($A29,Base!$A$3:$J$1000,5,FALSE))</f>
        <v>0.26</v>
      </c>
      <c r="D29" s="12">
        <f ca="1">IF(VLOOKUP($A29,Base!$A$3:$J$1000,7,FALSE)=0," ",VLOOKUP($A29,Base!$A$3:$J$1000,6,FALSE))</f>
        <v>1.0187999999999999</v>
      </c>
      <c r="E29" s="11">
        <v>39387</v>
      </c>
      <c r="F29" s="12">
        <f ca="1">IF(VLOOKUP($E29,Base!$A$3:$J$1000,7,FALSE)=0," ",VLOOKUP($E29,Base!$A$3:$J$1000,2,FALSE)/100)</f>
        <v>2.3E-3</v>
      </c>
      <c r="G29" s="12">
        <f ca="1">IF(VLOOKUP($E29,Base!$A$3:$J$1000,7,FALSE)=0," ",VLOOKUP($E29,Base!$A$3:$J$1000,5,FALSE))</f>
        <v>0.2298</v>
      </c>
      <c r="H29" s="12">
        <f ca="1">IF(VLOOKUP($E29,Base!$A$3:$J$1000,7,FALSE)=0," ",VLOOKUP($E29,Base!$A$3:$J$1000,6,FALSE))</f>
        <v>1.0364</v>
      </c>
    </row>
    <row r="30" spans="1:15" hidden="1" x14ac:dyDescent="0.2">
      <c r="A30" s="11">
        <v>39234</v>
      </c>
      <c r="B30" s="12">
        <f ca="1">IF(VLOOKUP($A30,Base!$A$3:$J$1000,7,FALSE)=0," ",VLOOKUP($A30,Base!$A$3:$J$1000,2,FALSE)/100)</f>
        <v>2.8999999999999998E-3</v>
      </c>
      <c r="C30" s="12">
        <f ca="1">IF(VLOOKUP($A30,Base!$A$3:$J$1000,7,FALSE)=0," ",VLOOKUP($A30,Base!$A$3:$J$1000,5,FALSE))</f>
        <v>0.28989999999999999</v>
      </c>
      <c r="D30" s="12">
        <f ca="1">IF(VLOOKUP($A30,Base!$A$3:$J$1000,7,FALSE)=0," ",VLOOKUP($A30,Base!$A$3:$J$1000,6,FALSE))</f>
        <v>1.0218</v>
      </c>
      <c r="E30" s="11">
        <v>39417</v>
      </c>
      <c r="F30" s="12">
        <f ca="1">IF(VLOOKUP($E30,Base!$A$3:$J$1000,7,FALSE)=0," ",VLOOKUP($E30,Base!$A$3:$J$1000,2,FALSE)/100)</f>
        <v>7.0000000000000001E-3</v>
      </c>
      <c r="G30" s="12">
        <f ca="1">IF(VLOOKUP($E30,Base!$A$3:$J$1000,7,FALSE)=0," ",VLOOKUP($E30,Base!$A$3:$J$1000,5,FALSE))</f>
        <v>0.7</v>
      </c>
      <c r="H30" s="12">
        <f ca="1">IF(VLOOKUP($E30,Base!$A$3:$J$1000,7,FALSE)=0," ",VLOOKUP($E30,Base!$A$3:$J$1000,6,FALSE))</f>
        <v>1.0436000000000001</v>
      </c>
    </row>
    <row r="31" spans="1:15" hidden="1" x14ac:dyDescent="0.2">
      <c r="A31" s="110">
        <f>A32</f>
        <v>39448</v>
      </c>
      <c r="B31" s="110"/>
      <c r="C31" s="110"/>
      <c r="D31" s="110"/>
      <c r="E31" s="110"/>
      <c r="F31" s="110"/>
      <c r="G31" s="110"/>
      <c r="H31" s="110"/>
    </row>
    <row r="32" spans="1:15" hidden="1" x14ac:dyDescent="0.2">
      <c r="A32" s="11">
        <v>39448</v>
      </c>
      <c r="B32" s="12">
        <f ca="1">IF(VLOOKUP($A32,Base!$A$3:$J$1000,7,FALSE)=0," ",VLOOKUP($A32,Base!$A$3:$J$1000,2,FALSE)/100)</f>
        <v>7.0000000000000001E-3</v>
      </c>
      <c r="C32" s="12">
        <f ca="1">IF(VLOOKUP($A32,Base!$A$3:$J$1000,7,FALSE)=0," ",VLOOKUP($A32,Base!$A$3:$J$1000,5,FALSE))</f>
        <v>0.7</v>
      </c>
      <c r="D32" s="12">
        <f ca="1">IF(VLOOKUP($A32,Base!$A$3:$J$1000,7,FALSE)=0," ",VLOOKUP($A32,Base!$A$3:$J$1000,6,FALSE))</f>
        <v>1.0069999999999999</v>
      </c>
      <c r="E32" s="11">
        <v>39630</v>
      </c>
      <c r="F32" s="12">
        <f ca="1">IF(VLOOKUP($E32,Base!$A$3:$J$1000,7,FALSE)=0," ",VLOOKUP($E32,Base!$A$3:$J$1000,2,FALSE)/100)</f>
        <v>6.3E-3</v>
      </c>
      <c r="G32" s="12">
        <f ca="1">IF(VLOOKUP($E32,Base!$A$3:$J$1000,7,FALSE)=0," ",VLOOKUP($E32,Base!$A$3:$J$1000,5,FALSE))</f>
        <v>0.63009999999999999</v>
      </c>
      <c r="H32" s="12">
        <f ca="1">IF(VLOOKUP($E32,Base!$A$3:$J$1000,7,FALSE)=0," ",VLOOKUP($E32,Base!$A$3:$J$1000,6,FALSE))</f>
        <v>1.0432999999999999</v>
      </c>
    </row>
    <row r="33" spans="1:15" hidden="1" x14ac:dyDescent="0.2">
      <c r="A33" s="11">
        <v>39479</v>
      </c>
      <c r="B33" s="12">
        <f ca="1">IF(VLOOKUP($A33,Base!$A$3:$J$1000,7,FALSE)=0," ",VLOOKUP($A33,Base!$A$3:$J$1000,2,FALSE)/100)</f>
        <v>6.4000000000000003E-3</v>
      </c>
      <c r="C33" s="12">
        <f ca="1">IF(VLOOKUP($A33,Base!$A$3:$J$1000,7,FALSE)=0," ",VLOOKUP($A33,Base!$A$3:$J$1000,5,FALSE))</f>
        <v>0.6401</v>
      </c>
      <c r="D33" s="12">
        <f ca="1">IF(VLOOKUP($A33,Base!$A$3:$J$1000,7,FALSE)=0," ",VLOOKUP($A33,Base!$A$3:$J$1000,6,FALSE))</f>
        <v>1.0134000000000001</v>
      </c>
      <c r="E33" s="11">
        <v>39661</v>
      </c>
      <c r="F33" s="12">
        <f ca="1">IF(VLOOKUP($E33,Base!$A$3:$J$1000,7,FALSE)=0," ",VLOOKUP($E33,Base!$A$3:$J$1000,2,FALSE)/100)</f>
        <v>3.5000000000000001E-3</v>
      </c>
      <c r="G33" s="12">
        <f ca="1">IF(VLOOKUP($E33,Base!$A$3:$J$1000,7,FALSE)=0," ",VLOOKUP($E33,Base!$A$3:$J$1000,5,FALSE))</f>
        <v>0.3498</v>
      </c>
      <c r="H33" s="12">
        <f ca="1">IF(VLOOKUP($E33,Base!$A$3:$J$1000,7,FALSE)=0," ",VLOOKUP($E33,Base!$A$3:$J$1000,6,FALSE))</f>
        <v>1.0468999999999999</v>
      </c>
    </row>
    <row r="34" spans="1:15" hidden="1" x14ac:dyDescent="0.2">
      <c r="A34" s="11">
        <v>39508</v>
      </c>
      <c r="B34" s="12">
        <f ca="1">IF(VLOOKUP($A34,Base!$A$3:$J$1000,7,FALSE)=0," ",VLOOKUP($A34,Base!$A$3:$J$1000,2,FALSE)/100)</f>
        <v>2.3E-3</v>
      </c>
      <c r="C34" s="12">
        <f ca="1">IF(VLOOKUP($A34,Base!$A$3:$J$1000,7,FALSE)=0," ",VLOOKUP($A34,Base!$A$3:$J$1000,5,FALSE))</f>
        <v>0.22989999999999999</v>
      </c>
      <c r="D34" s="12">
        <f ca="1">IF(VLOOKUP($A34,Base!$A$3:$J$1000,7,FALSE)=0," ",VLOOKUP($A34,Base!$A$3:$J$1000,6,FALSE))</f>
        <v>1.0158</v>
      </c>
      <c r="E34" s="11">
        <v>39692</v>
      </c>
      <c r="F34" s="12">
        <f ca="1">IF(VLOOKUP($E34,Base!$A$3:$J$1000,7,FALSE)=0," ",VLOOKUP($E34,Base!$A$3:$J$1000,2,FALSE)/100)</f>
        <v>2.5999999999999999E-3</v>
      </c>
      <c r="G34" s="12">
        <f ca="1">IF(VLOOKUP($E34,Base!$A$3:$J$1000,7,FALSE)=0," ",VLOOKUP($E34,Base!$A$3:$J$1000,5,FALSE))</f>
        <v>0.26</v>
      </c>
      <c r="H34" s="12">
        <f ca="1">IF(VLOOKUP($E34,Base!$A$3:$J$1000,7,FALSE)=0," ",VLOOKUP($E34,Base!$A$3:$J$1000,6,FALSE))</f>
        <v>1.0496000000000001</v>
      </c>
    </row>
    <row r="35" spans="1:15" hidden="1" x14ac:dyDescent="0.2">
      <c r="A35" s="11">
        <v>39539</v>
      </c>
      <c r="B35" s="12">
        <f ca="1">IF(VLOOKUP($A35,Base!$A$3:$J$1000,7,FALSE)=0," ",VLOOKUP($A35,Base!$A$3:$J$1000,2,FALSE)/100)</f>
        <v>5.8999999999999999E-3</v>
      </c>
      <c r="C35" s="12">
        <f ca="1">IF(VLOOKUP($A35,Base!$A$3:$J$1000,7,FALSE)=0," ",VLOOKUP($A35,Base!$A$3:$J$1000,5,FALSE))</f>
        <v>0.59009999999999996</v>
      </c>
      <c r="D35" s="12">
        <f ca="1">IF(VLOOKUP($A35,Base!$A$3:$J$1000,7,FALSE)=0," ",VLOOKUP($A35,Base!$A$3:$J$1000,6,FALSE))</f>
        <v>1.0218</v>
      </c>
      <c r="E35" s="11">
        <v>39722</v>
      </c>
      <c r="F35" s="12">
        <f ca="1">IF(VLOOKUP($E35,Base!$A$3:$J$1000,7,FALSE)=0," ",VLOOKUP($E35,Base!$A$3:$J$1000,2,FALSE)/100)</f>
        <v>3.0000000000000001E-3</v>
      </c>
      <c r="G35" s="12">
        <f ca="1">IF(VLOOKUP($E35,Base!$A$3:$J$1000,7,FALSE)=0," ",VLOOKUP($E35,Base!$A$3:$J$1000,5,FALSE))</f>
        <v>0.2999</v>
      </c>
      <c r="H35" s="12">
        <f ca="1">IF(VLOOKUP($E35,Base!$A$3:$J$1000,7,FALSE)=0," ",VLOOKUP($E35,Base!$A$3:$J$1000,6,FALSE))</f>
        <v>1.0528</v>
      </c>
    </row>
    <row r="36" spans="1:15" hidden="1" x14ac:dyDescent="0.2">
      <c r="A36" s="11">
        <v>39569</v>
      </c>
      <c r="B36" s="12">
        <f ca="1">IF(VLOOKUP($A36,Base!$A$3:$J$1000,7,FALSE)=0," ",VLOOKUP($A36,Base!$A$3:$J$1000,2,FALSE)/100)</f>
        <v>5.5999999999999999E-3</v>
      </c>
      <c r="C36" s="12">
        <f ca="1">IF(VLOOKUP($A36,Base!$A$3:$J$1000,7,FALSE)=0," ",VLOOKUP($A36,Base!$A$3:$J$1000,5,FALSE))</f>
        <v>0.55989999999999995</v>
      </c>
      <c r="D36" s="12">
        <f ca="1">IF(VLOOKUP($A36,Base!$A$3:$J$1000,7,FALSE)=0," ",VLOOKUP($A36,Base!$A$3:$J$1000,6,FALSE))</f>
        <v>1.0275000000000001</v>
      </c>
      <c r="E36" s="11">
        <v>39753</v>
      </c>
      <c r="F36" s="12">
        <f ca="1">IF(VLOOKUP($E36,Base!$A$3:$J$1000,7,FALSE)=0," ",VLOOKUP($E36,Base!$A$3:$J$1000,2,FALSE)/100)</f>
        <v>4.8999999999999998E-3</v>
      </c>
      <c r="G36" s="12">
        <f ca="1">IF(VLOOKUP($E36,Base!$A$3:$J$1000,7,FALSE)=0," ",VLOOKUP($E36,Base!$A$3:$J$1000,5,FALSE))</f>
        <v>0.49009999999999998</v>
      </c>
      <c r="H36" s="12">
        <f ca="1">IF(VLOOKUP($E36,Base!$A$3:$J$1000,7,FALSE)=0," ",VLOOKUP($E36,Base!$A$3:$J$1000,6,FALSE))</f>
        <v>1.0579000000000001</v>
      </c>
      <c r="L36" s="10"/>
      <c r="M36" s="4"/>
      <c r="N36" s="4"/>
      <c r="O36" s="4"/>
    </row>
    <row r="37" spans="1:15" hidden="1" x14ac:dyDescent="0.2">
      <c r="A37" s="11">
        <v>39600</v>
      </c>
      <c r="B37" s="12">
        <f ca="1">IF(VLOOKUP($A37,Base!$A$3:$J$1000,7,FALSE)=0," ",VLOOKUP($A37,Base!$A$3:$J$1000,2,FALSE)/100)</f>
        <v>8.9999999999999993E-3</v>
      </c>
      <c r="C37" s="12">
        <f ca="1">IF(VLOOKUP($A37,Base!$A$3:$J$1000,7,FALSE)=0," ",VLOOKUP($A37,Base!$A$3:$J$1000,5,FALSE))</f>
        <v>0.89990000000000003</v>
      </c>
      <c r="D37" s="12">
        <f ca="1">IF(VLOOKUP($A37,Base!$A$3:$J$1000,7,FALSE)=0," ",VLOOKUP($A37,Base!$A$3:$J$1000,6,FALSE))</f>
        <v>1.0367</v>
      </c>
      <c r="E37" s="11">
        <v>39783</v>
      </c>
      <c r="F37" s="12">
        <f ca="1">IF(VLOOKUP($E37,Base!$A$3:$J$1000,7,FALSE)=0," ",VLOOKUP($E37,Base!$A$3:$J$1000,2,FALSE)/100)</f>
        <v>2.8999999999999998E-3</v>
      </c>
      <c r="G37" s="12">
        <f ca="1">IF(VLOOKUP($E37,Base!$A$3:$J$1000,7,FALSE)=0," ",VLOOKUP($E37,Base!$A$3:$J$1000,5,FALSE))</f>
        <v>0.2898</v>
      </c>
      <c r="H37" s="12">
        <f ca="1">IF(VLOOKUP($E37,Base!$A$3:$J$1000,7,FALSE)=0," ",VLOOKUP($E37,Base!$A$3:$J$1000,6,FALSE))</f>
        <v>1.0609999999999999</v>
      </c>
      <c r="L37" s="10"/>
      <c r="M37" s="4"/>
      <c r="N37" s="4"/>
      <c r="O37" s="4"/>
    </row>
    <row r="38" spans="1:15" hidden="1" x14ac:dyDescent="0.2">
      <c r="A38" s="110">
        <f>A39</f>
        <v>39814</v>
      </c>
      <c r="B38" s="110"/>
      <c r="C38" s="110"/>
      <c r="D38" s="110"/>
      <c r="E38" s="110"/>
      <c r="F38" s="110"/>
      <c r="G38" s="110"/>
      <c r="H38" s="110"/>
    </row>
    <row r="39" spans="1:15" hidden="1" x14ac:dyDescent="0.2">
      <c r="A39" s="11">
        <v>39814</v>
      </c>
      <c r="B39" s="12">
        <f ca="1">IF(VLOOKUP($A39,Base!$A$3:$J$1000,7,FALSE)=0," ",VLOOKUP($A39,Base!$A$3:$J$1000,2,FALSE)/100)</f>
        <v>4.0000000000000001E-3</v>
      </c>
      <c r="C39" s="12">
        <f ca="1">IF(VLOOKUP($A39,Base!$A$3:$J$1000,7,FALSE)=0," ",VLOOKUP($A39,Base!$A$3:$J$1000,5,FALSE))</f>
        <v>0.4</v>
      </c>
      <c r="D39" s="12">
        <f ca="1">IF(VLOOKUP($A39,Base!$A$3:$J$1000,7,FALSE)=0," ",VLOOKUP($A39,Base!$A$3:$J$1000,6,FALSE))</f>
        <v>1.004</v>
      </c>
      <c r="E39" s="11">
        <v>39995</v>
      </c>
      <c r="F39" s="12">
        <f ca="1">IF(VLOOKUP($E39,Base!$A$3:$J$1000,7,FALSE)=0," ",VLOOKUP($E39,Base!$A$3:$J$1000,2,FALSE)/100)</f>
        <v>2.2000000000000001E-3</v>
      </c>
      <c r="G39" s="12">
        <f ca="1">IF(VLOOKUP($E39,Base!$A$3:$J$1000,7,FALSE)=0," ",VLOOKUP($E39,Base!$A$3:$J$1000,5,FALSE))</f>
        <v>0.22009999999999999</v>
      </c>
      <c r="H39" s="12">
        <f ca="1">IF(VLOOKUP($E39,Base!$A$3:$J$1000,7,FALSE)=0," ",VLOOKUP($E39,Base!$A$3:$J$1000,6,FALSE))</f>
        <v>1.0271999999999999</v>
      </c>
    </row>
    <row r="40" spans="1:15" hidden="1" x14ac:dyDescent="0.2">
      <c r="A40" s="11">
        <v>39845</v>
      </c>
      <c r="B40" s="12">
        <f ca="1">IF(VLOOKUP($A40,Base!$A$3:$J$1000,7,FALSE)=0," ",VLOOKUP($A40,Base!$A$3:$J$1000,2,FALSE)/100)</f>
        <v>6.3E-3</v>
      </c>
      <c r="C40" s="12">
        <f ca="1">IF(VLOOKUP($A40,Base!$A$3:$J$1000,7,FALSE)=0," ",VLOOKUP($A40,Base!$A$3:$J$1000,5,FALSE))</f>
        <v>0.63009999999999999</v>
      </c>
      <c r="D40" s="12">
        <f ca="1">FLOOR(IF(VLOOKUP($A40,Base!$A$3:$J$1000,7,FALSE)=0," ",VLOOKUP($A40,Base!$A$3:$J$1000,6,FALSE)),0.0001)</f>
        <v>1.0103</v>
      </c>
      <c r="E40" s="11">
        <v>40026</v>
      </c>
      <c r="F40" s="12">
        <f ca="1">IF(VLOOKUP($E40,Base!$A$3:$J$1000,7,FALSE)=0," ",VLOOKUP($E40,Base!$A$3:$J$1000,2,FALSE)/100)</f>
        <v>2.3E-3</v>
      </c>
      <c r="G40" s="12">
        <f ca="1">IF(VLOOKUP($E40,Base!$A$3:$J$1000,7,FALSE)=0," ",VLOOKUP($E40,Base!$A$3:$J$1000,5,FALSE))</f>
        <v>0.22989999999999999</v>
      </c>
      <c r="H40" s="12">
        <f ca="1">IF(VLOOKUP($E40,Base!$A$3:$J$1000,7,FALSE)=0," ",VLOOKUP($E40,Base!$A$3:$J$1000,6,FALSE))</f>
        <v>1.0295000000000001</v>
      </c>
    </row>
    <row r="41" spans="1:15" hidden="1" x14ac:dyDescent="0.2">
      <c r="A41" s="11">
        <v>39873</v>
      </c>
      <c r="B41" s="12">
        <f ca="1">IF(VLOOKUP($A41,Base!$A$3:$J$1000,7,FALSE)=0," ",VLOOKUP($A41,Base!$A$3:$J$1000,2,FALSE)/100)</f>
        <v>1.1000000000000001E-3</v>
      </c>
      <c r="C41" s="12">
        <f ca="1">IF(VLOOKUP($A41,Base!$A$3:$J$1000,7,FALSE)=0," ",VLOOKUP($A41,Base!$A$3:$J$1000,5,FALSE))</f>
        <v>0.1099</v>
      </c>
      <c r="D41" s="12">
        <f ca="1">IF(VLOOKUP($A41,Base!$A$3:$J$1000,7,FALSE)=0," ",VLOOKUP($A41,Base!$A$3:$J$1000,6,FALSE))</f>
        <v>1.0114000000000001</v>
      </c>
      <c r="E41" s="11">
        <v>40057</v>
      </c>
      <c r="F41" s="12">
        <f ca="1">IF(VLOOKUP($E41,Base!$A$3:$J$1000,7,FALSE)=0," ",VLOOKUP($E41,Base!$A$3:$J$1000,2,FALSE)/100)</f>
        <v>1.9E-3</v>
      </c>
      <c r="G41" s="12">
        <f ca="1">IF(VLOOKUP($E41,Base!$A$3:$J$1000,7,FALSE)=0," ",VLOOKUP($E41,Base!$A$3:$J$1000,5,FALSE))</f>
        <v>0.19</v>
      </c>
      <c r="H41" s="12">
        <f ca="1">IF(VLOOKUP($E41,Base!$A$3:$J$1000,7,FALSE)=0," ",VLOOKUP($E41,Base!$A$3:$J$1000,6,FALSE))</f>
        <v>1.0315000000000001</v>
      </c>
    </row>
    <row r="42" spans="1:15" hidden="1" x14ac:dyDescent="0.2">
      <c r="A42" s="11">
        <v>39904</v>
      </c>
      <c r="B42" s="12">
        <f ca="1">IF(VLOOKUP($A42,Base!$A$3:$J$1000,7,FALSE)=0," ",VLOOKUP($A42,Base!$A$3:$J$1000,2,FALSE)/100)</f>
        <v>3.5999999999999999E-3</v>
      </c>
      <c r="C42" s="12">
        <f ca="1">IF(VLOOKUP($A42,Base!$A$3:$J$1000,7,FALSE)=0," ",VLOOKUP($A42,Base!$A$3:$J$1000,5,FALSE))</f>
        <v>0.35780000000000001</v>
      </c>
      <c r="D42" s="12">
        <f ca="1">FLOOR(IF(VLOOKUP($A42,Base!$A$3:$J$1000,7,FALSE)=0," ",VLOOKUP($A42,Base!$A$3:$J$1000,6,FALSE)),0.0001)</f>
        <v>1.0149999999999999</v>
      </c>
      <c r="E42" s="11">
        <v>40087</v>
      </c>
      <c r="F42" s="12">
        <f ca="1">IF(VLOOKUP($E42,Base!$A$3:$J$1000,7,FALSE)=0," ",VLOOKUP($E42,Base!$A$3:$J$1000,2,FALSE)/100)</f>
        <v>1.8E-3</v>
      </c>
      <c r="G42" s="12">
        <f ca="1">IF(VLOOKUP($E42,Base!$A$3:$J$1000,7,FALSE)=0," ",VLOOKUP($E42,Base!$A$3:$J$1000,5,FALSE))</f>
        <v>0.18010000000000001</v>
      </c>
      <c r="H42" s="12">
        <f ca="1">FLOOR(IF(VLOOKUP($E42,Base!$A$3:$J$1000,7,FALSE)=0," ",VLOOKUP($E42,Base!$A$3:$J$1000,6,FALSE)),0.0001)</f>
        <v>1.0333000000000001</v>
      </c>
    </row>
    <row r="43" spans="1:15" hidden="1" x14ac:dyDescent="0.2">
      <c r="A43" s="11">
        <v>39934</v>
      </c>
      <c r="B43" s="12">
        <f ca="1">IF(VLOOKUP($A43,Base!$A$3:$J$1000,7,FALSE)=0," ",VLOOKUP($A43,Base!$A$3:$J$1000,2,FALSE)/100)</f>
        <v>5.8999999999999999E-3</v>
      </c>
      <c r="C43" s="12">
        <f ca="1">IF(VLOOKUP($A43,Base!$A$3:$J$1000,7,FALSE)=0," ",VLOOKUP($A43,Base!$A$3:$J$1000,5,FALSE))</f>
        <v>0.58989999999999998</v>
      </c>
      <c r="D43" s="12">
        <f ca="1">IF(VLOOKUP($A43,Base!$A$3:$J$1000,7,FALSE)=0," ",VLOOKUP($A43,Base!$A$3:$J$1000,6,FALSE))</f>
        <v>1.0209999999999999</v>
      </c>
      <c r="E43" s="11">
        <v>40118</v>
      </c>
      <c r="F43" s="12">
        <f ca="1">IF(VLOOKUP($E43,Base!$A$3:$J$1000,7,FALSE)=0," ",VLOOKUP($E43,Base!$A$3:$J$1000,2,FALSE)/100)</f>
        <v>4.4000000000000003E-3</v>
      </c>
      <c r="G43" s="12">
        <f ca="1">IF(VLOOKUP($E43,Base!$A$3:$J$1000,7,FALSE)=0," ",VLOOKUP($E43,Base!$A$3:$J$1000,5,FALSE))</f>
        <v>0.43990000000000001</v>
      </c>
      <c r="H43" s="12">
        <f ca="1">IF(VLOOKUP($E43,Base!$A$3:$J$1000,7,FALSE)=0," ",VLOOKUP($E43,Base!$A$3:$J$1000,6,FALSE))</f>
        <v>1.0379</v>
      </c>
      <c r="L43" s="10"/>
      <c r="M43" s="4"/>
      <c r="N43" s="4"/>
      <c r="O43" s="4"/>
    </row>
    <row r="44" spans="1:15" hidden="1" x14ac:dyDescent="0.2">
      <c r="A44" s="11">
        <v>39965</v>
      </c>
      <c r="B44" s="12">
        <f ca="1">IF(VLOOKUP($A44,Base!$A$3:$J$1000,7,FALSE)=0," ",VLOOKUP($A44,Base!$A$3:$J$1000,2,FALSE)/100)</f>
        <v>3.8E-3</v>
      </c>
      <c r="C44" s="12">
        <f ca="1">IF(VLOOKUP($A44,Base!$A$3:$J$1000,7,FALSE)=0," ",VLOOKUP($A44,Base!$A$3:$J$1000,5,FALSE))</f>
        <v>0.38</v>
      </c>
      <c r="D44" s="12">
        <f ca="1">FLOOR(IF(VLOOKUP($A44,Base!$A$3:$J$1000,7,FALSE)=0," ",VLOOKUP($A44,Base!$A$3:$J$1000,6,FALSE)),0.0001)</f>
        <v>1.0248999999999999</v>
      </c>
      <c r="E44" s="11">
        <v>40148</v>
      </c>
      <c r="F44" s="12">
        <f ca="1">IF(VLOOKUP($E44,Base!$A$3:$J$1000,7,FALSE)=0," ",VLOOKUP($E44,Base!$A$3:$J$1000,2,FALSE)/100)</f>
        <v>3.8E-3</v>
      </c>
      <c r="G44" s="12">
        <f ca="1">FLOOR(IF(VLOOKUP($E44,Base!$A$3:$J$1000,7,FALSE)=0," ",VLOOKUP($E44,Base!$A$3:$J$1000,5,FALSE)),0.0001)</f>
        <v>0.37990000000000002</v>
      </c>
      <c r="H44" s="12">
        <f ca="1">FLOOR(IF(VLOOKUP($E44,Base!$A$3:$J$1000,7,FALSE)=0," ",VLOOKUP($E44,Base!$A$3:$J$1000,6,FALSE)),0.0001)</f>
        <v>1.0418000000000001</v>
      </c>
    </row>
    <row r="45" spans="1:15" hidden="1" x14ac:dyDescent="0.2">
      <c r="A45" s="115">
        <f>A46</f>
        <v>40179</v>
      </c>
      <c r="B45" s="116"/>
      <c r="C45" s="116"/>
      <c r="D45" s="116"/>
      <c r="E45" s="116"/>
      <c r="F45" s="116"/>
      <c r="G45" s="116"/>
      <c r="H45" s="117"/>
    </row>
    <row r="46" spans="1:15" hidden="1" x14ac:dyDescent="0.2">
      <c r="A46" s="11">
        <v>40179</v>
      </c>
      <c r="B46" s="12">
        <f ca="1">IF(VLOOKUP($A46,Base!$A$3:$J$1000,7,FALSE)=0," ",VLOOKUP($A46,Base!$A$3:$J$1000,2,FALSE)/100)</f>
        <v>5.1999999999999998E-3</v>
      </c>
      <c r="C46" s="12">
        <f ca="1">IF(VLOOKUP($A46,Base!$A$3:$J$1000,7,FALSE)=0," ",VLOOKUP($A46,Base!$A$3:$J$1000,5,FALSE))</f>
        <v>0.51990000000000003</v>
      </c>
      <c r="D46" s="12">
        <f ca="1">IF(VLOOKUP($A46,Base!$A$3:$J$1000,7,FALSE)=0," ",VLOOKUP($A46,Base!$A$3:$J$1000,6,FALSE))</f>
        <v>1.0052000000000001</v>
      </c>
      <c r="E46" s="11">
        <v>40360</v>
      </c>
      <c r="F46" s="12">
        <f ca="1">IF(VLOOKUP($E46,Base!$A$3:$J$1000,7,FALSE)=0," ",VLOOKUP($E46,Base!$A$3:$J$1000,2,FALSE)/100)</f>
        <v>-8.9999999999999998E-4</v>
      </c>
      <c r="G46" s="12">
        <f ca="1">IF(VLOOKUP($E46,Base!$A$3:$J$1000,7,FALSE)=0," ",VLOOKUP($E46,Base!$A$3:$J$1000,5,FALSE))</f>
        <v>-0.09</v>
      </c>
      <c r="H46" s="12">
        <f ca="1">IF(VLOOKUP($E46,Base!$A$3:$J$1000,7,FALSE)=0," ",VLOOKUP($E46,Base!$A$3:$J$1000,6,FALSE))</f>
        <v>1.0326</v>
      </c>
    </row>
    <row r="47" spans="1:15" hidden="1" x14ac:dyDescent="0.2">
      <c r="A47" s="11">
        <v>40210</v>
      </c>
      <c r="B47" s="12">
        <f ca="1">IF(VLOOKUP($A47,Base!$A$3:$J$1000,7,FALSE)=0," ",VLOOKUP($A47,Base!$A$3:$J$1000,2,FALSE)/100)</f>
        <v>9.4000000000000004E-3</v>
      </c>
      <c r="C47" s="12">
        <f ca="1">IF(VLOOKUP($A47,Base!$A$3:$J$1000,7,FALSE)=0," ",VLOOKUP($A47,Base!$A$3:$J$1000,5,FALSE))</f>
        <v>0.93989999999999996</v>
      </c>
      <c r="D47" s="12">
        <f ca="1">IF(VLOOKUP($A47,Base!$A$3:$J$1000,7,FALSE)=0," ",VLOOKUP($A47,Base!$A$3:$J$1000,6,FALSE))</f>
        <v>1.0145999999999999</v>
      </c>
      <c r="E47" s="11">
        <v>40391</v>
      </c>
      <c r="F47" s="12">
        <f ca="1">IF(VLOOKUP($E47,Base!$A$3:$J$1000,7,FALSE)=0," ",VLOOKUP($E47,Base!$A$3:$J$1000,2,FALSE)/100)</f>
        <v>-5.0000000000000001E-4</v>
      </c>
      <c r="G47" s="12">
        <f ca="1">IF(VLOOKUP($E47,Base!$A$3:$J$1000,7,FALSE)=0," ",VLOOKUP($E47,Base!$A$3:$J$1000,5,FALSE))</f>
        <v>-5.0099999999999999E-2</v>
      </c>
      <c r="H47" s="12">
        <f ca="1">IF(VLOOKUP($E47,Base!$A$3:$J$1000,7,FALSE)=0," ",VLOOKUP($E47,Base!$A$3:$J$1000,6,FALSE))</f>
        <v>1.0321</v>
      </c>
    </row>
    <row r="48" spans="1:15" hidden="1" x14ac:dyDescent="0.2">
      <c r="A48" s="11">
        <v>40238</v>
      </c>
      <c r="B48" s="12">
        <f ca="1">IF(VLOOKUP($A48,Base!$A$3:$J$1000,7,FALSE)=0," ",VLOOKUP($A48,Base!$A$3:$J$1000,2,FALSE)/100)</f>
        <v>5.4999999999999997E-3</v>
      </c>
      <c r="C48" s="12">
        <f ca="1">IF(VLOOKUP($A48,Base!$A$3:$J$1000,7,FALSE)=0," ",VLOOKUP($A48,Base!$A$3:$J$1000,5,FALSE))</f>
        <v>0.55010000000000003</v>
      </c>
      <c r="D48" s="12">
        <f ca="1">IF(VLOOKUP($A48,Base!$A$3:$J$1000,7,FALSE)=0," ",VLOOKUP($A48,Base!$A$3:$J$1000,6,FALSE))</f>
        <v>1.0202</v>
      </c>
      <c r="E48" s="11">
        <v>40422</v>
      </c>
      <c r="F48" s="12">
        <f ca="1">IF(VLOOKUP($E48,Base!$A$3:$J$1000,7,FALSE)=0," ",VLOOKUP($E48,Base!$A$3:$J$1000,2,FALSE)/100)</f>
        <v>3.0999999999999999E-3</v>
      </c>
      <c r="G48" s="12">
        <f ca="1">IF(VLOOKUP($E48,Base!$A$3:$J$1000,7,FALSE)=0," ",VLOOKUP($E48,Base!$A$3:$J$1000,5,FALSE))</f>
        <v>0.31</v>
      </c>
      <c r="H48" s="12">
        <f ca="1">IF(VLOOKUP($E48,Base!$A$3:$J$1000,7,FALSE)=0," ",VLOOKUP($E48,Base!$A$3:$J$1000,6,FALSE))</f>
        <v>1.0353000000000001</v>
      </c>
    </row>
    <row r="49" spans="1:15" hidden="1" x14ac:dyDescent="0.2">
      <c r="A49" s="11">
        <v>40269</v>
      </c>
      <c r="B49" s="12">
        <f ca="1">IF(VLOOKUP($A49,Base!$A$3:$J$1000,7,FALSE)=0," ",VLOOKUP($A49,Base!$A$3:$J$1000,2,FALSE)/100)</f>
        <v>4.7999999999999996E-3</v>
      </c>
      <c r="C49" s="12">
        <f ca="1">IF(VLOOKUP($A49,Base!$A$3:$J$1000,7,FALSE)=0," ",VLOOKUP($A49,Base!$A$3:$J$1000,5,FALSE))</f>
        <v>0.48010000000000003</v>
      </c>
      <c r="D49" s="12">
        <f ca="1">IF(VLOOKUP($A49,Base!$A$3:$J$1000,7,FALSE)=0," ",VLOOKUP($A49,Base!$A$3:$J$1000,6,FALSE))</f>
        <v>1.0250999999999999</v>
      </c>
      <c r="E49" s="11">
        <v>40452</v>
      </c>
      <c r="F49" s="12">
        <f ca="1">IF(VLOOKUP($E49,Base!$A$3:$J$1000,7,FALSE)=0," ",VLOOKUP($E49,Base!$A$3:$J$1000,2,FALSE)/100)</f>
        <v>6.1999999999999998E-3</v>
      </c>
      <c r="G49" s="12">
        <f ca="1">IF(VLOOKUP($E49,Base!$A$3:$J$1000,7,FALSE)=0," ",VLOOKUP($E49,Base!$A$3:$J$1000,5,FALSE))</f>
        <v>0.62009999999999998</v>
      </c>
      <c r="H49" s="12">
        <f ca="1">IF(VLOOKUP($E49,Base!$A$3:$J$1000,7,FALSE)=0," ",VLOOKUP($E49,Base!$A$3:$J$1000,6,FALSE))</f>
        <v>1.0417000000000001</v>
      </c>
    </row>
    <row r="50" spans="1:15" hidden="1" x14ac:dyDescent="0.2">
      <c r="A50" s="11">
        <v>40299</v>
      </c>
      <c r="B50" s="12">
        <f ca="1">IF(VLOOKUP($A50,Base!$A$3:$J$1000,7,FALSE)=0," ",VLOOKUP($A50,Base!$A$3:$J$1000,2,FALSE)/100)</f>
        <v>6.3E-3</v>
      </c>
      <c r="C50" s="12">
        <f ca="1">IF(VLOOKUP($A50,Base!$A$3:$J$1000,7,FALSE)=0," ",VLOOKUP($A50,Base!$A$3:$J$1000,5,FALSE))</f>
        <v>0.62990000000000002</v>
      </c>
      <c r="D50" s="12">
        <f ca="1">IF(VLOOKUP($A50,Base!$A$3:$J$1000,7,FALSE)=0," ",VLOOKUP($A50,Base!$A$3:$J$1000,6,FALSE))</f>
        <v>1.0316000000000001</v>
      </c>
      <c r="E50" s="11">
        <v>40483</v>
      </c>
      <c r="F50" s="12">
        <f ca="1">IF(VLOOKUP($E50,Base!$A$3:$J$1000,7,FALSE)=0," ",VLOOKUP($E50,Base!$A$3:$J$1000,2,FALSE)/100)</f>
        <v>8.6E-3</v>
      </c>
      <c r="G50" s="12">
        <f ca="1">IF(VLOOKUP($E50,Base!$A$3:$J$1000,7,FALSE)=0," ",VLOOKUP($E50,Base!$A$3:$J$1000,5,FALSE))</f>
        <v>0.85980000000000001</v>
      </c>
      <c r="H50" s="12">
        <f ca="1">IF(VLOOKUP($E50,Base!$A$3:$J$1000,7,FALSE)=0," ",VLOOKUP($E50,Base!$A$3:$J$1000,6,FALSE))</f>
        <v>1.0507</v>
      </c>
      <c r="L50" s="10"/>
      <c r="M50" s="4"/>
      <c r="N50" s="4"/>
      <c r="O50" s="4"/>
    </row>
    <row r="51" spans="1:15" hidden="1" x14ac:dyDescent="0.2">
      <c r="A51" s="11">
        <v>40330</v>
      </c>
      <c r="B51" s="12">
        <f ca="1">IF(VLOOKUP($A51,Base!$A$3:$J$1000,7,FALSE)=0," ",VLOOKUP($A51,Base!$A$3:$J$1000,2,FALSE)/100)</f>
        <v>1.9E-3</v>
      </c>
      <c r="C51" s="12">
        <f ca="1">IF(VLOOKUP($A51,Base!$A$3:$J$1000,7,FALSE)=0," ",VLOOKUP($A51,Base!$A$3:$J$1000,5,FALSE))</f>
        <v>0.18990000000000001</v>
      </c>
      <c r="D51" s="12">
        <f ca="1">IF(VLOOKUP($A51,Base!$A$3:$J$1000,7,FALSE)=0," ",VLOOKUP($A51,Base!$A$3:$J$1000,6,FALSE))</f>
        <v>1.0335000000000001</v>
      </c>
      <c r="E51" s="11">
        <v>40513</v>
      </c>
      <c r="F51" s="12">
        <f ca="1">IF(VLOOKUP($E51,Base!$A$3:$J$1000,7,FALSE)=0," ",VLOOKUP($E51,Base!$A$3:$J$1000,2,FALSE)/100)</f>
        <v>6.8999999999999999E-3</v>
      </c>
      <c r="G51" s="12">
        <f ca="1">IF(VLOOKUP($E51,Base!$A$3:$J$1000,7,FALSE)=0," ",VLOOKUP($E51,Base!$A$3:$J$1000,5,FALSE))</f>
        <v>0.68989999999999996</v>
      </c>
      <c r="H51" s="12">
        <f ca="1">IF(VLOOKUP($E51,Base!$A$3:$J$1000,7,FALSE)=0," ",VLOOKUP($E51,Base!$A$3:$J$1000,6,FALSE))</f>
        <v>1.0579000000000001</v>
      </c>
    </row>
    <row r="52" spans="1:15" hidden="1" x14ac:dyDescent="0.2">
      <c r="A52" s="110">
        <f>A53</f>
        <v>40544</v>
      </c>
      <c r="B52" s="110"/>
      <c r="C52" s="110"/>
      <c r="D52" s="110"/>
      <c r="E52" s="110"/>
      <c r="F52" s="110"/>
      <c r="G52" s="110"/>
      <c r="H52" s="110"/>
    </row>
    <row r="53" spans="1:15" hidden="1" x14ac:dyDescent="0.2">
      <c r="A53" s="11">
        <v>40544</v>
      </c>
      <c r="B53" s="12">
        <f ca="1">IF(VLOOKUP($A53,Base!$A$3:$J$1000,7,FALSE)=0," ",VLOOKUP($A53,Base!$A$3:$J$1000,2,FALSE)/100)</f>
        <v>7.6E-3</v>
      </c>
      <c r="C53" s="12">
        <f ca="1">IF(VLOOKUP($A53,Base!$A$3:$J$1000,7,FALSE)=0," ",VLOOKUP($A53,Base!$A$3:$J$1000,5,FALSE))</f>
        <v>0.76</v>
      </c>
      <c r="D53" s="12">
        <f ca="1">FLOOR(IF(VLOOKUP($A53,Base!$A$3:$J$1000,7,FALSE)=0," ",VLOOKUP($A53,Base!$A$3:$J$1000,6,FALSE)),0.0001)</f>
        <v>1.0076000000000001</v>
      </c>
      <c r="E53" s="11">
        <v>40725</v>
      </c>
      <c r="F53" s="12">
        <f ca="1">IF(VLOOKUP($E53,Base!$A$3:$J$1000,7,FALSE)=0," ",VLOOKUP($E53,Base!$A$3:$J$1000,2,FALSE)/100)</f>
        <v>1E-3</v>
      </c>
      <c r="G53" s="12">
        <f ca="1">IF(VLOOKUP($E53,Base!$A$3:$J$1000,7,FALSE)=0," ",VLOOKUP($E53,Base!$A$3:$J$1000,5,FALSE))</f>
        <v>9.98E-2</v>
      </c>
      <c r="H53" s="12">
        <f ca="1">IF(VLOOKUP($E53,Base!$A$3:$J$1000,7,FALSE)=0," ",VLOOKUP($E53,Base!$A$3:$J$1000,6,FALSE))</f>
        <v>1.042</v>
      </c>
    </row>
    <row r="54" spans="1:15" hidden="1" x14ac:dyDescent="0.2">
      <c r="A54" s="11">
        <v>40575</v>
      </c>
      <c r="B54" s="12">
        <f ca="1">IF(VLOOKUP($A54,Base!$A$3:$J$1000,7,FALSE)=0," ",VLOOKUP($A54,Base!$A$3:$J$1000,2,FALSE)/100)</f>
        <v>9.7000000000000003E-3</v>
      </c>
      <c r="C54" s="12">
        <f ca="1">IF(VLOOKUP($A54,Base!$A$3:$J$1000,7,FALSE)=0," ",VLOOKUP($A54,Base!$A$3:$J$1000,5,FALSE))</f>
        <v>0.97009999999999996</v>
      </c>
      <c r="D54" s="12">
        <f ca="1">IF(VLOOKUP($A54,Base!$A$3:$J$1000,7,FALSE)=0," ",VLOOKUP($A54,Base!$A$3:$J$1000,6,FALSE))</f>
        <v>1.0174000000000001</v>
      </c>
      <c r="E54" s="11">
        <v>40756</v>
      </c>
      <c r="F54" s="12">
        <f ca="1">IF(VLOOKUP($E54,Base!$A$3:$J$1000,7,FALSE)=0," ",VLOOKUP($E54,Base!$A$3:$J$1000,2,FALSE)/100)</f>
        <v>2.7000000000000001E-3</v>
      </c>
      <c r="G54" s="12">
        <f ca="1">IF(VLOOKUP($E54,Base!$A$3:$J$1000,7,FALSE)=0," ",VLOOKUP($E54,Base!$A$3:$J$1000,5,FALSE))</f>
        <v>0.27</v>
      </c>
      <c r="H54" s="12">
        <f ca="1">IF(VLOOKUP($E54,Base!$A$3:$J$1000,7,FALSE)=0," ",VLOOKUP($E54,Base!$A$3:$J$1000,6,FALSE))</f>
        <v>1.0448</v>
      </c>
    </row>
    <row r="55" spans="1:15" hidden="1" x14ac:dyDescent="0.2">
      <c r="A55" s="11">
        <v>40603</v>
      </c>
      <c r="B55" s="12">
        <f ca="1">IF(VLOOKUP($A55,Base!$A$3:$J$1000,7,FALSE)=0," ",VLOOKUP($A55,Base!$A$3:$J$1000,2,FALSE)/100)</f>
        <v>6.0000000000000001E-3</v>
      </c>
      <c r="C55" s="12">
        <f ca="1">IF(VLOOKUP($A55,Base!$A$3:$J$1000,7,FALSE)=0," ",VLOOKUP($A55,Base!$A$3:$J$1000,5,FALSE))</f>
        <v>0.6</v>
      </c>
      <c r="D55" s="12">
        <f ca="1">IF(VLOOKUP($A55,Base!$A$3:$J$1000,7,FALSE)=0," ",VLOOKUP($A55,Base!$A$3:$J$1000,6,FALSE))</f>
        <v>1.0235000000000001</v>
      </c>
      <c r="E55" s="11">
        <v>40787</v>
      </c>
      <c r="F55" s="12">
        <f ca="1">IF(VLOOKUP($E55,Base!$A$3:$J$1000,7,FALSE)=0," ",VLOOKUP($E55,Base!$A$3:$J$1000,2,FALSE)/100)</f>
        <v>5.3E-3</v>
      </c>
      <c r="G55" s="12">
        <f ca="1">IF(VLOOKUP($E55,Base!$A$3:$J$1000,7,FALSE)=0," ",VLOOKUP($E55,Base!$A$3:$J$1000,5,FALSE))</f>
        <v>0.53</v>
      </c>
      <c r="H55" s="12">
        <f ca="1">IF(VLOOKUP($E55,Base!$A$3:$J$1000,7,FALSE)=0," ",VLOOKUP($E55,Base!$A$3:$J$1000,6,FALSE))</f>
        <v>1.0504</v>
      </c>
    </row>
    <row r="56" spans="1:15" hidden="1" x14ac:dyDescent="0.2">
      <c r="A56" s="11">
        <v>40634</v>
      </c>
      <c r="B56" s="12">
        <f ca="1">IF(VLOOKUP($A56,Base!$A$3:$J$1000,7,FALSE)=0," ",VLOOKUP($A56,Base!$A$3:$J$1000,2,FALSE)/100)</f>
        <v>7.7000000000000002E-3</v>
      </c>
      <c r="C56" s="12">
        <f ca="1">IF(VLOOKUP($A56,Base!$A$3:$J$1000,7,FALSE)=0," ",VLOOKUP($A56,Base!$A$3:$J$1000,5,FALSE))</f>
        <v>0.77010000000000001</v>
      </c>
      <c r="D56" s="12">
        <f ca="1">IF(VLOOKUP($A56,Base!$A$3:$J$1000,7,FALSE)=0," ",VLOOKUP($A56,Base!$A$3:$J$1000,6,FALSE))</f>
        <v>1.0314000000000001</v>
      </c>
      <c r="E56" s="11">
        <v>40817</v>
      </c>
      <c r="F56" s="12">
        <f ca="1">IF(VLOOKUP($E56,Base!$A$3:$J$1000,7,FALSE)=0," ",VLOOKUP($E56,Base!$A$3:$J$1000,2,FALSE)/100)</f>
        <v>4.1999999999999997E-3</v>
      </c>
      <c r="G56" s="12">
        <f ca="1">IF(VLOOKUP($E56,Base!$A$3:$J$1000,7,FALSE)=0," ",VLOOKUP($E56,Base!$A$3:$J$1000,5,FALSE))</f>
        <v>0.42009999999999997</v>
      </c>
      <c r="H56" s="12">
        <f ca="1">IF(VLOOKUP($E56,Base!$A$3:$J$1000,7,FALSE)=0," ",VLOOKUP($E56,Base!$A$3:$J$1000,6,FALSE))</f>
        <v>1.0548</v>
      </c>
    </row>
    <row r="57" spans="1:15" hidden="1" x14ac:dyDescent="0.2">
      <c r="A57" s="11">
        <v>40664</v>
      </c>
      <c r="B57" s="12">
        <f ca="1">IF(VLOOKUP($A57,Base!$A$3:$J$1000,7,FALSE)=0," ",VLOOKUP($A57,Base!$A$3:$J$1000,2,FALSE)/100)</f>
        <v>7.0000000000000001E-3</v>
      </c>
      <c r="C57" s="12">
        <f ca="1">IF(VLOOKUP($A57,Base!$A$3:$J$1000,7,FALSE)=0," ",VLOOKUP($A57,Base!$A$3:$J$1000,5,FALSE))</f>
        <v>0.7</v>
      </c>
      <c r="D57" s="12">
        <f ca="1">IF(VLOOKUP($A57,Base!$A$3:$J$1000,7,FALSE)=0," ",VLOOKUP($A57,Base!$A$3:$J$1000,6,FALSE))</f>
        <v>1.0386</v>
      </c>
      <c r="E57" s="11">
        <v>40848</v>
      </c>
      <c r="F57" s="12">
        <f ca="1">IF(VLOOKUP($E57,Base!$A$3:$J$1000,7,FALSE)=0," ",VLOOKUP($E57,Base!$A$3:$J$1000,2,FALSE)/100)</f>
        <v>4.5999999999999999E-3</v>
      </c>
      <c r="G57" s="12">
        <f ca="1">IF(VLOOKUP($E57,Base!$A$3:$J$1000,7,FALSE)=0," ",VLOOKUP($E57,Base!$A$3:$J$1000,5,FALSE))</f>
        <v>0.45989999999999998</v>
      </c>
      <c r="H57" s="12">
        <f ca="1">IF(VLOOKUP($E57,Base!$A$3:$J$1000,7,FALSE)=0," ",VLOOKUP($E57,Base!$A$3:$J$1000,6,FALSE))</f>
        <v>1.0596000000000001</v>
      </c>
    </row>
    <row r="58" spans="1:15" hidden="1" x14ac:dyDescent="0.2">
      <c r="A58" s="11">
        <v>40695</v>
      </c>
      <c r="B58" s="12">
        <f ca="1">IF(VLOOKUP($A58,Base!$A$3:$J$1000,7,FALSE)=0," ",VLOOKUP($A58,Base!$A$3:$J$1000,2,FALSE)/100)</f>
        <v>2.3E-3</v>
      </c>
      <c r="C58" s="12">
        <f ca="1">IF(VLOOKUP($A58,Base!$A$3:$J$1000,7,FALSE)=0," ",VLOOKUP($A58,Base!$A$3:$J$1000,5,FALSE))</f>
        <v>0.23</v>
      </c>
      <c r="D58" s="12">
        <f ca="1">IF(VLOOKUP($A58,Base!$A$3:$J$1000,7,FALSE)=0," ",VLOOKUP($A58,Base!$A$3:$J$1000,6,FALSE))</f>
        <v>1.0409999999999999</v>
      </c>
      <c r="E58" s="11">
        <v>40878</v>
      </c>
      <c r="F58" s="12">
        <f ca="1">IF(VLOOKUP($E58,Base!$A$3:$J$1000,7,FALSE)=0," ",VLOOKUP($E58,Base!$A$3:$J$1000,2,FALSE)/100)</f>
        <v>5.5999999999999999E-3</v>
      </c>
      <c r="G58" s="12">
        <f ca="1">IF(VLOOKUP($E58,Base!$A$3:$J$1000,7,FALSE)=0," ",VLOOKUP($E58,Base!$A$3:$J$1000,5,FALSE))</f>
        <v>0.56000000000000005</v>
      </c>
      <c r="H58" s="12">
        <f ca="1">IF(VLOOKUP($E58,Base!$A$3:$J$1000,7,FALSE)=0," ",VLOOKUP($E58,Base!$A$3:$J$1000,6,FALSE))</f>
        <v>1.0656000000000001</v>
      </c>
    </row>
    <row r="59" spans="1:15" x14ac:dyDescent="0.2">
      <c r="A59" s="110">
        <f>A60</f>
        <v>40909</v>
      </c>
      <c r="B59" s="110"/>
      <c r="C59" s="110"/>
      <c r="D59" s="110"/>
      <c r="E59" s="110"/>
      <c r="F59" s="110"/>
      <c r="G59" s="110"/>
      <c r="H59" s="110"/>
    </row>
    <row r="60" spans="1:15" x14ac:dyDescent="0.2">
      <c r="A60" s="11">
        <v>40909</v>
      </c>
      <c r="B60" s="12">
        <f ca="1">IF(VLOOKUP($A60,Base!$A$3:$J$1000,7,FALSE)=0," ",VLOOKUP($A60,Base!$A$3:$J$1000,2,FALSE)/100)</f>
        <v>6.4999999999999997E-3</v>
      </c>
      <c r="C60" s="12">
        <f ca="1">IF(VLOOKUP($A60,Base!$A$3:$J$1000,7,FALSE)=0," ",VLOOKUP($A60,Base!$A$3:$J$1000,5,FALSE))</f>
        <v>0.64990000000000003</v>
      </c>
      <c r="D60" s="12">
        <f ca="1">IF(VLOOKUP($A60,Base!$A$3:$J$1000,7,FALSE)=0," ",VLOOKUP($A60,Base!$A$3:$J$1000,6,FALSE))</f>
        <v>1.0065</v>
      </c>
      <c r="E60" s="11">
        <v>41091</v>
      </c>
      <c r="F60" s="12">
        <f ca="1">IF(VLOOKUP($E60,Base!$A$3:$J$1000,7,FALSE)=0," ",VLOOKUP($E60,Base!$A$3:$J$1000,2,FALSE)/100)</f>
        <v>3.3E-3</v>
      </c>
      <c r="G60" s="12">
        <f ca="1">IF(VLOOKUP($E60,Base!$A$3:$J$1000,7,FALSE)=0," ",VLOOKUP($E60,Base!$A$3:$J$1000,5,FALSE))</f>
        <v>0.33</v>
      </c>
      <c r="H60" s="12">
        <f ca="1">IF(VLOOKUP($E60,Base!$A$3:$J$1000,7,FALSE)=0," ",VLOOKUP($E60,Base!$A$3:$J$1000,6,FALSE))</f>
        <v>1.0290999999999999</v>
      </c>
      <c r="I60">
        <f ca="1">IF(VLOOKUP($A60,Base!$A$3:$J$1000,7,FALSE)=0," ",1)</f>
        <v>1</v>
      </c>
    </row>
    <row r="61" spans="1:15" x14ac:dyDescent="0.2">
      <c r="A61" s="11">
        <v>40940</v>
      </c>
      <c r="B61" s="12">
        <f ca="1">IF(VLOOKUP($A61,Base!$A$3:$J$1000,7,FALSE)=0," ",VLOOKUP($A61,Base!$A$3:$J$1000,2,FALSE)/100)</f>
        <v>5.3E-3</v>
      </c>
      <c r="C61" s="12">
        <f ca="1">IF(VLOOKUP($A61,Base!$A$3:$J$1000,7,FALSE)=0," ",VLOOKUP($A61,Base!$A$3:$J$1000,5,FALSE))</f>
        <v>0.53010000000000002</v>
      </c>
      <c r="D61" s="12">
        <f ca="1">IF(VLOOKUP($A61,Base!$A$3:$J$1000,7,FALSE)=0," ",VLOOKUP($A61,Base!$A$3:$J$1000,6,FALSE))</f>
        <v>1.0118</v>
      </c>
      <c r="E61" s="11">
        <v>41122</v>
      </c>
      <c r="F61" s="12">
        <f ca="1">IF(VLOOKUP($E61,Base!$A$3:$J$1000,7,FALSE)=0," ",VLOOKUP($E61,Base!$A$3:$J$1000,2,FALSE)/100)</f>
        <v>3.8999999999999998E-3</v>
      </c>
      <c r="G61" s="12">
        <f ca="1">IF(VLOOKUP($E61,Base!$A$3:$J$1000,7,FALSE)=0," ",VLOOKUP($E61,Base!$A$3:$J$1000,5,FALSE))</f>
        <v>0.3901</v>
      </c>
      <c r="H61" s="12">
        <f ca="1">IF(VLOOKUP($E61,Base!$A$3:$J$1000,7,FALSE)=0," ",VLOOKUP($E61,Base!$A$3:$J$1000,6,FALSE))</f>
        <v>1.0331999999999999</v>
      </c>
    </row>
    <row r="62" spans="1:15" x14ac:dyDescent="0.2">
      <c r="A62" s="11">
        <v>40969</v>
      </c>
      <c r="B62" s="12">
        <f ca="1">IF(VLOOKUP($A62,Base!$A$3:$J$1000,7,FALSE)=0," ",VLOOKUP($A62,Base!$A$3:$J$1000,2,FALSE)/100)</f>
        <v>2.5000000000000001E-3</v>
      </c>
      <c r="C62" s="12">
        <f ca="1">IF(VLOOKUP($A62,Base!$A$3:$J$1000,7,FALSE)=0," ",VLOOKUP($A62,Base!$A$3:$J$1000,5,FALSE))</f>
        <v>0.25</v>
      </c>
      <c r="D62" s="12">
        <f ca="1">IF(VLOOKUP($A62,Base!$A$3:$J$1000,7,FALSE)=0," ",VLOOKUP($A62,Base!$A$3:$J$1000,6,FALSE))</f>
        <v>1.0144</v>
      </c>
      <c r="E62" s="11">
        <v>41153</v>
      </c>
      <c r="F62" s="12">
        <f ca="1">IF(VLOOKUP($E62,Base!$A$3:$J$1000,7,FALSE)=0," ",VLOOKUP($E62,Base!$A$3:$J$1000,2,FALSE)/100)</f>
        <v>4.7999999999999996E-3</v>
      </c>
      <c r="G62" s="12">
        <f ca="1">IF(VLOOKUP($E62,Base!$A$3:$J$1000,7,FALSE)=0," ",VLOOKUP($E62,Base!$A$3:$J$1000,5,FALSE))</f>
        <v>0.48010000000000003</v>
      </c>
      <c r="H62" s="12">
        <f ca="1">IF(VLOOKUP($E62,Base!$A$3:$J$1000,7,FALSE)=0," ",VLOOKUP($E62,Base!$A$3:$J$1000,6,FALSE))</f>
        <v>1.0381</v>
      </c>
    </row>
    <row r="63" spans="1:15" x14ac:dyDescent="0.2">
      <c r="A63" s="11">
        <v>41000</v>
      </c>
      <c r="B63" s="12">
        <f ca="1">IF(VLOOKUP($A63,Base!$A$3:$J$1000,7,FALSE)=0," ",VLOOKUP($A63,Base!$A$3:$J$1000,2,FALSE)/100)</f>
        <v>4.3E-3</v>
      </c>
      <c r="C63" s="12">
        <f ca="1">IF(VLOOKUP($A63,Base!$A$3:$J$1000,7,FALSE)=0," ",VLOOKUP($A63,Base!$A$3:$J$1000,5,FALSE))</f>
        <v>0.43009999999999998</v>
      </c>
      <c r="D63" s="12">
        <f ca="1">IF(VLOOKUP($A63,Base!$A$3:$J$1000,7,FALSE)=0," ",VLOOKUP($A63,Base!$A$3:$J$1000,6,FALSE))</f>
        <v>1.0186999999999999</v>
      </c>
      <c r="E63" s="11">
        <v>41183</v>
      </c>
      <c r="F63" s="12">
        <f ca="1">IF(VLOOKUP($E63,Base!$A$3:$J$1000,7,FALSE)=0," ",VLOOKUP($E63,Base!$A$3:$J$1000,2,FALSE)/100)</f>
        <v>6.4999999999999997E-3</v>
      </c>
      <c r="G63" s="12">
        <f ca="1">IF(VLOOKUP($E63,Base!$A$3:$J$1000,7,FALSE)=0," ",VLOOKUP($E63,Base!$A$3:$J$1000,5,FALSE))</f>
        <v>0.65010000000000001</v>
      </c>
      <c r="H63" s="12">
        <f ca="1">IF(VLOOKUP($E63,Base!$A$3:$J$1000,7,FALSE)=0," ",VLOOKUP($E63,Base!$A$3:$J$1000,6,FALSE))</f>
        <v>1.0448999999999999</v>
      </c>
    </row>
    <row r="64" spans="1:15" x14ac:dyDescent="0.2">
      <c r="A64" s="11">
        <v>41030</v>
      </c>
      <c r="B64" s="12">
        <f ca="1">IF(VLOOKUP($A64,Base!$A$3:$J$1000,7,FALSE)=0," ",VLOOKUP($A64,Base!$A$3:$J$1000,2,FALSE)/100)</f>
        <v>5.1000000000000004E-3</v>
      </c>
      <c r="C64" s="12">
        <f ca="1">IF(VLOOKUP($A64,Base!$A$3:$J$1000,7,FALSE)=0," ",VLOOKUP($A64,Base!$A$3:$J$1000,5,FALSE))</f>
        <v>0.50990000000000002</v>
      </c>
      <c r="D64" s="12">
        <f ca="1">IF(VLOOKUP($A64,Base!$A$3:$J$1000,7,FALSE)=0," ",VLOOKUP($A64,Base!$A$3:$J$1000,6,FALSE))</f>
        <v>1.0239</v>
      </c>
      <c r="E64" s="11">
        <v>41214</v>
      </c>
      <c r="F64" s="12">
        <f ca="1">IF(VLOOKUP($E64,Base!$A$3:$J$1000,7,FALSE)=0," ",VLOOKUP($E64,Base!$A$3:$J$1000,2,FALSE)/100)</f>
        <v>5.4000000000000003E-3</v>
      </c>
      <c r="G64" s="12">
        <f ca="1">IF(VLOOKUP($E64,Base!$A$3:$J$1000,7,FALSE)=0," ",VLOOKUP($E64,Base!$A$3:$J$1000,5,FALSE))</f>
        <v>0.53990000000000005</v>
      </c>
      <c r="H64" s="12">
        <f ca="1">IF(VLOOKUP($E64,Base!$A$3:$J$1000,7,FALSE)=0," ",VLOOKUP($E64,Base!$A$3:$J$1000,6,FALSE))</f>
        <v>1.0505</v>
      </c>
    </row>
    <row r="65" spans="1:8" x14ac:dyDescent="0.2">
      <c r="A65" s="11">
        <v>41061</v>
      </c>
      <c r="B65" s="12">
        <f ca="1">IF(VLOOKUP($A65,Base!$A$3:$J$1000,7,FALSE)=0," ",VLOOKUP($A65,Base!$A$3:$J$1000,2,FALSE)/100)</f>
        <v>1.8E-3</v>
      </c>
      <c r="C65" s="12">
        <f ca="1">IF(VLOOKUP($A65,Base!$A$3:$J$1000,7,FALSE)=0," ",VLOOKUP($A65,Base!$A$3:$J$1000,5,FALSE))</f>
        <v>0.1799</v>
      </c>
      <c r="D65" s="12">
        <f ca="1">IF(VLOOKUP($A65,Base!$A$3:$J$1000,7,FALSE)=0," ",VLOOKUP($A65,Base!$A$3:$J$1000,6,FALSE))</f>
        <v>1.0258</v>
      </c>
      <c r="E65" s="11">
        <v>41244</v>
      </c>
      <c r="F65" s="12">
        <f ca="1">IF(VLOOKUP($E65,Base!$A$3:$J$1000,7,FALSE)=0," ",VLOOKUP($E65,Base!$A$3:$J$1000,2,FALSE)/100)</f>
        <v>6.8999999999999999E-3</v>
      </c>
      <c r="G65" s="12">
        <f ca="1">IF(VLOOKUP($E65,Base!$A$3:$J$1000,7,FALSE)=0," ",VLOOKUP($E65,Base!$A$3:$J$1000,5,FALSE))</f>
        <v>0.69010000000000005</v>
      </c>
      <c r="H65" s="12">
        <f ca="1">IF(VLOOKUP($E65,Base!$A$3:$J$1000,7,FALSE)=0," ",VLOOKUP($E65,Base!$A$3:$J$1000,6,FALSE))</f>
        <v>1.0578000000000001</v>
      </c>
    </row>
    <row r="66" spans="1:8" x14ac:dyDescent="0.2">
      <c r="A66" s="110">
        <f>A67</f>
        <v>41275</v>
      </c>
      <c r="B66" s="110"/>
      <c r="C66" s="110"/>
      <c r="D66" s="110"/>
      <c r="E66" s="110"/>
      <c r="F66" s="110"/>
      <c r="G66" s="110"/>
      <c r="H66" s="110"/>
    </row>
    <row r="67" spans="1:8" x14ac:dyDescent="0.2">
      <c r="A67" s="11">
        <v>41275</v>
      </c>
      <c r="B67" s="12">
        <f ca="1">IF(VLOOKUP($A67,Base!$A$3:$J$1000,7,FALSE)=0," ",VLOOKUP($A67,Base!$A$3:$J$1000,2,FALSE)/100)</f>
        <v>8.8000000000000005E-3</v>
      </c>
      <c r="C67" s="12">
        <f ca="1">IF(VLOOKUP($A67,Base!$A$3:$J$1000,7,FALSE)=0," ",VLOOKUP($A67,Base!$A$3:$J$1000,5,FALSE))</f>
        <v>0.88</v>
      </c>
      <c r="D67" s="12">
        <f ca="1">IF(VLOOKUP($A67,Base!$A$3:$J$1000,7,FALSE)=0," ",VLOOKUP($A67,Base!$A$3:$J$1000,6,FALSE))</f>
        <v>1.0087999999999999</v>
      </c>
      <c r="E67" s="11">
        <v>41456</v>
      </c>
      <c r="F67" s="12">
        <f ca="1">IF(VLOOKUP($E67,Base!$A$3:$J$1000,7,FALSE)=0," ",VLOOKUP($E67,Base!$A$3:$J$1000,2,FALSE)/100)</f>
        <v>6.9999999999999999E-4</v>
      </c>
      <c r="G67" s="12">
        <f ca="1">IF(VLOOKUP($E67,Base!$A$3:$J$1000,7,FALSE)=0," ",VLOOKUP($E67,Base!$A$3:$J$1000,5,FALSE))</f>
        <v>6.9900000000000004E-2</v>
      </c>
      <c r="H67" s="12">
        <f ca="1">IF(VLOOKUP($E67,Base!$A$3:$J$1000,7,FALSE)=0," ",VLOOKUP($E67,Base!$A$3:$J$1000,6,FALSE))</f>
        <v>1.0351999999999999</v>
      </c>
    </row>
    <row r="68" spans="1:8" x14ac:dyDescent="0.2">
      <c r="A68" s="11">
        <v>41306</v>
      </c>
      <c r="B68" s="12">
        <f ca="1">IF(VLOOKUP($A68,Base!$A$3:$J$1000,7,FALSE)=0," ",VLOOKUP($A68,Base!$A$3:$J$1000,2,FALSE)/100)</f>
        <v>6.7999999999999996E-3</v>
      </c>
      <c r="C68" s="12">
        <f ca="1">IF(VLOOKUP($A68,Base!$A$3:$J$1000,7,FALSE)=0," ",VLOOKUP($A68,Base!$A$3:$J$1000,5,FALSE))</f>
        <v>0.68</v>
      </c>
      <c r="D68" s="12">
        <f ca="1">IF(VLOOKUP($A68,Base!$A$3:$J$1000,7,FALSE)=0," ",VLOOKUP($A68,Base!$A$3:$J$1000,6,FALSE))</f>
        <v>1.0157</v>
      </c>
      <c r="E68" s="11">
        <v>41487</v>
      </c>
      <c r="F68" s="12">
        <f ca="1">IF(VLOOKUP($E68,Base!$A$3:$J$1000,7,FALSE)=0," ",VLOOKUP($E68,Base!$A$3:$J$1000,2,FALSE)/100)</f>
        <v>1.6000000000000001E-3</v>
      </c>
      <c r="G68" s="12">
        <f ca="1">IF(VLOOKUP($E68,Base!$A$3:$J$1000,7,FALSE)=0," ",VLOOKUP($E68,Base!$A$3:$J$1000,5,FALSE))</f>
        <v>0.16</v>
      </c>
      <c r="H68" s="12">
        <f ca="1">IF(VLOOKUP($E68,Base!$A$3:$J$1000,7,FALSE)=0," ",VLOOKUP($E68,Base!$A$3:$J$1000,6,FALSE))</f>
        <v>1.0368999999999999</v>
      </c>
    </row>
    <row r="69" spans="1:8" x14ac:dyDescent="0.2">
      <c r="A69" s="11">
        <v>41334</v>
      </c>
      <c r="B69" s="12">
        <f ca="1">IF(VLOOKUP($A69,Base!$A$3:$J$1000,7,FALSE)=0," ",VLOOKUP($A69,Base!$A$3:$J$1000,2,FALSE)/100)</f>
        <v>4.8999999999999998E-3</v>
      </c>
      <c r="C69" s="12">
        <f ca="1">IF(VLOOKUP($A69,Base!$A$3:$J$1000,7,FALSE)=0," ",VLOOKUP($A69,Base!$A$3:$J$1000,5,FALSE))</f>
        <v>0.4899</v>
      </c>
      <c r="D69" s="12">
        <f ca="1">IF(VLOOKUP($A69,Base!$A$3:$J$1000,7,FALSE)=0," ",VLOOKUP($A69,Base!$A$3:$J$1000,6,FALSE))</f>
        <v>1.0206</v>
      </c>
      <c r="E69" s="11">
        <v>41518</v>
      </c>
      <c r="F69" s="12">
        <f ca="1">IF(VLOOKUP($E69,Base!$A$3:$J$1000,7,FALSE)=0," ",VLOOKUP($E69,Base!$A$3:$J$1000,2,FALSE)/100)</f>
        <v>2.7000000000000001E-3</v>
      </c>
      <c r="G69" s="12">
        <f ca="1">IF(VLOOKUP($E69,Base!$A$3:$J$1000,7,FALSE)=0," ",VLOOKUP($E69,Base!$A$3:$J$1000,5,FALSE))</f>
        <v>0.27</v>
      </c>
      <c r="H69" s="12">
        <f ca="1">IF(VLOOKUP($E69,Base!$A$3:$J$1000,7,FALSE)=0," ",VLOOKUP($E69,Base!$A$3:$J$1000,6,FALSE))</f>
        <v>1.0397000000000001</v>
      </c>
    </row>
    <row r="70" spans="1:8" x14ac:dyDescent="0.2">
      <c r="A70" s="11">
        <v>41365</v>
      </c>
      <c r="B70" s="12">
        <f ca="1">IF(VLOOKUP($A70,Base!$A$3:$J$1000,7,FALSE)=0," ",VLOOKUP($A70,Base!$A$3:$J$1000,2,FALSE)/100)</f>
        <v>5.1000000000000004E-3</v>
      </c>
      <c r="C70" s="12">
        <f ca="1">IF(VLOOKUP($A70,Base!$A$3:$J$1000,7,FALSE)=0," ",VLOOKUP($A70,Base!$A$3:$J$1000,5,FALSE))</f>
        <v>0.51</v>
      </c>
      <c r="D70" s="12">
        <f ca="1">IF(VLOOKUP($A70,Base!$A$3:$J$1000,7,FALSE)=0," ",VLOOKUP($A70,Base!$A$3:$J$1000,6,FALSE))</f>
        <v>1.0258</v>
      </c>
      <c r="E70" s="11">
        <v>41548</v>
      </c>
      <c r="F70" s="12">
        <f ca="1">IF(VLOOKUP($E70,Base!$A$3:$J$1000,7,FALSE)=0," ",VLOOKUP($E70,Base!$A$3:$J$1000,2,FALSE)/100)</f>
        <v>4.7999999999999996E-3</v>
      </c>
      <c r="G70" s="12">
        <f ca="1">IF(VLOOKUP($E70,Base!$A$3:$J$1000,7,FALSE)=0," ",VLOOKUP($E70,Base!$A$3:$J$1000,5,FALSE))</f>
        <v>0.48</v>
      </c>
      <c r="H70" s="12">
        <f ca="1">IF(VLOOKUP($E70,Base!$A$3:$J$1000,7,FALSE)=0," ",VLOOKUP($E70,Base!$A$3:$J$1000,6,FALSE))</f>
        <v>1.0446</v>
      </c>
    </row>
    <row r="71" spans="1:8" x14ac:dyDescent="0.2">
      <c r="A71" s="11">
        <v>41395</v>
      </c>
      <c r="B71" s="12">
        <f ca="1">IF(VLOOKUP($A71,Base!$A$3:$J$1000,7,FALSE)=0," ",VLOOKUP($A71,Base!$A$3:$J$1000,2,FALSE)/100)</f>
        <v>4.5999999999999999E-3</v>
      </c>
      <c r="C71" s="12">
        <f ca="1">IF(VLOOKUP($A71,Base!$A$3:$J$1000,7,FALSE)=0," ",VLOOKUP($A71,Base!$A$3:$J$1000,5,FALSE))</f>
        <v>0.45989999999999998</v>
      </c>
      <c r="D71" s="12">
        <f ca="1">IF(VLOOKUP($A71,Base!$A$3:$J$1000,7,FALSE)=0," ",VLOOKUP($A71,Base!$A$3:$J$1000,6,FALSE))</f>
        <v>1.0306</v>
      </c>
      <c r="E71" s="11">
        <v>41579</v>
      </c>
      <c r="F71" s="12">
        <f ca="1">IF(VLOOKUP($E71,Base!$A$3:$J$1000,7,FALSE)=0," ",VLOOKUP($E71,Base!$A$3:$J$1000,2,FALSE)/100)</f>
        <v>5.7000000000000002E-3</v>
      </c>
      <c r="G71" s="12">
        <f ca="1">IF(VLOOKUP($E71,Base!$A$3:$J$1000,7,FALSE)=0," ",VLOOKUP($E71,Base!$A$3:$J$1000,5,FALSE))</f>
        <v>0.56999999999999995</v>
      </c>
      <c r="H71" s="12">
        <f ca="1">IF(VLOOKUP($E71,Base!$A$3:$J$1000,7,FALSE)=0," ",VLOOKUP($E71,Base!$A$3:$J$1000,6,FALSE))</f>
        <v>1.0506</v>
      </c>
    </row>
    <row r="72" spans="1:8" x14ac:dyDescent="0.2">
      <c r="A72" s="11">
        <v>41426</v>
      </c>
      <c r="B72" s="12">
        <f ca="1">IF(VLOOKUP($A72,Base!$A$3:$J$1000,7,FALSE)=0," ",VLOOKUP($A72,Base!$A$3:$J$1000,2,FALSE)/100)</f>
        <v>3.8E-3</v>
      </c>
      <c r="C72" s="12">
        <f ca="1">IF(VLOOKUP($A72,Base!$A$3:$J$1000,7,FALSE)=0," ",VLOOKUP($A72,Base!$A$3:$J$1000,5,FALSE))</f>
        <v>0.37990000000000002</v>
      </c>
      <c r="D72" s="12">
        <f ca="1">IF(VLOOKUP($A72,Base!$A$3:$J$1000,7,FALSE)=0," ",VLOOKUP($A72,Base!$A$3:$J$1000,6,FALSE))</f>
        <v>1.0345</v>
      </c>
      <c r="E72" s="11">
        <v>41609</v>
      </c>
      <c r="F72" s="12">
        <f ca="1">IF(VLOOKUP($E72,Base!$A$3:$J$1000,7,FALSE)=0," ",VLOOKUP($E72,Base!$A$3:$J$1000,2,FALSE)/100)</f>
        <v>7.4999999999999997E-3</v>
      </c>
      <c r="G72" s="12">
        <f ca="1">IF(VLOOKUP($E72,Base!$A$3:$J$1000,7,FALSE)=0," ",VLOOKUP($E72,Base!$A$3:$J$1000,5,FALSE))</f>
        <v>0.75009999999999999</v>
      </c>
      <c r="H72" s="12">
        <f ca="1">IF(VLOOKUP($E72,Base!$A$3:$J$1000,7,FALSE)=0," ",VLOOKUP($E72,Base!$A$3:$J$1000,6,FALSE))</f>
        <v>1.0585</v>
      </c>
    </row>
    <row r="73" spans="1:8" x14ac:dyDescent="0.2">
      <c r="A73" s="110">
        <f>A74</f>
        <v>41640</v>
      </c>
      <c r="B73" s="110"/>
      <c r="C73" s="110"/>
      <c r="D73" s="110"/>
      <c r="E73" s="110"/>
      <c r="F73" s="110"/>
      <c r="G73" s="110"/>
      <c r="H73" s="110"/>
    </row>
    <row r="74" spans="1:8" x14ac:dyDescent="0.2">
      <c r="A74" s="11">
        <v>41640</v>
      </c>
      <c r="B74" s="12">
        <f ca="1">IF(VLOOKUP($A74,Base!$A$3:$J$1000,7,FALSE)=0," ",VLOOKUP($A74,Base!$A$3:$J$1000,2,FALSE)/100)</f>
        <v>6.7000000000000002E-3</v>
      </c>
      <c r="C74" s="12">
        <f ca="1">IF(VLOOKUP($A74,Base!$A$3:$J$1000,7,FALSE)=0," ",VLOOKUP($A74,Base!$A$3:$J$1000,5,FALSE))</f>
        <v>0.67</v>
      </c>
      <c r="D74" s="12">
        <f ca="1">IF(VLOOKUP($A74,Base!$A$3:$J$1000,7,FALSE)=0," ",VLOOKUP($A74,Base!$A$3:$J$1000,6,FALSE))</f>
        <v>1.0066999999999999</v>
      </c>
      <c r="E74" s="11">
        <v>41821</v>
      </c>
      <c r="F74" s="12">
        <f ca="1">IF(VLOOKUP($E74,Base!$A$3:$J$1000,7,FALSE)=0," ",VLOOKUP($E74,Base!$A$3:$J$1000,2,FALSE)/100)</f>
        <v>1.6999999999999999E-3</v>
      </c>
      <c r="G74" s="12">
        <f ca="1">IF(VLOOKUP($E74,Base!$A$3:$J$1000,7,FALSE)=0," ",VLOOKUP($E74,Base!$A$3:$J$1000,5,FALSE))</f>
        <v>0.1701</v>
      </c>
      <c r="H74" s="12">
        <f ca="1">IF(VLOOKUP($E74,Base!$A$3:$J$1000,7,FALSE)=0," ",VLOOKUP($E74,Base!$A$3:$J$1000,6,FALSE))</f>
        <v>1.0417000000000001</v>
      </c>
    </row>
    <row r="75" spans="1:8" x14ac:dyDescent="0.2">
      <c r="A75" s="11">
        <v>41671</v>
      </c>
      <c r="B75" s="12">
        <f ca="1">IF(VLOOKUP($A75,Base!$A$3:$J$1000,7,FALSE)=0," ",VLOOKUP($A75,Base!$A$3:$J$1000,2,FALSE)/100)</f>
        <v>7.0000000000000001E-3</v>
      </c>
      <c r="C75" s="12">
        <f ca="1">IF(VLOOKUP($A75,Base!$A$3:$J$1000,7,FALSE)=0," ",VLOOKUP($A75,Base!$A$3:$J$1000,5,FALSE))</f>
        <v>0.69989999999999997</v>
      </c>
      <c r="D75" s="12">
        <f ca="1">IF(VLOOKUP($A75,Base!$A$3:$J$1000,7,FALSE)=0," ",VLOOKUP($A75,Base!$A$3:$J$1000,6,FALSE))</f>
        <v>1.0137</v>
      </c>
      <c r="E75" s="11">
        <v>41852</v>
      </c>
      <c r="F75" s="12">
        <f ca="1">IF(VLOOKUP($E75,Base!$A$3:$J$1000,7,FALSE)=0," ",VLOOKUP($E75,Base!$A$3:$J$1000,2,FALSE)/100)</f>
        <v>1.4E-3</v>
      </c>
      <c r="G75" s="12">
        <f ca="1">IF(VLOOKUP($E75,Base!$A$3:$J$1000,7,FALSE)=0," ",VLOOKUP($E75,Base!$A$3:$J$1000,5,FALSE))</f>
        <v>0.14000000000000001</v>
      </c>
      <c r="H75" s="12">
        <f ca="1">IF(VLOOKUP($E75,Base!$A$3:$J$1000,7,FALSE)=0," ",VLOOKUP($E75,Base!$A$3:$J$1000,6,FALSE))</f>
        <v>1.0431999999999999</v>
      </c>
    </row>
    <row r="76" spans="1:8" x14ac:dyDescent="0.2">
      <c r="A76" s="11">
        <v>41699</v>
      </c>
      <c r="B76" s="12">
        <f ca="1">IF(VLOOKUP($A76,Base!$A$3:$J$1000,7,FALSE)=0," ",VLOOKUP($A76,Base!$A$3:$J$1000,2,FALSE)/100)</f>
        <v>7.3000000000000001E-3</v>
      </c>
      <c r="C76" s="12">
        <f ca="1">IF(VLOOKUP($A76,Base!$A$3:$J$1000,7,FALSE)=0," ",VLOOKUP($A76,Base!$A$3:$J$1000,5,FALSE))</f>
        <v>0.72989999999999999</v>
      </c>
      <c r="D76" s="12">
        <f ca="1">IF(VLOOKUP($A76,Base!$A$3:$J$1000,7,FALSE)=0," ",VLOOKUP($A76,Base!$A$3:$J$1000,6,FALSE))</f>
        <v>1.0210999999999999</v>
      </c>
      <c r="E76" s="11">
        <v>41883</v>
      </c>
      <c r="F76" s="12">
        <f ca="1">IF(VLOOKUP($E76,Base!$A$3:$J$1000,7,FALSE)=0," ",VLOOKUP($E76,Base!$A$3:$J$1000,2,FALSE)/100)</f>
        <v>3.8999999999999998E-3</v>
      </c>
      <c r="G76" s="12">
        <f ca="1">IF(VLOOKUP($E76,Base!$A$3:$J$1000,7,FALSE)=0," ",VLOOKUP($E76,Base!$A$3:$J$1000,5,FALSE))</f>
        <v>0.39</v>
      </c>
      <c r="H76" s="12">
        <f ca="1">IF(VLOOKUP($E76,Base!$A$3:$J$1000,7,FALSE)=0," ",VLOOKUP($E76,Base!$A$3:$J$1000,6,FALSE))</f>
        <v>1.0471999999999999</v>
      </c>
    </row>
    <row r="77" spans="1:8" x14ac:dyDescent="0.2">
      <c r="A77" s="11">
        <v>41730</v>
      </c>
      <c r="B77" s="12">
        <f ca="1">IF(VLOOKUP($A77,Base!$A$3:$J$1000,7,FALSE)=0," ",VLOOKUP($A77,Base!$A$3:$J$1000,2,FALSE)/100)</f>
        <v>7.7999999999999996E-3</v>
      </c>
      <c r="C77" s="12">
        <f ca="1">IF(VLOOKUP($A77,Base!$A$3:$J$1000,7,FALSE)=0," ",VLOOKUP($A77,Base!$A$3:$J$1000,5,FALSE))</f>
        <v>0.78</v>
      </c>
      <c r="D77" s="12">
        <f ca="1">IF(VLOOKUP($A77,Base!$A$3:$J$1000,7,FALSE)=0," ",VLOOKUP($A77,Base!$A$3:$J$1000,6,FALSE))</f>
        <v>1.0290999999999999</v>
      </c>
      <c r="E77" s="11">
        <v>41913</v>
      </c>
      <c r="F77" s="12">
        <f ca="1">IF(VLOOKUP($E77,Base!$A$3:$J$1000,7,FALSE)=0," ",VLOOKUP($E77,Base!$A$3:$J$1000,2,FALSE)/100)</f>
        <v>4.7999999999999996E-3</v>
      </c>
      <c r="G77" s="12">
        <f ca="1">IF(VLOOKUP($E77,Base!$A$3:$J$1000,7,FALSE)=0," ",VLOOKUP($E77,Base!$A$3:$J$1000,5,FALSE))</f>
        <v>0.48010000000000003</v>
      </c>
      <c r="H77" s="12">
        <f ca="1">IF(VLOOKUP($E77,Base!$A$3:$J$1000,7,FALSE)=0," ",VLOOKUP($E77,Base!$A$3:$J$1000,6,FALSE))</f>
        <v>1.0523</v>
      </c>
    </row>
    <row r="78" spans="1:8" x14ac:dyDescent="0.2">
      <c r="A78" s="11">
        <v>41760</v>
      </c>
      <c r="B78" s="12">
        <f ca="1">IF(VLOOKUP($A78,Base!$A$3:$J$1000,7,FALSE)=0," ",VLOOKUP($A78,Base!$A$3:$J$1000,2,FALSE)/100)</f>
        <v>5.7999999999999996E-3</v>
      </c>
      <c r="C78" s="12">
        <f ca="1">IF(VLOOKUP($A78,Base!$A$3:$J$1000,7,FALSE)=0," ",VLOOKUP($A78,Base!$A$3:$J$1000,5,FALSE))</f>
        <v>0.57999999999999996</v>
      </c>
      <c r="D78" s="12">
        <f ca="1">IF(VLOOKUP($A78,Base!$A$3:$J$1000,7,FALSE)=0," ",VLOOKUP($A78,Base!$A$3:$J$1000,6,FALSE))</f>
        <v>1.0350999999999999</v>
      </c>
      <c r="E78" s="11">
        <v>41944</v>
      </c>
      <c r="F78" s="12">
        <f ca="1">IF(VLOOKUP($E78,Base!$A$3:$J$1000,7,FALSE)=0," ",VLOOKUP($E78,Base!$A$3:$J$1000,2,FALSE)/100)</f>
        <v>3.8E-3</v>
      </c>
      <c r="G78" s="12">
        <f ca="1">IF(VLOOKUP($E78,Base!$A$3:$J$1000,7,FALSE)=0," ",VLOOKUP($E78,Base!$A$3:$J$1000,5,FALSE))</f>
        <v>0.38</v>
      </c>
      <c r="H78" s="12">
        <f ca="1">IF(VLOOKUP($E78,Base!$A$3:$J$1000,7,FALSE)=0," ",VLOOKUP($E78,Base!$A$3:$J$1000,6,FALSE))</f>
        <v>1.0563</v>
      </c>
    </row>
    <row r="79" spans="1:8" x14ac:dyDescent="0.2">
      <c r="A79" s="11">
        <v>41791</v>
      </c>
      <c r="B79" s="12">
        <f ca="1">IF(VLOOKUP($A79,Base!$A$3:$J$1000,7,FALSE)=0," ",VLOOKUP($A79,Base!$A$3:$J$1000,2,FALSE)/100)</f>
        <v>4.7000000000000002E-3</v>
      </c>
      <c r="C79" s="12">
        <f ca="1">IF(VLOOKUP($A79,Base!$A$3:$J$1000,7,FALSE)=0," ",VLOOKUP($A79,Base!$A$3:$J$1000,5,FALSE))</f>
        <v>0.46989999999999998</v>
      </c>
      <c r="D79" s="12">
        <f ca="1">IF(VLOOKUP($A79,Base!$A$3:$J$1000,7,FALSE)=0," ",VLOOKUP($A79,Base!$A$3:$J$1000,6,FALSE))</f>
        <v>1.0399</v>
      </c>
      <c r="E79" s="11">
        <v>41974</v>
      </c>
      <c r="F79" s="12">
        <f ca="1">IF(VLOOKUP($E79,Base!$A$3:$J$1000,7,FALSE)=0," ",VLOOKUP($E79,Base!$A$3:$J$1000,2,FALSE)/100)</f>
        <v>7.9000000000000008E-3</v>
      </c>
      <c r="G79" s="12">
        <f ca="1">IF(VLOOKUP($E79,Base!$A$3:$J$1000,7,FALSE)=0," ",VLOOKUP($E79,Base!$A$3:$J$1000,5,FALSE))</f>
        <v>0.79010000000000002</v>
      </c>
      <c r="H79" s="12">
        <f ca="1">IF(VLOOKUP($E79,Base!$A$3:$J$1000,7,FALSE)=0," ",VLOOKUP($E79,Base!$A$3:$J$1000,6,FALSE))</f>
        <v>1.0646</v>
      </c>
    </row>
    <row r="80" spans="1:8" x14ac:dyDescent="0.2">
      <c r="A80" s="110">
        <f>A81</f>
        <v>42005</v>
      </c>
      <c r="B80" s="110"/>
      <c r="C80" s="110"/>
      <c r="D80" s="110"/>
      <c r="E80" s="110"/>
      <c r="F80" s="110"/>
      <c r="G80" s="110"/>
      <c r="H80" s="110"/>
    </row>
    <row r="81" spans="1:8" x14ac:dyDescent="0.2">
      <c r="A81" s="11">
        <v>42005</v>
      </c>
      <c r="B81" s="12">
        <f ca="1">IF(VLOOKUP($A81,Base!$A$3:$J$1000,7,FALSE)=0," ",VLOOKUP($A81,Base!$A$3:$J$1000,2,FALSE)/100)</f>
        <v>8.8999999999999999E-3</v>
      </c>
      <c r="C81" s="12">
        <f ca="1">IF(VLOOKUP($A81,Base!$A$3:$J$1000,7,FALSE)=0," ",VLOOKUP($A81,Base!$A$3:$J$1000,5,FALSE))</f>
        <v>0.88990000000000002</v>
      </c>
      <c r="D81" s="12">
        <f ca="1">IF(VLOOKUP($A81,Base!$A$3:$J$1000,7,FALSE)=0," ",VLOOKUP($A81,Base!$A$3:$J$1000,6,FALSE))</f>
        <v>1.0088999999999999</v>
      </c>
      <c r="E81" s="11">
        <v>42186</v>
      </c>
      <c r="F81" s="12">
        <f ca="1">IF(VLOOKUP($E81,Base!$A$3:$J$1000,7,FALSE)=0," ",VLOOKUP($E81,Base!$A$3:$J$1000,2,FALSE)/100)</f>
        <v>5.8999999999999999E-3</v>
      </c>
      <c r="G81" s="12">
        <f ca="1">IF(VLOOKUP($E81,Base!$A$3:$J$1000,7,FALSE)=0," ",VLOOKUP($E81,Base!$A$3:$J$1000,5,FALSE))</f>
        <v>0.59009999999999996</v>
      </c>
      <c r="H81" s="12">
        <f ca="1">IF(VLOOKUP($E81,Base!$A$3:$J$1000,7,FALSE)=0," ",VLOOKUP($E81,Base!$A$3:$J$1000,6,FALSE))</f>
        <v>1.069</v>
      </c>
    </row>
    <row r="82" spans="1:8" x14ac:dyDescent="0.2">
      <c r="A82" s="11">
        <v>42036</v>
      </c>
      <c r="B82" s="12">
        <f ca="1">IF(VLOOKUP($A82,Base!$A$3:$J$1000,7,FALSE)=0," ",VLOOKUP($A82,Base!$A$3:$J$1000,2,FALSE)/100)</f>
        <v>1.3299999999999999E-2</v>
      </c>
      <c r="C82" s="12">
        <f ca="1">IF(VLOOKUP($A82,Base!$A$3:$J$1000,7,FALSE)=0," ",VLOOKUP($A82,Base!$A$3:$J$1000,5,FALSE))</f>
        <v>1.33</v>
      </c>
      <c r="D82" s="12">
        <f ca="1">IF(VLOOKUP($A82,Base!$A$3:$J$1000,7,FALSE)=0," ",VLOOKUP($A82,Base!$A$3:$J$1000,6,FALSE))</f>
        <v>1.0223</v>
      </c>
      <c r="E82" s="11">
        <v>42217</v>
      </c>
      <c r="F82" s="12">
        <f ca="1">IF(VLOOKUP($E82,Base!$A$3:$J$1000,7,FALSE)=0," ",VLOOKUP($E82,Base!$A$3:$J$1000,2,FALSE)/100)</f>
        <v>4.3E-3</v>
      </c>
      <c r="G82" s="12">
        <f ca="1">IF(VLOOKUP($E82,Base!$A$3:$J$1000,7,FALSE)=0," ",VLOOKUP($E82,Base!$A$3:$J$1000,5,FALSE))</f>
        <v>0.43</v>
      </c>
      <c r="H82" s="12">
        <f ca="1">IF(VLOOKUP($E82,Base!$A$3:$J$1000,7,FALSE)=0," ",VLOOKUP($E82,Base!$A$3:$J$1000,6,FALSE))</f>
        <v>1.0736000000000001</v>
      </c>
    </row>
    <row r="83" spans="1:8" x14ac:dyDescent="0.2">
      <c r="A83" s="11">
        <v>42064</v>
      </c>
      <c r="B83" s="12">
        <f ca="1">IF(VLOOKUP($A83,Base!$A$3:$J$1000,7,FALSE)=0," ",VLOOKUP($A83,Base!$A$3:$J$1000,2,FALSE)/100)</f>
        <v>1.24E-2</v>
      </c>
      <c r="C83" s="12">
        <f ca="1">IF(VLOOKUP($A83,Base!$A$3:$J$1000,7,FALSE)=0," ",VLOOKUP($A83,Base!$A$3:$J$1000,5,FALSE))</f>
        <v>1.2401</v>
      </c>
      <c r="D83" s="12">
        <f ca="1">IF(VLOOKUP($A83,Base!$A$3:$J$1000,7,FALSE)=0," ",VLOOKUP($A83,Base!$A$3:$J$1000,6,FALSE))</f>
        <v>1.0349999999999999</v>
      </c>
      <c r="E83" s="11">
        <v>42248</v>
      </c>
      <c r="F83" s="12">
        <f ca="1">IF(VLOOKUP($E83,Base!$A$3:$J$1000,7,FALSE)=0," ",VLOOKUP($E83,Base!$A$3:$J$1000,2,FALSE)/100)</f>
        <v>3.8999999999999998E-3</v>
      </c>
      <c r="G83" s="12">
        <f ca="1">IF(VLOOKUP($E83,Base!$A$3:$J$1000,7,FALSE)=0," ",VLOOKUP($E83,Base!$A$3:$J$1000,5,FALSE))</f>
        <v>0.38990000000000002</v>
      </c>
      <c r="H83" s="12">
        <f ca="1">IF(VLOOKUP($E83,Base!$A$3:$J$1000,7,FALSE)=0," ",VLOOKUP($E83,Base!$A$3:$J$1000,6,FALSE))</f>
        <v>1.0778000000000001</v>
      </c>
    </row>
    <row r="84" spans="1:8" x14ac:dyDescent="0.2">
      <c r="A84" s="11">
        <v>42095</v>
      </c>
      <c r="B84" s="12">
        <f ca="1">IF(VLOOKUP($A84,Base!$A$3:$J$1000,7,FALSE)=0," ",VLOOKUP($A84,Base!$A$3:$J$1000,2,FALSE)/100)</f>
        <v>1.0699999999999999E-2</v>
      </c>
      <c r="C84" s="12">
        <f ca="1">IF(VLOOKUP($A84,Base!$A$3:$J$1000,7,FALSE)=0," ",VLOOKUP($A84,Base!$A$3:$J$1000,5,FALSE))</f>
        <v>1.07</v>
      </c>
      <c r="D84" s="12">
        <f ca="1">IF(VLOOKUP($A84,Base!$A$3:$J$1000,7,FALSE)=0," ",VLOOKUP($A84,Base!$A$3:$J$1000,6,FALSE))</f>
        <v>1.0461</v>
      </c>
      <c r="E84" s="11">
        <v>42278</v>
      </c>
      <c r="F84" s="12">
        <f ca="1">IF(VLOOKUP($E84,Base!$A$3:$J$1000,7,FALSE)=0," ",VLOOKUP($E84,Base!$A$3:$J$1000,2,FALSE)/100)</f>
        <v>6.6E-3</v>
      </c>
      <c r="G84" s="12">
        <f ca="1">IF(VLOOKUP($E84,Base!$A$3:$J$1000,7,FALSE)=0," ",VLOOKUP($E84,Base!$A$3:$J$1000,5,FALSE))</f>
        <v>0.66010000000000002</v>
      </c>
      <c r="H84" s="12">
        <f ca="1">IF(VLOOKUP($E84,Base!$A$3:$J$1000,7,FALSE)=0," ",VLOOKUP($E84,Base!$A$3:$J$1000,6,FALSE))</f>
        <v>1.0849</v>
      </c>
    </row>
    <row r="85" spans="1:8" x14ac:dyDescent="0.2">
      <c r="A85" s="11">
        <v>42125</v>
      </c>
      <c r="B85" s="12">
        <f ca="1">IF(VLOOKUP($A85,Base!$A$3:$J$1000,7,FALSE)=0," ",VLOOKUP($A85,Base!$A$3:$J$1000,2,FALSE)/100)</f>
        <v>6.0000000000000001E-3</v>
      </c>
      <c r="C85" s="12">
        <f ca="1">IF(VLOOKUP($A85,Base!$A$3:$J$1000,7,FALSE)=0," ",VLOOKUP($A85,Base!$A$3:$J$1000,5,FALSE))</f>
        <v>0.6</v>
      </c>
      <c r="D85" s="12">
        <f ca="1">IF(VLOOKUP($A85,Base!$A$3:$J$1000,7,FALSE)=0," ",VLOOKUP($A85,Base!$A$3:$J$1000,6,FALSE))</f>
        <v>1.0523</v>
      </c>
      <c r="E85" s="11">
        <v>42309</v>
      </c>
      <c r="F85" s="12">
        <f ca="1">IF(VLOOKUP($E85,Base!$A$3:$J$1000,7,FALSE)=0," ",VLOOKUP($E85,Base!$A$3:$J$1000,2,FALSE)/100)</f>
        <v>8.5000000000000006E-3</v>
      </c>
      <c r="G85" s="12">
        <f ca="1">IF(VLOOKUP($E85,Base!$A$3:$J$1000,7,FALSE)=0," ",VLOOKUP($E85,Base!$A$3:$J$1000,5,FALSE))</f>
        <v>0.84989999999999999</v>
      </c>
      <c r="H85" s="12">
        <f ca="1">IF(VLOOKUP($E85,Base!$A$3:$J$1000,7,FALSE)=0," ",VLOOKUP($E85,Base!$A$3:$J$1000,6,FALSE))</f>
        <v>1.0942000000000001</v>
      </c>
    </row>
    <row r="86" spans="1:8" x14ac:dyDescent="0.2">
      <c r="A86" s="11">
        <v>42156</v>
      </c>
      <c r="B86" s="12">
        <f ca="1">IF(VLOOKUP($A86,Base!$A$3:$J$1000,7,FALSE)=0," ",VLOOKUP($A86,Base!$A$3:$J$1000,2,FALSE)/100)</f>
        <v>9.9000000000000008E-3</v>
      </c>
      <c r="C86" s="12">
        <f ca="1">IF(VLOOKUP($A86,Base!$A$3:$J$1000,7,FALSE)=0," ",VLOOKUP($A86,Base!$A$3:$J$1000,5,FALSE))</f>
        <v>0.9899</v>
      </c>
      <c r="D86" s="12">
        <f ca="1">IF(VLOOKUP($A86,Base!$A$3:$J$1000,7,FALSE)=0," ",VLOOKUP($A86,Base!$A$3:$J$1000,6,FALSE))</f>
        <v>1.0628</v>
      </c>
      <c r="E86" s="11">
        <v>42339</v>
      </c>
      <c r="F86" s="12">
        <f ca="1">IF(VLOOKUP($E86,Base!$A$3:$J$1000,7,FALSE)=0," ",VLOOKUP($E86,Base!$A$3:$J$1000,2,FALSE)/100)</f>
        <v>1.18E-2</v>
      </c>
      <c r="G86" s="12">
        <f ca="1">IF(VLOOKUP($E86,Base!$A$3:$J$1000,7,FALSE)=0," ",VLOOKUP($E86,Base!$A$3:$J$1000,5,FALSE))</f>
        <v>1.1800999999999999</v>
      </c>
      <c r="H86" s="12">
        <f ca="1">IF(VLOOKUP($E86,Base!$A$3:$J$1000,7,FALSE)=0," ",VLOOKUP($E86,Base!$A$3:$J$1000,6,FALSE))</f>
        <v>1.1071</v>
      </c>
    </row>
    <row r="87" spans="1:8" x14ac:dyDescent="0.2">
      <c r="A87" s="110">
        <f>A88</f>
        <v>42370</v>
      </c>
      <c r="B87" s="110"/>
      <c r="C87" s="110"/>
      <c r="D87" s="110"/>
      <c r="E87" s="110"/>
      <c r="F87" s="110"/>
      <c r="G87" s="110"/>
      <c r="H87" s="110"/>
    </row>
    <row r="88" spans="1:8" x14ac:dyDescent="0.2">
      <c r="A88" s="11">
        <v>42370</v>
      </c>
      <c r="B88" s="12">
        <f ca="1">IF(VLOOKUP($A88,Base!$A$3:$J$1000,7,FALSE)=0," ",VLOOKUP($A88,Base!$A$3:$J$1000,2,FALSE)/100)</f>
        <v>9.1999999999999998E-3</v>
      </c>
      <c r="C88" s="12">
        <f ca="1">IF(VLOOKUP($A88,Base!$A$3:$J$1000,7,FALSE)=0," ",VLOOKUP($A88,Base!$A$3:$J$1000,5,FALSE))</f>
        <v>0.92</v>
      </c>
      <c r="D88" s="12">
        <f ca="1">IF(VLOOKUP($A88,Base!$A$3:$J$1000,7,FALSE)=0," ",VLOOKUP($A88,Base!$A$3:$J$1000,6,FALSE))</f>
        <v>1.0092000000000001</v>
      </c>
      <c r="E88" s="11">
        <v>42552</v>
      </c>
      <c r="F88" s="12">
        <f ca="1">IF(VLOOKUP($E88,Base!$A$3:$J$1000,7,FALSE)=0," ",VLOOKUP($E88,Base!$A$3:$J$1000,2,FALSE)/100)</f>
        <v>5.4000000000000003E-3</v>
      </c>
      <c r="G88" s="12">
        <f ca="1">IF(VLOOKUP($E88,Base!$A$3:$J$1000,7,FALSE)=0," ",VLOOKUP($E88,Base!$A$3:$J$1000,5,FALSE))</f>
        <v>0.53990000000000005</v>
      </c>
      <c r="H88" s="12">
        <f ca="1">IF(VLOOKUP($E88,Base!$A$3:$J$1000,7,FALSE)=0," ",VLOOKUP($E88,Base!$A$3:$J$1000,6,FALSE))</f>
        <v>1.0519000000000001</v>
      </c>
    </row>
    <row r="89" spans="1:8" x14ac:dyDescent="0.2">
      <c r="A89" s="11">
        <v>42401</v>
      </c>
      <c r="B89" s="12">
        <f ca="1">IF(VLOOKUP($A89,Base!$A$3:$J$1000,7,FALSE)=0," ",VLOOKUP($A89,Base!$A$3:$J$1000,2,FALSE)/100)</f>
        <v>1.4200000000000001E-2</v>
      </c>
      <c r="C89" s="12">
        <f ca="1">IF(VLOOKUP($A89,Base!$A$3:$J$1000,7,FALSE)=0," ",VLOOKUP($A89,Base!$A$3:$J$1000,5,FALSE))</f>
        <v>1.42</v>
      </c>
      <c r="D89" s="12">
        <f ca="1">IF(VLOOKUP($A89,Base!$A$3:$J$1000,7,FALSE)=0," ",VLOOKUP($A89,Base!$A$3:$J$1000,6,FALSE))</f>
        <v>1.0235000000000001</v>
      </c>
      <c r="E89" s="11">
        <v>42583</v>
      </c>
      <c r="F89" s="12">
        <f ca="1">IF(VLOOKUP($E89,Base!$A$3:$J$1000,7,FALSE)=0," ",VLOOKUP($E89,Base!$A$3:$J$1000,2,FALSE)/100)</f>
        <v>4.4999999999999997E-3</v>
      </c>
      <c r="G89" s="12">
        <f ca="1">IF(VLOOKUP($E89,Base!$A$3:$J$1000,7,FALSE)=0," ",VLOOKUP($E89,Base!$A$3:$J$1000,5,FALSE))</f>
        <v>0.4501</v>
      </c>
      <c r="H89" s="12">
        <f ca="1">IF(VLOOKUP($E89,Base!$A$3:$J$1000,7,FALSE)=0," ",VLOOKUP($E89,Base!$A$3:$J$1000,6,FALSE))</f>
        <v>1.0566</v>
      </c>
    </row>
    <row r="90" spans="1:8" x14ac:dyDescent="0.2">
      <c r="A90" s="11">
        <v>42430</v>
      </c>
      <c r="B90" s="12">
        <f ca="1">IF(VLOOKUP($A90,Base!$A$3:$J$1000,7,FALSE)=0," ",VLOOKUP($A90,Base!$A$3:$J$1000,2,FALSE)/100)</f>
        <v>4.3E-3</v>
      </c>
      <c r="C90" s="12">
        <f ca="1">IF(VLOOKUP($A90,Base!$A$3:$J$1000,7,FALSE)=0," ",VLOOKUP($A90,Base!$A$3:$J$1000,5,FALSE))</f>
        <v>0.4299</v>
      </c>
      <c r="D90" s="12">
        <f ca="1">IF(VLOOKUP($A90,Base!$A$3:$J$1000,7,FALSE)=0," ",VLOOKUP($A90,Base!$A$3:$J$1000,6,FALSE))</f>
        <v>1.0279</v>
      </c>
      <c r="E90" s="11">
        <v>42614</v>
      </c>
      <c r="F90" s="12">
        <f ca="1">IF(VLOOKUP($E90,Base!$A$3:$J$1000,7,FALSE)=0," ",VLOOKUP($E90,Base!$A$3:$J$1000,2,FALSE)/100)</f>
        <v>2.3E-3</v>
      </c>
      <c r="G90" s="12">
        <f ca="1">IF(VLOOKUP($E90,Base!$A$3:$J$1000,7,FALSE)=0," ",VLOOKUP($E90,Base!$A$3:$J$1000,5,FALSE))</f>
        <v>0.2301</v>
      </c>
      <c r="H90" s="12">
        <f ca="1">IF(VLOOKUP($E90,Base!$A$3:$J$1000,7,FALSE)=0," ",VLOOKUP($E90,Base!$A$3:$J$1000,6,FALSE))</f>
        <v>1.0589999999999999</v>
      </c>
    </row>
    <row r="91" spans="1:8" x14ac:dyDescent="0.2">
      <c r="A91" s="11">
        <v>42461</v>
      </c>
      <c r="B91" s="12">
        <f ca="1">IF(VLOOKUP($A91,Base!$A$3:$J$1000,7,FALSE)=0," ",VLOOKUP($A91,Base!$A$3:$J$1000,2,FALSE)/100)</f>
        <v>5.1000000000000004E-3</v>
      </c>
      <c r="C91" s="12">
        <f ca="1">IF(VLOOKUP($A91,Base!$A$3:$J$1000,7,FALSE)=0," ",VLOOKUP($A91,Base!$A$3:$J$1000,5,FALSE))</f>
        <v>0.50990000000000002</v>
      </c>
      <c r="D91" s="12">
        <f ca="1">IF(VLOOKUP($A91,Base!$A$3:$J$1000,7,FALSE)=0," ",VLOOKUP($A91,Base!$A$3:$J$1000,6,FALSE))</f>
        <v>1.0331999999999999</v>
      </c>
      <c r="E91" s="11">
        <v>42644</v>
      </c>
      <c r="F91" s="12">
        <f ca="1">IF(VLOOKUP($E91,Base!$A$3:$J$1000,7,FALSE)=0," ",VLOOKUP($E91,Base!$A$3:$J$1000,2,FALSE)/100)</f>
        <v>1.9E-3</v>
      </c>
      <c r="G91" s="12">
        <f ca="1">IF(VLOOKUP($E91,Base!$A$3:$J$1000,7,FALSE)=0," ",VLOOKUP($E91,Base!$A$3:$J$1000,5,FALSE))</f>
        <v>0.19</v>
      </c>
      <c r="H91" s="12">
        <f ca="1">IF(VLOOKUP($E91,Base!$A$3:$J$1000,7,FALSE)=0," ",VLOOKUP($E91,Base!$A$3:$J$1000,6,FALSE))</f>
        <v>1.0610999999999999</v>
      </c>
    </row>
    <row r="92" spans="1:8" x14ac:dyDescent="0.2">
      <c r="A92" s="11">
        <v>42491</v>
      </c>
      <c r="B92" s="12">
        <f ca="1">IF(VLOOKUP($A92,Base!$A$3:$J$1000,7,FALSE)=0," ",VLOOKUP($A92,Base!$A$3:$J$1000,2,FALSE)/100)</f>
        <v>8.6E-3</v>
      </c>
      <c r="C92" s="12">
        <f ca="1">IF(VLOOKUP($A92,Base!$A$3:$J$1000,7,FALSE)=0," ",VLOOKUP($A92,Base!$A$3:$J$1000,5,FALSE))</f>
        <v>0.8599</v>
      </c>
      <c r="D92" s="12">
        <f ca="1">IF(VLOOKUP($A92,Base!$A$3:$J$1000,7,FALSE)=0," ",VLOOKUP($A92,Base!$A$3:$J$1000,6,FALSE))</f>
        <v>1.0421</v>
      </c>
      <c r="E92" s="11">
        <v>42675</v>
      </c>
      <c r="F92" s="12">
        <f ca="1">IF(VLOOKUP($E92,Base!$A$3:$J$1000,7,FALSE)=0," ",VLOOKUP($E92,Base!$A$3:$J$1000,2,FALSE)/100)</f>
        <v>2.5999999999999999E-3</v>
      </c>
      <c r="G92" s="12">
        <f ca="1">IF(VLOOKUP($E92,Base!$A$3:$J$1000,7,FALSE)=0," ",VLOOKUP($E92,Base!$A$3:$J$1000,5,FALSE))</f>
        <v>0.26</v>
      </c>
      <c r="H92" s="12">
        <f ca="1">IF(VLOOKUP($E92,Base!$A$3:$J$1000,7,FALSE)=0," ",VLOOKUP($E92,Base!$A$3:$J$1000,6,FALSE))</f>
        <v>1.0638000000000001</v>
      </c>
    </row>
    <row r="93" spans="1:8" x14ac:dyDescent="0.2">
      <c r="A93" s="11">
        <v>42522</v>
      </c>
      <c r="B93" s="12">
        <f ca="1">IF(VLOOKUP($A93,Base!$A$3:$J$1000,7,FALSE)=0," ",VLOOKUP($A93,Base!$A$3:$J$1000,2,FALSE)/100)</f>
        <v>4.0000000000000001E-3</v>
      </c>
      <c r="C93" s="12">
        <f ca="1">IF(VLOOKUP($A93,Base!$A$3:$J$1000,7,FALSE)=0," ",VLOOKUP($A93,Base!$A$3:$J$1000,5,FALSE))</f>
        <v>0.4</v>
      </c>
      <c r="D93" s="12">
        <f ca="1">IF(VLOOKUP($A93,Base!$A$3:$J$1000,7,FALSE)=0," ",VLOOKUP($A93,Base!$A$3:$J$1000,6,FALSE))</f>
        <v>1.0462</v>
      </c>
      <c r="E93" s="11">
        <v>42705</v>
      </c>
      <c r="F93" s="12">
        <f ca="1">IF(VLOOKUP($E93,Base!$A$3:$J$1000,7,FALSE)=0," ",VLOOKUP($E93,Base!$A$3:$J$1000,2,FALSE)/100)</f>
        <v>1.9E-3</v>
      </c>
      <c r="G93" s="12">
        <f ca="1">IF(VLOOKUP($E93,Base!$A$3:$J$1000,7,FALSE)=0," ",VLOOKUP($E93,Base!$A$3:$J$1000,5,FALSE))</f>
        <v>0.19</v>
      </c>
      <c r="H93" s="12">
        <f ca="1">IF(VLOOKUP($E93,Base!$A$3:$J$1000,7,FALSE)=0," ",VLOOKUP($E93,Base!$A$3:$J$1000,6,FALSE))</f>
        <v>1.0658000000000001</v>
      </c>
    </row>
    <row r="94" spans="1:8" x14ac:dyDescent="0.2">
      <c r="A94" s="110">
        <f>A95</f>
        <v>42736</v>
      </c>
      <c r="B94" s="110"/>
      <c r="C94" s="110"/>
      <c r="D94" s="110"/>
      <c r="E94" s="110"/>
      <c r="F94" s="110"/>
      <c r="G94" s="110"/>
      <c r="H94" s="110"/>
    </row>
    <row r="95" spans="1:8" x14ac:dyDescent="0.2">
      <c r="A95" s="11">
        <v>42736</v>
      </c>
      <c r="B95" s="12">
        <f ca="1">IF(VLOOKUP($A95,Base!$A$3:$J$1000,7,FALSE)=0," ",VLOOKUP($A95,Base!$A$3:$J$1000,2,FALSE)/100)</f>
        <v>3.0999999999999999E-3</v>
      </c>
      <c r="C95" s="12">
        <f ca="1">IF(VLOOKUP($A95,Base!$A$3:$J$1000,7,FALSE)=0," ",VLOOKUP($A95,Base!$A$3:$J$1000,5,FALSE))</f>
        <v>0.31</v>
      </c>
      <c r="D95" s="12">
        <f ca="1">IF(VLOOKUP($A95,Base!$A$3:$J$1000,7,FALSE)=0," ",VLOOKUP($A95,Base!$A$3:$J$1000,6,FALSE))</f>
        <v>1.0031000000000001</v>
      </c>
      <c r="E95" s="11">
        <v>42917</v>
      </c>
      <c r="F95" s="12">
        <f ca="1">IF(VLOOKUP($E95,Base!$A$3:$J$1000,7,FALSE)=0," ",VLOOKUP($E95,Base!$A$3:$J$1000,2,FALSE)/100)</f>
        <v>-1.8E-3</v>
      </c>
      <c r="G95" s="12">
        <f ca="1">IF(VLOOKUP($E95,Base!$A$3:$J$1000,7,FALSE)=0," ",VLOOKUP($E95,Base!$A$3:$J$1000,5,FALSE))</f>
        <v>-0.1799</v>
      </c>
      <c r="H95" s="12">
        <f ca="1">IF(VLOOKUP($E95,Base!$A$3:$J$1000,7,FALSE)=0," ",VLOOKUP($E95,Base!$A$3:$J$1000,6,FALSE))</f>
        <v>1.0144</v>
      </c>
    </row>
    <row r="96" spans="1:8" x14ac:dyDescent="0.2">
      <c r="A96" s="11">
        <v>42767</v>
      </c>
      <c r="B96" s="12">
        <f ca="1">IF(VLOOKUP($A96,Base!$A$3:$J$1000,7,FALSE)=0," ",VLOOKUP($A96,Base!$A$3:$J$1000,2,FALSE)/100)</f>
        <v>5.4000000000000003E-3</v>
      </c>
      <c r="C96" s="12">
        <f ca="1">IF(VLOOKUP($A96,Base!$A$3:$J$1000,7,FALSE)=0," ",VLOOKUP($A96,Base!$A$3:$J$1000,5,FALSE))</f>
        <v>0.54</v>
      </c>
      <c r="D96" s="12">
        <f ca="1">IF(VLOOKUP($A96,Base!$A$3:$J$1000,7,FALSE)=0," ",VLOOKUP($A96,Base!$A$3:$J$1000,6,FALSE))</f>
        <v>1.0085</v>
      </c>
      <c r="E96" s="11">
        <v>42948</v>
      </c>
      <c r="F96" s="12">
        <f ca="1">IF(VLOOKUP($E96,Base!$A$3:$J$1000,7,FALSE)=0," ",VLOOKUP($E96,Base!$A$3:$J$1000,2,FALSE)/100)</f>
        <v>3.5000000000000001E-3</v>
      </c>
      <c r="G96" s="12">
        <f ca="1">IF(VLOOKUP($E96,Base!$A$3:$J$1000,7,FALSE)=0," ",VLOOKUP($E96,Base!$A$3:$J$1000,5,FALSE))</f>
        <v>0.35</v>
      </c>
      <c r="H96" s="12">
        <f ca="1">IF(VLOOKUP($E96,Base!$A$3:$J$1000,7,FALSE)=0," ",VLOOKUP($E96,Base!$A$3:$J$1000,6,FALSE))</f>
        <v>1.0179</v>
      </c>
    </row>
    <row r="97" spans="1:8" x14ac:dyDescent="0.2">
      <c r="A97" s="11">
        <v>42795</v>
      </c>
      <c r="B97" s="12">
        <f ca="1">IF(VLOOKUP($A97,Base!$A$3:$J$1000,7,FALSE)=0," ",VLOOKUP($A97,Base!$A$3:$J$1000,2,FALSE)/100)</f>
        <v>1.5E-3</v>
      </c>
      <c r="C97" s="12">
        <f ca="1">IF(VLOOKUP($A97,Base!$A$3:$J$1000,7,FALSE)=0," ",VLOOKUP($A97,Base!$A$3:$J$1000,5,FALSE))</f>
        <v>0.15</v>
      </c>
      <c r="D97" s="12">
        <f ca="1">IF(VLOOKUP($A97,Base!$A$3:$J$1000,7,FALSE)=0," ",VLOOKUP($A97,Base!$A$3:$J$1000,6,FALSE))</f>
        <v>1.01</v>
      </c>
      <c r="E97" s="11">
        <v>42979</v>
      </c>
      <c r="F97" s="12">
        <f ca="1">IF(VLOOKUP($E97,Base!$A$3:$J$1000,7,FALSE)=0," ",VLOOKUP($E97,Base!$A$3:$J$1000,2,FALSE)/100)</f>
        <v>1.1000000000000001E-3</v>
      </c>
      <c r="G97" s="12">
        <f ca="1">IF(VLOOKUP($E97,Base!$A$3:$J$1000,7,FALSE)=0," ",VLOOKUP($E97,Base!$A$3:$J$1000,5,FALSE))</f>
        <v>0.11</v>
      </c>
      <c r="H97" s="12">
        <f ca="1">IF(VLOOKUP($E97,Base!$A$3:$J$1000,7,FALSE)=0," ",VLOOKUP($E97,Base!$A$3:$J$1000,6,FALSE))</f>
        <v>1.0189999999999999</v>
      </c>
    </row>
    <row r="98" spans="1:8" x14ac:dyDescent="0.2">
      <c r="A98" s="11">
        <v>42826</v>
      </c>
      <c r="B98" s="12">
        <f ca="1">IF(VLOOKUP($A98,Base!$A$3:$J$1000,7,FALSE)=0," ",VLOOKUP($A98,Base!$A$3:$J$1000,2,FALSE)/100)</f>
        <v>2.0999999999999999E-3</v>
      </c>
      <c r="C98" s="12">
        <f ca="1">IF(VLOOKUP($A98,Base!$A$3:$J$1000,7,FALSE)=0," ",VLOOKUP($A98,Base!$A$3:$J$1000,5,FALSE))</f>
        <v>0.21</v>
      </c>
      <c r="D98" s="12">
        <f ca="1">IF(VLOOKUP($A98,Base!$A$3:$J$1000,7,FALSE)=0," ",VLOOKUP($A98,Base!$A$3:$J$1000,6,FALSE))</f>
        <v>1.0122</v>
      </c>
      <c r="E98" s="11">
        <v>43009</v>
      </c>
      <c r="F98" s="12">
        <f ca="1">IF(VLOOKUP($E98,Base!$A$3:$J$1000,7,FALSE)=0," ",VLOOKUP($E98,Base!$A$3:$J$1000,2,FALSE)/100)</f>
        <v>3.3999999999999998E-3</v>
      </c>
      <c r="G98" s="12">
        <f ca="1">IF(VLOOKUP($E98,Base!$A$3:$J$1000,7,FALSE)=0," ",VLOOKUP($E98,Base!$A$3:$J$1000,5,FALSE))</f>
        <v>0.34</v>
      </c>
      <c r="H98" s="12">
        <f ca="1">IF(VLOOKUP($E98,Base!$A$3:$J$1000,7,FALSE)=0," ",VLOOKUP($E98,Base!$A$3:$J$1000,6,FALSE))</f>
        <v>1.0225</v>
      </c>
    </row>
    <row r="99" spans="1:8" x14ac:dyDescent="0.2">
      <c r="A99" s="11">
        <v>42856</v>
      </c>
      <c r="B99" s="12">
        <f ca="1">IF(VLOOKUP($A99,Base!$A$3:$J$1000,7,FALSE)=0," ",VLOOKUP($A99,Base!$A$3:$J$1000,2,FALSE)/100)</f>
        <v>2.3999999999999998E-3</v>
      </c>
      <c r="C99" s="12">
        <f ca="1">IF(VLOOKUP($A99,Base!$A$3:$J$1000,7,FALSE)=0," ",VLOOKUP($A99,Base!$A$3:$J$1000,5,FALSE))</f>
        <v>0.24010000000000001</v>
      </c>
      <c r="D99" s="12">
        <f ca="1">IF(VLOOKUP($A99,Base!$A$3:$J$1000,7,FALSE)=0," ",VLOOKUP($A99,Base!$A$3:$J$1000,6,FALSE))</f>
        <v>1.0145999999999999</v>
      </c>
      <c r="E99" s="11">
        <v>43040</v>
      </c>
      <c r="F99" s="12">
        <f ca="1">IF(VLOOKUP($E99,Base!$A$3:$J$1000,7,FALSE)=0," ",VLOOKUP($E99,Base!$A$3:$J$1000,2,FALSE)/100)</f>
        <v>3.2000000000000002E-3</v>
      </c>
      <c r="G99" s="12">
        <f ca="1">IF(VLOOKUP($E99,Base!$A$3:$J$1000,7,FALSE)=0," ",VLOOKUP($E99,Base!$A$3:$J$1000,5,FALSE))</f>
        <v>0.3201</v>
      </c>
      <c r="H99" s="12">
        <f ca="1">IF(VLOOKUP($E99,Base!$A$3:$J$1000,7,FALSE)=0," ",VLOOKUP($E99,Base!$A$3:$J$1000,6,FALSE))</f>
        <v>1.0258</v>
      </c>
    </row>
    <row r="100" spans="1:8" x14ac:dyDescent="0.2">
      <c r="A100" s="11">
        <v>42887</v>
      </c>
      <c r="B100" s="12">
        <f ca="1">IF(VLOOKUP($A100,Base!$A$3:$J$1000,7,FALSE)=0," ",VLOOKUP($A100,Base!$A$3:$J$1000,2,FALSE)/100)</f>
        <v>1.6000000000000001E-3</v>
      </c>
      <c r="C100" s="12">
        <f ca="1">IF(VLOOKUP($A100,Base!$A$3:$J$1000,7,FALSE)=0," ",VLOOKUP($A100,Base!$A$3:$J$1000,5,FALSE))</f>
        <v>0.16</v>
      </c>
      <c r="D100" s="12">
        <f ca="1">IF(VLOOKUP($A100,Base!$A$3:$J$1000,7,FALSE)=0," ",VLOOKUP($A100,Base!$A$3:$J$1000,6,FALSE))</f>
        <v>1.0162</v>
      </c>
      <c r="E100" s="11">
        <v>43070</v>
      </c>
      <c r="F100" s="12">
        <f ca="1">IF(VLOOKUP($E100,Base!$A$3:$J$1000,7,FALSE)=0," ",VLOOKUP($E100,Base!$A$3:$J$1000,2,FALSE)/100)</f>
        <v>3.5000000000000001E-3</v>
      </c>
      <c r="G100" s="12">
        <f ca="1">IF(VLOOKUP($E100,Base!$A$3:$J$1000,7,FALSE)=0," ",VLOOKUP($E100,Base!$A$3:$J$1000,5,FALSE))</f>
        <v>0.35</v>
      </c>
      <c r="H100" s="12">
        <f ca="1">IF(VLOOKUP($E100,Base!$A$3:$J$1000,7,FALSE)=0," ",VLOOKUP($E100,Base!$A$3:$J$1000,6,FALSE))</f>
        <v>1.0294000000000001</v>
      </c>
    </row>
    <row r="101" spans="1:8" x14ac:dyDescent="0.2">
      <c r="A101" s="110">
        <f>A102</f>
        <v>43101</v>
      </c>
      <c r="B101" s="110"/>
      <c r="C101" s="110"/>
      <c r="D101" s="110"/>
      <c r="E101" s="110"/>
      <c r="F101" s="110"/>
      <c r="G101" s="110"/>
      <c r="H101" s="110"/>
    </row>
    <row r="102" spans="1:8" x14ac:dyDescent="0.2">
      <c r="A102" s="11">
        <v>43101</v>
      </c>
      <c r="B102" s="12">
        <f ca="1">IF(VLOOKUP($A102,Base!$A$3:$J$1000,7,FALSE)=0," ",VLOOKUP($A102,Base!$A$3:$J$1000,2,FALSE)/100)</f>
        <v>3.8999999999999998E-3</v>
      </c>
      <c r="C102" s="12">
        <f ca="1">IF(VLOOKUP($A102,Base!$A$3:$J$1000,7,FALSE)=0," ",VLOOKUP($A102,Base!$A$3:$J$1000,5,FALSE))</f>
        <v>0.3901</v>
      </c>
      <c r="D102" s="12">
        <f ca="1">IF(VLOOKUP($A102,Base!$A$3:$J$1000,7,FALSE)=0," ",VLOOKUP($A102,Base!$A$3:$J$1000,6,FALSE))</f>
        <v>1.0039</v>
      </c>
      <c r="E102" s="11">
        <v>43282</v>
      </c>
      <c r="F102" s="12">
        <f ca="1">IF(VLOOKUP($E102,Base!$A$3:$J$1000,7,FALSE)=0," ",VLOOKUP($E102,Base!$A$3:$J$1000,2,FALSE)/100)</f>
        <v>6.4000000000000003E-3</v>
      </c>
      <c r="G102" s="12">
        <f ca="1">IF(VLOOKUP($E102,Base!$A$3:$J$1000,7,FALSE)=0," ",VLOOKUP($E102,Base!$A$3:$J$1000,5,FALSE))</f>
        <v>0.63990000000000002</v>
      </c>
      <c r="H102" s="12">
        <f ca="1">IF(VLOOKUP($E102,Base!$A$3:$J$1000,7,FALSE)=0," ",VLOOKUP($E102,Base!$A$3:$J$1000,6,FALSE))</f>
        <v>1.03</v>
      </c>
    </row>
    <row r="103" spans="1:8" x14ac:dyDescent="0.2">
      <c r="A103" s="11">
        <v>43132</v>
      </c>
      <c r="B103" s="12">
        <f ca="1">IF(VLOOKUP($A103,Base!$A$3:$J$1000,7,FALSE)=0," ",VLOOKUP($A103,Base!$A$3:$J$1000,2,FALSE)/100)</f>
        <v>3.8E-3</v>
      </c>
      <c r="C103" s="12">
        <f ca="1">IF(VLOOKUP($A103,Base!$A$3:$J$1000,7,FALSE)=0," ",VLOOKUP($A103,Base!$A$3:$J$1000,5,FALSE))</f>
        <v>0.38009999999999999</v>
      </c>
      <c r="D103" s="12">
        <f ca="1">IF(VLOOKUP($A103,Base!$A$3:$J$1000,7,FALSE)=0," ",VLOOKUP($A103,Base!$A$3:$J$1000,6,FALSE))</f>
        <v>1.0077</v>
      </c>
      <c r="E103" s="11">
        <v>43313</v>
      </c>
      <c r="F103" s="12">
        <f ca="1">IF(VLOOKUP($E103,Base!$A$3:$J$1000,7,FALSE)=0," ",VLOOKUP($E103,Base!$A$3:$J$1000,2,FALSE)/100)</f>
        <v>1.2999999999999999E-3</v>
      </c>
      <c r="G103" s="12">
        <f ca="1">IF(VLOOKUP($E103,Base!$A$3:$J$1000,7,FALSE)=0," ",VLOOKUP($E103,Base!$A$3:$J$1000,5,FALSE))</f>
        <v>0.13</v>
      </c>
      <c r="H103" s="12">
        <f ca="1">IF(VLOOKUP($E103,Base!$A$3:$J$1000,7,FALSE)=0," ",VLOOKUP($E103,Base!$A$3:$J$1000,6,FALSE))</f>
        <v>1.0314000000000001</v>
      </c>
    </row>
    <row r="104" spans="1:8" x14ac:dyDescent="0.2">
      <c r="A104" s="11">
        <v>43160</v>
      </c>
      <c r="B104" s="12">
        <f ca="1">IF(VLOOKUP($A104,Base!$A$3:$J$1000,7,FALSE)=0," ",VLOOKUP($A104,Base!$A$3:$J$1000,2,FALSE)/100)</f>
        <v>1E-3</v>
      </c>
      <c r="C104" s="12">
        <f ca="1">IF(VLOOKUP($A104,Base!$A$3:$J$1000,7,FALSE)=0," ",VLOOKUP($A104,Base!$A$3:$J$1000,5,FALSE))</f>
        <v>0.1</v>
      </c>
      <c r="D104" s="12">
        <f ca="1">IF(VLOOKUP($A104,Base!$A$3:$J$1000,7,FALSE)=0," ",VLOOKUP($A104,Base!$A$3:$J$1000,6,FALSE))</f>
        <v>1.0086999999999999</v>
      </c>
      <c r="E104" s="11">
        <v>43344</v>
      </c>
      <c r="F104" s="12">
        <f ca="1">IF(VLOOKUP($E104,Base!$A$3:$J$1000,7,FALSE)=0," ",VLOOKUP($E104,Base!$A$3:$J$1000,2,FALSE)/100)</f>
        <v>8.9999999999999998E-4</v>
      </c>
      <c r="G104" s="12">
        <f ca="1">IF(VLOOKUP($E104,Base!$A$3:$J$1000,7,FALSE)=0," ",VLOOKUP($E104,Base!$A$3:$J$1000,5,FALSE))</f>
        <v>0.09</v>
      </c>
      <c r="H104" s="12">
        <f ca="1">IF(VLOOKUP($E104,Base!$A$3:$J$1000,7,FALSE)=0," ",VLOOKUP($E104,Base!$A$3:$J$1000,6,FALSE))</f>
        <v>1.0323</v>
      </c>
    </row>
    <row r="105" spans="1:8" x14ac:dyDescent="0.2">
      <c r="A105" s="11">
        <v>43191</v>
      </c>
      <c r="B105" s="12">
        <f ca="1">IF(VLOOKUP($A105,Base!$A$3:$J$1000,7,FALSE)=0," ",VLOOKUP($A105,Base!$A$3:$J$1000,2,FALSE)/100)</f>
        <v>2.0999999999999999E-3</v>
      </c>
      <c r="C105" s="12">
        <f ca="1">IF(VLOOKUP($A105,Base!$A$3:$J$1000,7,FALSE)=0," ",VLOOKUP($A105,Base!$A$3:$J$1000,5,FALSE))</f>
        <v>0.21</v>
      </c>
      <c r="D105" s="12">
        <f ca="1">IF(VLOOKUP($A105,Base!$A$3:$J$1000,7,FALSE)=0," ",VLOOKUP($A105,Base!$A$3:$J$1000,6,FALSE))</f>
        <v>1.0107999999999999</v>
      </c>
      <c r="E105" s="11">
        <v>43374</v>
      </c>
      <c r="F105" s="12">
        <f ca="1">IF(VLOOKUP($E105,Base!$A$3:$J$1000,7,FALSE)=0," ",VLOOKUP($E105,Base!$A$3:$J$1000,2,FALSE)/100)</f>
        <v>5.7999999999999996E-3</v>
      </c>
      <c r="G105" s="12">
        <f ca="1">IF(VLOOKUP($E105,Base!$A$3:$J$1000,7,FALSE)=0," ",VLOOKUP($E105,Base!$A$3:$J$1000,5,FALSE))</f>
        <v>0.57999999999999996</v>
      </c>
      <c r="H105" s="12">
        <f ca="1">IF(VLOOKUP($E105,Base!$A$3:$J$1000,7,FALSE)=0," ",VLOOKUP($E105,Base!$A$3:$J$1000,6,FALSE))</f>
        <v>1.0383</v>
      </c>
    </row>
    <row r="106" spans="1:8" x14ac:dyDescent="0.2">
      <c r="A106" s="11">
        <v>43221</v>
      </c>
      <c r="B106" s="12">
        <f ca="1">IF(VLOOKUP($A106,Base!$A$3:$J$1000,7,FALSE)=0," ",VLOOKUP($A106,Base!$A$3:$J$1000,2,FALSE)/100)</f>
        <v>1.4E-3</v>
      </c>
      <c r="C106" s="12">
        <f ca="1">IF(VLOOKUP($A106,Base!$A$3:$J$1000,7,FALSE)=0," ",VLOOKUP($A106,Base!$A$3:$J$1000,5,FALSE))</f>
        <v>0.14000000000000001</v>
      </c>
      <c r="D106" s="12">
        <f ca="1">IF(VLOOKUP($A106,Base!$A$3:$J$1000,7,FALSE)=0," ",VLOOKUP($A106,Base!$A$3:$J$1000,6,FALSE))</f>
        <v>1.0123</v>
      </c>
      <c r="E106" s="11">
        <v>43405</v>
      </c>
      <c r="F106" s="12">
        <f ca="1">IF(VLOOKUP($E106,Base!$A$3:$J$1000,7,FALSE)=0," ",VLOOKUP($E106,Base!$A$3:$J$1000,2,FALSE)/100)</f>
        <v>1.9E-3</v>
      </c>
      <c r="G106" s="12">
        <f ca="1">IF(VLOOKUP($E106,Base!$A$3:$J$1000,7,FALSE)=0," ",VLOOKUP($E106,Base!$A$3:$J$1000,5,FALSE))</f>
        <v>0.19</v>
      </c>
      <c r="H106" s="12">
        <f ca="1">IF(VLOOKUP($E106,Base!$A$3:$J$1000,7,FALSE)=0," ",VLOOKUP($E106,Base!$A$3:$J$1000,6,FALSE))</f>
        <v>1.0403</v>
      </c>
    </row>
    <row r="107" spans="1:8" x14ac:dyDescent="0.2">
      <c r="A107" s="11">
        <v>43252</v>
      </c>
      <c r="B107" s="12">
        <f ca="1">IF(VLOOKUP($A107,Base!$A$3:$J$1000,7,FALSE)=0," ",VLOOKUP($A107,Base!$A$3:$J$1000,2,FALSE)/100)</f>
        <v>1.11E-2</v>
      </c>
      <c r="C107" s="12">
        <f ca="1">IF(VLOOKUP($A107,Base!$A$3:$J$1000,7,FALSE)=0," ",VLOOKUP($A107,Base!$A$3:$J$1000,5,FALSE))</f>
        <v>1.1100000000000001</v>
      </c>
      <c r="D107" s="12">
        <f ca="1">IF(VLOOKUP($A107,Base!$A$3:$J$1000,7,FALSE)=0," ",VLOOKUP($A107,Base!$A$3:$J$1000,6,FALSE))</f>
        <v>1.0235000000000001</v>
      </c>
      <c r="E107" s="11">
        <v>43435</v>
      </c>
      <c r="F107" s="12">
        <f ca="1">IF(VLOOKUP($E107,Base!$A$3:$J$1000,7,FALSE)=0," ",VLOOKUP($E107,Base!$A$3:$J$1000,2,FALSE)/100)</f>
        <v>-1.6000000000000001E-3</v>
      </c>
      <c r="G107" s="12">
        <f ca="1">IF(VLOOKUP($E107,Base!$A$3:$J$1000,7,FALSE)=0," ",VLOOKUP($E107,Base!$A$3:$J$1000,5,FALSE))</f>
        <v>-0.16</v>
      </c>
      <c r="H107" s="12">
        <f ca="1">IF(VLOOKUP($E107,Base!$A$3:$J$1000,7,FALSE)=0," ",VLOOKUP($E107,Base!$A$3:$J$1000,6,FALSE))</f>
        <v>1.0386</v>
      </c>
    </row>
    <row r="108" spans="1:8" x14ac:dyDescent="0.2">
      <c r="A108" s="110">
        <f>A109</f>
        <v>43466</v>
      </c>
      <c r="B108" s="110"/>
      <c r="C108" s="110"/>
      <c r="D108" s="110"/>
      <c r="E108" s="110"/>
      <c r="F108" s="110"/>
      <c r="G108" s="110"/>
      <c r="H108" s="110"/>
    </row>
    <row r="109" spans="1:8" x14ac:dyDescent="0.2">
      <c r="A109" s="11">
        <v>43466</v>
      </c>
      <c r="B109" s="12">
        <f ca="1">IF(VLOOKUP($A109,Base!$A$3:$J$1000,7,FALSE)=0," ",VLOOKUP($A109,Base!$A$3:$J$1000,2,FALSE)/100)</f>
        <v>3.0000000000000001E-3</v>
      </c>
      <c r="C109" s="12">
        <f ca="1">IF(VLOOKUP($A109,Base!$A$3:$J$1000,7,FALSE)=0," ",VLOOKUP($A109,Base!$A$3:$J$1000,5,FALSE))</f>
        <v>0.2999</v>
      </c>
      <c r="D109" s="12">
        <f ca="1">IF(VLOOKUP($A109,Base!$A$3:$J$1000,7,FALSE)=0," ",VLOOKUP($A109,Base!$A$3:$J$1000,6,FALSE))</f>
        <v>1.0029999999999999</v>
      </c>
      <c r="E109" s="11">
        <v>43647</v>
      </c>
      <c r="F109" s="12">
        <f ca="1">IF(VLOOKUP($E109,Base!$A$3:$J$1000,7,FALSE)=0," ",VLOOKUP($E109,Base!$A$3:$J$1000,2,FALSE)/100)</f>
        <v>8.9999999999999998E-4</v>
      </c>
      <c r="G109" s="12">
        <f ca="1">IF(VLOOKUP($E109,Base!$A$3:$J$1000,7,FALSE)=0," ",VLOOKUP($E109,Base!$A$3:$J$1000,5,FALSE))</f>
        <v>9.01E-2</v>
      </c>
      <c r="H109" s="12">
        <f ca="1">IF(VLOOKUP($E109,Base!$A$3:$J$1000,7,FALSE)=0," ",VLOOKUP($E109,Base!$A$3:$J$1000,6,FALSE))</f>
        <v>1.0242</v>
      </c>
    </row>
    <row r="110" spans="1:8" x14ac:dyDescent="0.2">
      <c r="A110" s="11">
        <v>43497</v>
      </c>
      <c r="B110" s="12">
        <f ca="1">IF(VLOOKUP($A110,Base!$A$3:$J$1000,7,FALSE)=0," ",VLOOKUP($A110,Base!$A$3:$J$1000,2,FALSE)/100)</f>
        <v>3.3999999999999998E-3</v>
      </c>
      <c r="C110" s="12">
        <f ca="1">IF(VLOOKUP($A110,Base!$A$3:$J$1000,7,FALSE)=0," ",VLOOKUP($A110,Base!$A$3:$J$1000,5,FALSE))</f>
        <v>0.34</v>
      </c>
      <c r="D110" s="12">
        <f ca="1">IF(VLOOKUP($A110,Base!$A$3:$J$1000,7,FALSE)=0," ",VLOOKUP($A110,Base!$A$3:$J$1000,6,FALSE))</f>
        <v>1.0064</v>
      </c>
      <c r="E110" s="11">
        <v>43678</v>
      </c>
      <c r="F110" s="12">
        <f ca="1">IF(VLOOKUP($E110,Base!$A$3:$J$1000,7,FALSE)=0," ",VLOOKUP($E110,Base!$A$3:$J$1000,2,FALSE)/100)</f>
        <v>8.0000000000000004E-4</v>
      </c>
      <c r="G110" s="12">
        <f ca="1">IF(VLOOKUP($E110,Base!$A$3:$J$1000,7,FALSE)=0," ",VLOOKUP($E110,Base!$A$3:$J$1000,5,FALSE))</f>
        <v>8.0100000000000005E-2</v>
      </c>
      <c r="H110" s="12">
        <f ca="1">IF(VLOOKUP($E110,Base!$A$3:$J$1000,7,FALSE)=0," ",VLOOKUP($E110,Base!$A$3:$J$1000,6,FALSE))</f>
        <v>1.0250999999999999</v>
      </c>
    </row>
    <row r="111" spans="1:8" x14ac:dyDescent="0.2">
      <c r="A111" s="11">
        <v>43525</v>
      </c>
      <c r="B111" s="12">
        <f ca="1">IF(VLOOKUP($A111,Base!$A$3:$J$1000,7,FALSE)=0," ",VLOOKUP($A111,Base!$A$3:$J$1000,2,FALSE)/100)</f>
        <v>5.4000000000000003E-3</v>
      </c>
      <c r="C111" s="12">
        <f ca="1">IF(VLOOKUP($A111,Base!$A$3:$J$1000,7,FALSE)=0," ",VLOOKUP($A111,Base!$A$3:$J$1000,5,FALSE))</f>
        <v>0.53990000000000005</v>
      </c>
      <c r="D111" s="12">
        <f ca="1">IF(VLOOKUP($A111,Base!$A$3:$J$1000,7,FALSE)=0," ",VLOOKUP($A111,Base!$A$3:$J$1000,6,FALSE))</f>
        <v>1.0118</v>
      </c>
      <c r="E111" s="11">
        <v>43709</v>
      </c>
      <c r="F111" s="12">
        <f ca="1">IF(VLOOKUP($E111,Base!$A$3:$J$1000,7,FALSE)=0," ",VLOOKUP($E111,Base!$A$3:$J$1000,2,FALSE)/100)</f>
        <v>8.9999999999999998E-4</v>
      </c>
      <c r="G111" s="12">
        <f ca="1">IF(VLOOKUP($E111,Base!$A$3:$J$1000,7,FALSE)=0," ",VLOOKUP($E111,Base!$A$3:$J$1000,5,FALSE))</f>
        <v>8.9899999999999994E-2</v>
      </c>
      <c r="H111" s="12">
        <f ca="1">IF(VLOOKUP($E111,Base!$A$3:$J$1000,7,FALSE)=0," ",VLOOKUP($E111,Base!$A$3:$J$1000,6,FALSE))</f>
        <v>1.026</v>
      </c>
    </row>
    <row r="112" spans="1:8" x14ac:dyDescent="0.2">
      <c r="A112" s="11">
        <v>43556</v>
      </c>
      <c r="B112" s="12">
        <f ca="1">IF(VLOOKUP($A112,Base!$A$3:$J$1000,7,FALSE)=0," ",VLOOKUP($A112,Base!$A$3:$J$1000,2,FALSE)/100)</f>
        <v>7.1999999999999998E-3</v>
      </c>
      <c r="C112" s="12">
        <f ca="1">IF(VLOOKUP($A112,Base!$A$3:$J$1000,7,FALSE)=0," ",VLOOKUP($A112,Base!$A$3:$J$1000,5,FALSE))</f>
        <v>0.72009999999999996</v>
      </c>
      <c r="D112" s="12">
        <f ca="1">IF(VLOOKUP($A112,Base!$A$3:$J$1000,7,FALSE)=0," ",VLOOKUP($A112,Base!$A$3:$J$1000,6,FALSE))</f>
        <v>1.0190999999999999</v>
      </c>
      <c r="E112" s="11">
        <v>43739</v>
      </c>
      <c r="F112" s="12">
        <f ca="1">IF(VLOOKUP($E112,Base!$A$3:$J$1000,7,FALSE)=0," ",VLOOKUP($E112,Base!$A$3:$J$1000,2,FALSE)/100)</f>
        <v>8.9999999999999998E-4</v>
      </c>
      <c r="G112" s="12">
        <f ca="1">IF(VLOOKUP($E112,Base!$A$3:$J$1000,7,FALSE)=0," ",VLOOKUP($E112,Base!$A$3:$J$1000,5,FALSE))</f>
        <v>9.01E-2</v>
      </c>
      <c r="H112" s="12">
        <f ca="1">IF(VLOOKUP($E112,Base!$A$3:$J$1000,7,FALSE)=0," ",VLOOKUP($E112,Base!$A$3:$J$1000,6,FALSE))</f>
        <v>1.0268999999999999</v>
      </c>
    </row>
    <row r="113" spans="1:8" x14ac:dyDescent="0.2">
      <c r="A113" s="11">
        <v>43586</v>
      </c>
      <c r="B113" s="12">
        <f ca="1">IF(VLOOKUP($A113,Base!$A$3:$J$1000,7,FALSE)=0," ",VLOOKUP($A113,Base!$A$3:$J$1000,2,FALSE)/100)</f>
        <v>3.5000000000000001E-3</v>
      </c>
      <c r="C113" s="12">
        <f ca="1">IF(VLOOKUP($A113,Base!$A$3:$J$1000,7,FALSE)=0," ",VLOOKUP($A113,Base!$A$3:$J$1000,5,FALSE))</f>
        <v>0.34989999999999999</v>
      </c>
      <c r="D113" s="12">
        <f ca="1">IF(VLOOKUP($A113,Base!$A$3:$J$1000,7,FALSE)=0," ",VLOOKUP($A113,Base!$A$3:$J$1000,6,FALSE))</f>
        <v>1.0226999999999999</v>
      </c>
      <c r="E113" s="11">
        <v>43770</v>
      </c>
      <c r="F113" s="12">
        <f ca="1">IF(VLOOKUP($E113,Base!$A$3:$J$1000,7,FALSE)=0," ",VLOOKUP($E113,Base!$A$3:$J$1000,2,FALSE)/100)</f>
        <v>1.4E-3</v>
      </c>
      <c r="G113" s="12">
        <f ca="1">IF(VLOOKUP($E113,Base!$A$3:$J$1000,7,FALSE)=0," ",VLOOKUP($E113,Base!$A$3:$J$1000,5,FALSE))</f>
        <v>0.1399</v>
      </c>
      <c r="H113" s="12">
        <f ca="1">IF(VLOOKUP($E113,Base!$A$3:$J$1000,7,FALSE)=0," ",VLOOKUP($E113,Base!$A$3:$J$1000,6,FALSE))</f>
        <v>1.0283</v>
      </c>
    </row>
    <row r="114" spans="1:8" x14ac:dyDescent="0.2">
      <c r="A114" s="11">
        <v>43617</v>
      </c>
      <c r="B114" s="12">
        <f ca="1">IF(VLOOKUP($A114,Base!$A$3:$J$1000,7,FALSE)=0," ",VLOOKUP($A114,Base!$A$3:$J$1000,2,FALSE)/100)</f>
        <v>5.9999999999999995E-4</v>
      </c>
      <c r="C114" s="12">
        <f ca="1">IF(VLOOKUP($A114,Base!$A$3:$J$1000,7,FALSE)=0," ",VLOOKUP($A114,Base!$A$3:$J$1000,5,FALSE))</f>
        <v>5.9900000000000002E-2</v>
      </c>
      <c r="D114" s="12">
        <f ca="1">IF(VLOOKUP($A114,Base!$A$3:$J$1000,7,FALSE)=0," ",VLOOKUP($A114,Base!$A$3:$J$1000,6,FALSE))</f>
        <v>1.0233000000000001</v>
      </c>
      <c r="E114" s="11">
        <v>43800</v>
      </c>
      <c r="F114" s="12">
        <f ca="1">IF(VLOOKUP($E114,Base!$A$3:$J$1000,7,FALSE)=0," ",VLOOKUP($E114,Base!$A$3:$J$1000,2,FALSE)/100)</f>
        <v>1.0500000000000001E-2</v>
      </c>
      <c r="G114" s="12">
        <f ca="1">IF(VLOOKUP($E114,Base!$A$3:$J$1000,7,FALSE)=0," ",VLOOKUP($E114,Base!$A$3:$J$1000,5,FALSE))</f>
        <v>1.0501</v>
      </c>
      <c r="H114" s="12">
        <f ca="1">IF(VLOOKUP($E114,Base!$A$3:$J$1000,7,FALSE)=0," ",VLOOKUP($E114,Base!$A$3:$J$1000,6,FALSE))</f>
        <v>1.0390999999999999</v>
      </c>
    </row>
    <row r="115" spans="1:8" x14ac:dyDescent="0.2">
      <c r="A115" s="18" t="s">
        <v>18</v>
      </c>
      <c r="C115" s="113" t="s">
        <v>19</v>
      </c>
      <c r="D115" s="113"/>
      <c r="E115" s="113"/>
      <c r="F115" s="113"/>
      <c r="G115" s="113"/>
      <c r="H115" s="113"/>
    </row>
    <row r="116" spans="1:8" x14ac:dyDescent="0.2">
      <c r="A116" s="112" t="s">
        <v>8</v>
      </c>
      <c r="B116" s="112"/>
      <c r="C116" s="112" t="s">
        <v>13</v>
      </c>
      <c r="D116" s="112"/>
      <c r="E116" s="112"/>
      <c r="F116" s="112"/>
      <c r="G116" s="112"/>
      <c r="H116" s="112"/>
    </row>
    <row r="117" spans="1:8" x14ac:dyDescent="0.2">
      <c r="A117" s="112" t="s">
        <v>9</v>
      </c>
      <c r="B117" s="112"/>
      <c r="C117" s="112" t="s">
        <v>14</v>
      </c>
      <c r="D117" s="112"/>
      <c r="E117" s="112"/>
      <c r="F117" s="112"/>
      <c r="G117" s="112"/>
      <c r="H117" s="112"/>
    </row>
    <row r="118" spans="1:8" x14ac:dyDescent="0.2">
      <c r="A118" s="112" t="s">
        <v>10</v>
      </c>
      <c r="B118" s="112"/>
      <c r="C118" s="112" t="s">
        <v>15</v>
      </c>
      <c r="D118" s="112"/>
      <c r="E118" s="112"/>
      <c r="F118" s="112"/>
      <c r="G118" s="112"/>
      <c r="H118" s="112"/>
    </row>
    <row r="119" spans="1:8" x14ac:dyDescent="0.2">
      <c r="A119" s="112" t="s">
        <v>11</v>
      </c>
      <c r="B119" s="112"/>
      <c r="C119" s="112" t="s">
        <v>16</v>
      </c>
      <c r="D119" s="112"/>
      <c r="E119" s="112"/>
      <c r="F119" s="112"/>
      <c r="G119" s="112"/>
      <c r="H119" s="112"/>
    </row>
    <row r="120" spans="1:8" x14ac:dyDescent="0.2">
      <c r="A120" s="112" t="s">
        <v>12</v>
      </c>
      <c r="B120" s="112"/>
      <c r="C120" s="112" t="s">
        <v>17</v>
      </c>
      <c r="D120" s="112"/>
      <c r="E120" s="112"/>
      <c r="F120" s="112"/>
      <c r="G120" s="112"/>
      <c r="H120" s="112"/>
    </row>
    <row r="121" spans="1:8" ht="12.75" customHeight="1" x14ac:dyDescent="0.2">
      <c r="C121" s="111" t="s">
        <v>20</v>
      </c>
      <c r="D121" s="111"/>
      <c r="E121" s="111"/>
      <c r="F121" s="111"/>
      <c r="G121" s="111"/>
      <c r="H121" s="111"/>
    </row>
    <row r="122" spans="1:8" x14ac:dyDescent="0.2">
      <c r="A122" s="19"/>
      <c r="B122" s="19"/>
      <c r="C122" s="111"/>
      <c r="D122" s="111"/>
      <c r="E122" s="111"/>
      <c r="F122" s="111"/>
      <c r="G122" s="111"/>
      <c r="H122" s="111"/>
    </row>
  </sheetData>
  <sheetProtection password="DF53" sheet="1" objects="1" scenarios="1"/>
  <mergeCells count="28">
    <mergeCell ref="A94:H94"/>
    <mergeCell ref="A10:H10"/>
    <mergeCell ref="A7:H7"/>
    <mergeCell ref="A17:H17"/>
    <mergeCell ref="A52:H52"/>
    <mergeCell ref="A24:H24"/>
    <mergeCell ref="A31:H31"/>
    <mergeCell ref="A38:H38"/>
    <mergeCell ref="A87:H87"/>
    <mergeCell ref="A80:H80"/>
    <mergeCell ref="A45:H45"/>
    <mergeCell ref="A73:H73"/>
    <mergeCell ref="A66:H66"/>
    <mergeCell ref="A59:H59"/>
    <mergeCell ref="A101:H101"/>
    <mergeCell ref="C121:H122"/>
    <mergeCell ref="A116:B116"/>
    <mergeCell ref="A117:B117"/>
    <mergeCell ref="A118:B118"/>
    <mergeCell ref="A119:B119"/>
    <mergeCell ref="A120:B120"/>
    <mergeCell ref="C116:H116"/>
    <mergeCell ref="C117:H117"/>
    <mergeCell ref="C118:H118"/>
    <mergeCell ref="C119:H119"/>
    <mergeCell ref="C120:H120"/>
    <mergeCell ref="A108:H108"/>
    <mergeCell ref="C115:H115"/>
  </mergeCells>
  <printOptions horizontalCentered="1"/>
  <pageMargins left="0.59055118110236227" right="0.19685039370078741" top="0.31496062992125984" bottom="0.19685039370078741" header="0.19685039370078741" footer="0.15748031496062992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152400</xdr:colOff>
                <xdr:row>0</xdr:row>
                <xdr:rowOff>0</xdr:rowOff>
              </from>
              <to>
                <xdr:col>1</xdr:col>
                <xdr:colOff>171450</xdr:colOff>
                <xdr:row>0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>
    <pageSetUpPr fitToPage="1"/>
  </sheetPr>
  <dimension ref="A1:O164"/>
  <sheetViews>
    <sheetView showGridLines="0" tabSelected="1" topLeftCell="A7" zoomScale="115" zoomScaleNormal="115" workbookViewId="0">
      <pane ySplit="3" topLeftCell="A140" activePane="bottomLeft" state="frozen"/>
      <selection activeCell="A7" sqref="A7"/>
      <selection pane="bottomLeft" activeCell="C159" sqref="C159:H159"/>
    </sheetView>
  </sheetViews>
  <sheetFormatPr defaultColWidth="9.140625" defaultRowHeight="12.75" x14ac:dyDescent="0.2"/>
  <cols>
    <col min="1" max="1" width="9.140625" style="42"/>
    <col min="2" max="2" width="11" style="86" customWidth="1"/>
    <col min="3" max="4" width="10.42578125" style="86" customWidth="1"/>
    <col min="5" max="5" width="9.140625" style="42"/>
    <col min="6" max="6" width="11.28515625" style="42" customWidth="1"/>
    <col min="7" max="8" width="10.5703125" style="42" customWidth="1"/>
    <col min="9" max="16384" width="9.140625" style="42"/>
  </cols>
  <sheetData>
    <row r="1" spans="1:11" hidden="1" x14ac:dyDescent="0.2"/>
    <row r="2" spans="1:11" hidden="1" x14ac:dyDescent="0.2"/>
    <row r="3" spans="1:11" hidden="1" x14ac:dyDescent="0.2"/>
    <row r="4" spans="1:11" hidden="1" x14ac:dyDescent="0.2"/>
    <row r="5" spans="1:11" hidden="1" x14ac:dyDescent="0.2"/>
    <row r="6" spans="1:11" hidden="1" x14ac:dyDescent="0.2"/>
    <row r="7" spans="1:11" ht="15" x14ac:dyDescent="0.2">
      <c r="A7" s="122" t="s">
        <v>6</v>
      </c>
      <c r="B7" s="122"/>
      <c r="C7" s="122"/>
      <c r="D7" s="122"/>
      <c r="E7" s="122"/>
      <c r="F7" s="122"/>
      <c r="G7" s="122"/>
      <c r="H7" s="122"/>
      <c r="I7" s="43"/>
    </row>
    <row r="8" spans="1:11" ht="15" x14ac:dyDescent="0.2">
      <c r="A8" s="44"/>
      <c r="B8" s="87"/>
      <c r="C8" s="87"/>
      <c r="D8" s="87"/>
      <c r="E8" s="45"/>
      <c r="F8" s="45"/>
      <c r="G8" s="45"/>
      <c r="H8" s="45"/>
      <c r="I8" s="43"/>
    </row>
    <row r="9" spans="1:11" s="48" customFormat="1" ht="33.75" x14ac:dyDescent="0.2">
      <c r="A9" s="46" t="s">
        <v>0</v>
      </c>
      <c r="B9" s="84" t="s">
        <v>45</v>
      </c>
      <c r="C9" s="84" t="s">
        <v>2</v>
      </c>
      <c r="D9" s="84" t="s">
        <v>3</v>
      </c>
      <c r="E9" s="46" t="s">
        <v>0</v>
      </c>
      <c r="F9" s="46" t="s">
        <v>45</v>
      </c>
      <c r="G9" s="46" t="s">
        <v>2</v>
      </c>
      <c r="H9" s="46" t="s">
        <v>3</v>
      </c>
      <c r="I9" s="47"/>
      <c r="K9" s="49"/>
    </row>
    <row r="10" spans="1:11" hidden="1" x14ac:dyDescent="0.2">
      <c r="A10" s="120">
        <f>A11</f>
        <v>38353</v>
      </c>
      <c r="B10" s="120"/>
      <c r="C10" s="120"/>
      <c r="D10" s="120"/>
      <c r="E10" s="120"/>
      <c r="F10" s="120"/>
      <c r="G10" s="120"/>
      <c r="H10" s="120"/>
    </row>
    <row r="11" spans="1:11" hidden="1" x14ac:dyDescent="0.2">
      <c r="A11" s="50">
        <v>38353</v>
      </c>
      <c r="B11" s="85">
        <f ca="1">IF(VLOOKUP($A11,Base!$A$3:$H$1000,7,FALSE)=0," ",VLOOKUP($A11,Base!$A$3:$H$1000,2,FALSE)/100)</f>
        <v>0.01</v>
      </c>
      <c r="C11" s="85">
        <f ca="1">IF(VLOOKUP($A11,Base!$A$3:$H$1000,7,FALSE)=0," ",VLOOKUP($A11,Base!$A$3:$H$1000,5,FALSE))</f>
        <v>0.68</v>
      </c>
      <c r="D11" s="85">
        <f ca="1">IF(VLOOKUP($A11,Base!$A$3:$H$1000,7,FALSE)=0," ",VLOOKUP($A11,Base!$A$3:$H$1000,6,FALSE))</f>
        <v>1.01</v>
      </c>
      <c r="E11" s="50">
        <v>38534</v>
      </c>
      <c r="F11" s="51">
        <f ca="1">IF(VLOOKUP($E11,Base!$A$3:$H$1000,7,FALSE)=0," ",VLOOKUP($E11,Base!$A$3:$H$1000,2,FALSE)/100)</f>
        <v>1.1000000000000001E-3</v>
      </c>
      <c r="G11" s="51">
        <f ca="1">IF(VLOOKUP($E11,Base!$A$3:$H$1000,7,FALSE)=0," ",VLOOKUP($E11,Base!$A$3:$H$1000,5,FALSE))</f>
        <v>0.1101</v>
      </c>
      <c r="H11" s="51">
        <f ca="1">IF(VLOOKUP($E11,Base!$A$3:$H$1000,7,FALSE)=0," ",VLOOKUP($E11,Base!$A$3:$H$1000,6,FALSE))</f>
        <v>1.0362</v>
      </c>
    </row>
    <row r="12" spans="1:11" hidden="1" x14ac:dyDescent="0.2">
      <c r="A12" s="50">
        <v>38384</v>
      </c>
      <c r="B12" s="85">
        <f ca="1">IF(VLOOKUP($A12,Base!$A$3:$H$1000,7,FALSE)=0," ",VLOOKUP($A12,Base!$A$3:$H$1000,2,FALSE)/100)</f>
        <v>0.01</v>
      </c>
      <c r="C12" s="85">
        <f ca="1">IF(VLOOKUP($A12,Base!$A$3:$H$1000,7,FALSE)=0," ",VLOOKUP($A12,Base!$A$3:$H$1000,5,FALSE))</f>
        <v>0.74</v>
      </c>
      <c r="D12" s="85">
        <f ca="1">IF(VLOOKUP($A12,Base!$A$3:$H$1000,7,FALSE)=0," ",VLOOKUP($A12,Base!$A$3:$H$1000,6,FALSE))</f>
        <v>1.01</v>
      </c>
      <c r="E12" s="50">
        <v>38565</v>
      </c>
      <c r="F12" s="51">
        <f ca="1">IF(VLOOKUP($E12,Base!$A$3:$H$1000,7,FALSE)=0," ",VLOOKUP($E12,Base!$A$3:$H$1000,2,FALSE)/100)</f>
        <v>2.8E-3</v>
      </c>
      <c r="G12" s="51">
        <f ca="1">IF(VLOOKUP($E12,Base!$A$3:$H$1000,7,FALSE)=0," ",VLOOKUP($E12,Base!$A$3:$H$1000,5,FALSE))</f>
        <v>0.28000000000000003</v>
      </c>
      <c r="H12" s="51">
        <f ca="1">IF(VLOOKUP($E12,Base!$A$3:$H$1000,7,FALSE)=0," ",VLOOKUP($E12,Base!$A$3:$H$1000,6,FALSE))</f>
        <v>1.0390999999999999</v>
      </c>
    </row>
    <row r="13" spans="1:11" hidden="1" x14ac:dyDescent="0.2">
      <c r="A13" s="50">
        <v>38412</v>
      </c>
      <c r="B13" s="85">
        <f ca="1">IF(VLOOKUP($A13,Base!$A$3:$H$1000,7,FALSE)=0," ",VLOOKUP($A13,Base!$A$3:$H$1000,2,FALSE)/100)</f>
        <v>0</v>
      </c>
      <c r="C13" s="85">
        <f ca="1">IF(VLOOKUP($A13,Base!$A$3:$H$1000,7,FALSE)=0," ",VLOOKUP($A13,Base!$A$3:$H$1000,5,FALSE))</f>
        <v>0.35</v>
      </c>
      <c r="D13" s="85">
        <f ca="1">IF(VLOOKUP($A13,Base!$A$3:$H$1000,7,FALSE)=0," ",VLOOKUP($A13,Base!$A$3:$H$1000,6,FALSE))</f>
        <v>1.02</v>
      </c>
      <c r="E13" s="50">
        <v>38596</v>
      </c>
      <c r="F13" s="51">
        <f ca="1">IF(VLOOKUP($E13,Base!$A$3:$H$1000,7,FALSE)=0," ",VLOOKUP($E13,Base!$A$3:$H$1000,2,FALSE)/100)</f>
        <v>1.6000000000000001E-3</v>
      </c>
      <c r="G13" s="51">
        <f ca="1">IF(VLOOKUP($E13,Base!$A$3:$H$1000,7,FALSE)=0," ",VLOOKUP($E13,Base!$A$3:$H$1000,5,FALSE))</f>
        <v>0.16009999999999999</v>
      </c>
      <c r="H13" s="51">
        <f ca="1">IF(VLOOKUP($E13,Base!$A$3:$H$1000,7,FALSE)=0," ",VLOOKUP($E13,Base!$A$3:$H$1000,6,FALSE))</f>
        <v>1.0407999999999999</v>
      </c>
    </row>
    <row r="14" spans="1:11" hidden="1" x14ac:dyDescent="0.2">
      <c r="A14" s="50">
        <v>38443</v>
      </c>
      <c r="B14" s="85">
        <f ca="1">IF(VLOOKUP($A14,Base!$A$3:$H$1000,7,FALSE)=0," ",VLOOKUP($A14,Base!$A$3:$H$1000,2,FALSE)/100)</f>
        <v>0.01</v>
      </c>
      <c r="C14" s="85">
        <f ca="1">IF(VLOOKUP($A14,Base!$A$3:$H$1000,7,FALSE)=0," ",VLOOKUP($A14,Base!$A$3:$H$1000,5,FALSE))</f>
        <v>0.74</v>
      </c>
      <c r="D14" s="85">
        <f ca="1">IF(VLOOKUP($A14,Base!$A$3:$H$1000,7,FALSE)=0," ",VLOOKUP($A14,Base!$A$3:$H$1000,6,FALSE))</f>
        <v>1.03</v>
      </c>
      <c r="E14" s="50">
        <v>38626</v>
      </c>
      <c r="F14" s="51">
        <f ca="1">IF(VLOOKUP($E14,Base!$A$3:$H$1000,7,FALSE)=0," ",VLOOKUP($E14,Base!$A$3:$H$1000,2,FALSE)/100)</f>
        <v>5.5999999999999999E-3</v>
      </c>
      <c r="G14" s="51">
        <f ca="1">IF(VLOOKUP($E14,Base!$A$3:$H$1000,7,FALSE)=0," ",VLOOKUP($E14,Base!$A$3:$H$1000,5,FALSE))</f>
        <v>0.55989999999999995</v>
      </c>
      <c r="H14" s="51">
        <f ca="1">IF(VLOOKUP($E14,Base!$A$3:$H$1000,7,FALSE)=0," ",VLOOKUP($E14,Base!$A$3:$H$1000,6,FALSE))</f>
        <v>1.0466</v>
      </c>
    </row>
    <row r="15" spans="1:11" hidden="1" x14ac:dyDescent="0.2">
      <c r="A15" s="50">
        <v>38473</v>
      </c>
      <c r="B15" s="85">
        <f ca="1">IF(VLOOKUP($A15,Base!$A$3:$H$1000,7,FALSE)=0," ",VLOOKUP($A15,Base!$A$3:$H$1000,2,FALSE)/100)</f>
        <v>0.01</v>
      </c>
      <c r="C15" s="85">
        <f ca="1">IF(VLOOKUP($A15,Base!$A$3:$H$1000,7,FALSE)=0," ",VLOOKUP($A15,Base!$A$3:$H$1000,5,FALSE))</f>
        <v>0.83</v>
      </c>
      <c r="D15" s="85">
        <f ca="1">IF(VLOOKUP($A15,Base!$A$3:$H$1000,7,FALSE)=0," ",VLOOKUP($A15,Base!$A$3:$H$1000,6,FALSE))</f>
        <v>1.03</v>
      </c>
      <c r="E15" s="50">
        <v>38657</v>
      </c>
      <c r="F15" s="51">
        <f ca="1">IF(VLOOKUP($E15,Base!$A$3:$H$1000,7,FALSE)=0," ",VLOOKUP($E15,Base!$A$3:$H$1000,2,FALSE)/100)</f>
        <v>7.7999999999999996E-3</v>
      </c>
      <c r="G15" s="51">
        <f ca="1">IF(VLOOKUP($E15,Base!$A$3:$H$1000,7,FALSE)=0," ",VLOOKUP($E15,Base!$A$3:$H$1000,5,FALSE))</f>
        <v>0.78</v>
      </c>
      <c r="H15" s="51">
        <f ca="1">IF(VLOOKUP($E15,Base!$A$3:$H$1000,7,FALSE)=0," ",VLOOKUP($E15,Base!$A$3:$H$1000,6,FALSE))</f>
        <v>1.0548</v>
      </c>
    </row>
    <row r="16" spans="1:11" hidden="1" x14ac:dyDescent="0.2">
      <c r="A16" s="50">
        <v>38504</v>
      </c>
      <c r="B16" s="85">
        <f ca="1">IF(VLOOKUP($A16,Base!$A$3:$H$1000,7,FALSE)=0," ",VLOOKUP($A16,Base!$A$3:$H$1000,2,FALSE)/100)</f>
        <v>0</v>
      </c>
      <c r="C16" s="85">
        <f ca="1">IF(VLOOKUP($A16,Base!$A$3:$H$1000,7,FALSE)=0," ",VLOOKUP($A16,Base!$A$3:$H$1000,5,FALSE))</f>
        <v>0.12</v>
      </c>
      <c r="D16" s="85">
        <f ca="1">IF(VLOOKUP($A16,Base!$A$3:$H$1000,7,FALSE)=0," ",VLOOKUP($A16,Base!$A$3:$H$1000,6,FALSE))</f>
        <v>1.04</v>
      </c>
      <c r="E16" s="50">
        <v>38687</v>
      </c>
      <c r="F16" s="51">
        <f ca="1">IF(VLOOKUP($E16,Base!$A$3:$H$1000,7,FALSE)=0," ",VLOOKUP($E16,Base!$A$3:$H$1000,2,FALSE)/100)</f>
        <v>3.8E-3</v>
      </c>
      <c r="G16" s="51">
        <f ca="1">IF(VLOOKUP($E16,Base!$A$3:$H$1000,7,FALSE)=0," ",VLOOKUP($E16,Base!$A$3:$H$1000,5,FALSE))</f>
        <v>0.37990000000000002</v>
      </c>
      <c r="H16" s="51">
        <f ca="1">IF(VLOOKUP($E16,Base!$A$3:$H$1000,7,FALSE)=0," ",VLOOKUP($E16,Base!$A$3:$H$1000,6,FALSE))</f>
        <v>1.0588</v>
      </c>
    </row>
    <row r="17" spans="1:15" hidden="1" x14ac:dyDescent="0.2">
      <c r="A17" s="120">
        <f>A18</f>
        <v>38718</v>
      </c>
      <c r="B17" s="120"/>
      <c r="C17" s="120"/>
      <c r="D17" s="120"/>
      <c r="E17" s="120"/>
      <c r="F17" s="120"/>
      <c r="G17" s="120"/>
      <c r="H17" s="120"/>
    </row>
    <row r="18" spans="1:15" hidden="1" x14ac:dyDescent="0.2">
      <c r="A18" s="50">
        <v>38718</v>
      </c>
      <c r="B18" s="85">
        <f ca="1">IF(VLOOKUP($A18,Base!$A$3:$H$1000,7,FALSE)=0," ",VLOOKUP($A18,Base!$A$3:$H$1000,2,FALSE)/100)</f>
        <v>0.01</v>
      </c>
      <c r="C18" s="85">
        <f ca="1">IF(VLOOKUP($A18,Base!$A$3:$H$1000,7,FALSE)=0," ",VLOOKUP($A18,Base!$A$3:$H$1000,5,FALSE))</f>
        <v>0.51</v>
      </c>
      <c r="D18" s="85">
        <v>0.06</v>
      </c>
      <c r="E18" s="50">
        <v>38899</v>
      </c>
      <c r="F18" s="51">
        <f ca="1">IF(VLOOKUP($E18,Base!$A$3:$H$1000,7,FALSE)=0," ",VLOOKUP($E18,Base!$A$3:$H$1000,2,FALSE)/100)</f>
        <v>-2.0000000000000001E-4</v>
      </c>
      <c r="G18" s="51">
        <f ca="1">IF(VLOOKUP($E18,Base!$A$3:$H$1000,7,FALSE)=0," ",VLOOKUP($E18,Base!$A$3:$H$1000,5,FALSE))</f>
        <v>-2.01E-2</v>
      </c>
      <c r="H18" s="51">
        <v>3.8899999999999997E-2</v>
      </c>
    </row>
    <row r="19" spans="1:15" hidden="1" x14ac:dyDescent="0.2">
      <c r="A19" s="50">
        <v>38749</v>
      </c>
      <c r="B19" s="85">
        <f ca="1">IF(VLOOKUP($A19,Base!$A$3:$H$1000,7,FALSE)=0," ",VLOOKUP($A19,Base!$A$3:$H$1000,2,FALSE)/100)</f>
        <v>0.01</v>
      </c>
      <c r="C19" s="85">
        <f ca="1">IF(VLOOKUP($A19,Base!$A$3:$H$1000,7,FALSE)=0," ",VLOOKUP($A19,Base!$A$3:$H$1000,5,FALSE))</f>
        <v>0.52</v>
      </c>
      <c r="D19" s="85">
        <v>0.05</v>
      </c>
      <c r="E19" s="50">
        <v>38930</v>
      </c>
      <c r="F19" s="51">
        <f ca="1">IF(VLOOKUP($E19,Base!$A$3:$H$1000,7,FALSE)=0," ",VLOOKUP($E19,Base!$A$3:$H$1000,2,FALSE)/100)</f>
        <v>1.9E-3</v>
      </c>
      <c r="G19" s="51">
        <f ca="1">IF(VLOOKUP($E19,Base!$A$3:$H$1000,7,FALSE)=0," ",VLOOKUP($E19,Base!$A$3:$H$1000,5,FALSE))</f>
        <v>0.19009999999999999</v>
      </c>
      <c r="H19" s="51">
        <v>3.7999999999999999E-2</v>
      </c>
    </row>
    <row r="20" spans="1:15" hidden="1" x14ac:dyDescent="0.2">
      <c r="A20" s="50">
        <v>38777</v>
      </c>
      <c r="B20" s="85">
        <f ca="1">IF(VLOOKUP($A20,Base!$A$3:$H$1000,7,FALSE)=0," ",VLOOKUP($A20,Base!$A$3:$H$1000,2,FALSE)/100)</f>
        <v>0</v>
      </c>
      <c r="C20" s="85">
        <f ca="1">IF(VLOOKUP($A20,Base!$A$3:$H$1000,7,FALSE)=0," ",VLOOKUP($A20,Base!$A$3:$H$1000,5,FALSE))</f>
        <v>0.37</v>
      </c>
      <c r="D20" s="85">
        <v>0.05</v>
      </c>
      <c r="E20" s="50">
        <v>38961</v>
      </c>
      <c r="F20" s="51">
        <f ca="1">IF(VLOOKUP($E20,Base!$A$3:$H$1000,7,FALSE)=0," ",VLOOKUP($E20,Base!$A$3:$H$1000,2,FALSE)/100)</f>
        <v>5.0000000000000001E-4</v>
      </c>
      <c r="G20" s="51">
        <f ca="1">IF(VLOOKUP($E20,Base!$A$3:$H$1000,7,FALSE)=0," ",VLOOKUP($E20,Base!$A$3:$H$1000,5,FALSE))</f>
        <v>5.0099999999999999E-2</v>
      </c>
      <c r="H20" s="51">
        <v>3.6900000000000002E-2</v>
      </c>
    </row>
    <row r="21" spans="1:15" hidden="1" x14ac:dyDescent="0.2">
      <c r="A21" s="50">
        <v>38808</v>
      </c>
      <c r="B21" s="85">
        <f ca="1">IF(VLOOKUP($A21,Base!$A$3:$H$1000,7,FALSE)=0," ",VLOOKUP($A21,Base!$A$3:$H$1000,2,FALSE)/100)</f>
        <v>0</v>
      </c>
      <c r="C21" s="85">
        <f ca="1">IF(VLOOKUP($A21,Base!$A$3:$H$1000,7,FALSE)=0," ",VLOOKUP($A21,Base!$A$3:$H$1000,5,FALSE))</f>
        <v>0.17</v>
      </c>
      <c r="D21" s="85">
        <v>0.05</v>
      </c>
      <c r="E21" s="50">
        <v>38991</v>
      </c>
      <c r="F21" s="51">
        <f ca="1">IF(VLOOKUP($E21,Base!$A$3:$H$1000,7,FALSE)=0," ",VLOOKUP($E21,Base!$A$3:$H$1000,2,FALSE)/100)</f>
        <v>2.8999999999999998E-3</v>
      </c>
      <c r="G21" s="51">
        <f ca="1">IF(VLOOKUP($E21,Base!$A$3:$H$1000,7,FALSE)=0," ",VLOOKUP($E21,Base!$A$3:$H$1000,5,FALSE))</f>
        <v>0.29010000000000002</v>
      </c>
      <c r="H21" s="51">
        <v>3.4099999999999998E-2</v>
      </c>
    </row>
    <row r="22" spans="1:15" hidden="1" x14ac:dyDescent="0.2">
      <c r="A22" s="50">
        <v>38838</v>
      </c>
      <c r="B22" s="85">
        <f ca="1">IF(VLOOKUP($A22,Base!$A$3:$H$1000,7,FALSE)=0," ",VLOOKUP($A22,Base!$A$3:$H$1000,2,FALSE)/100)</f>
        <v>0</v>
      </c>
      <c r="C22" s="85">
        <f ca="1">IF(VLOOKUP($A22,Base!$A$3:$H$1000,7,FALSE)=0," ",VLOOKUP($A22,Base!$A$3:$H$1000,5,FALSE))</f>
        <v>0.27</v>
      </c>
      <c r="D22" s="85">
        <v>0.04</v>
      </c>
      <c r="E22" s="50">
        <v>39022</v>
      </c>
      <c r="F22" s="51">
        <f ca="1">IF(VLOOKUP($E22,Base!$A$3:$H$1000,7,FALSE)=0," ",VLOOKUP($E22,Base!$A$3:$H$1000,2,FALSE)/100)</f>
        <v>3.7000000000000002E-3</v>
      </c>
      <c r="G22" s="51">
        <f ca="1">IF(VLOOKUP($E22,Base!$A$3:$H$1000,7,FALSE)=0," ",VLOOKUP($E22,Base!$A$3:$H$1000,5,FALSE))</f>
        <v>0.36990000000000001</v>
      </c>
      <c r="H22" s="51">
        <v>2.9899999999999999E-2</v>
      </c>
      <c r="L22" s="52"/>
      <c r="M22" s="53"/>
      <c r="N22" s="53"/>
      <c r="O22" s="53"/>
    </row>
    <row r="23" spans="1:15" hidden="1" x14ac:dyDescent="0.2">
      <c r="A23" s="50">
        <v>38869</v>
      </c>
      <c r="B23" s="85">
        <f ca="1">IF(VLOOKUP($A23,Base!$A$3:$H$1000,7,FALSE)=0," ",VLOOKUP($A23,Base!$A$3:$H$1000,2,FALSE)/100)</f>
        <v>0</v>
      </c>
      <c r="C23" s="85">
        <f ca="1">IF(VLOOKUP($A23,Base!$A$3:$H$1000,7,FALSE)=0," ",VLOOKUP($A23,Base!$A$3:$H$1000,5,FALSE))</f>
        <v>-0.15</v>
      </c>
      <c r="D23" s="85">
        <v>0.04</v>
      </c>
      <c r="E23" s="50">
        <v>39052</v>
      </c>
      <c r="F23" s="51">
        <f ca="1">IF(VLOOKUP($E23,Base!$A$3:$H$1000,7,FALSE)=0," ",VLOOKUP($E23,Base!$A$3:$H$1000,2,FALSE)/100)</f>
        <v>3.5000000000000001E-3</v>
      </c>
      <c r="G23" s="51">
        <f ca="1">IF(VLOOKUP($E23,Base!$A$3:$H$1000,7,FALSE)=0," ",VLOOKUP($E23,Base!$A$3:$H$1000,5,FALSE))</f>
        <v>0.35010000000000002</v>
      </c>
      <c r="H23" s="51">
        <f ca="1">IF(VLOOKUP($E23,Base!$A$3:$H$1000,7,FALSE)=0," ",VLOOKUP($E23,Base!$A$3:$H$1000,6,FALSE))</f>
        <v>1.0296000000000001</v>
      </c>
      <c r="L23" s="52"/>
      <c r="M23" s="53"/>
      <c r="N23" s="53"/>
      <c r="O23" s="53"/>
    </row>
    <row r="24" spans="1:15" hidden="1" x14ac:dyDescent="0.2">
      <c r="A24" s="120">
        <f>A25</f>
        <v>39083</v>
      </c>
      <c r="B24" s="120"/>
      <c r="C24" s="120"/>
      <c r="D24" s="120"/>
      <c r="E24" s="120"/>
      <c r="F24" s="120"/>
      <c r="G24" s="120"/>
      <c r="H24" s="120"/>
    </row>
    <row r="25" spans="1:15" hidden="1" x14ac:dyDescent="0.2">
      <c r="A25" s="50">
        <v>39083</v>
      </c>
      <c r="B25" s="85">
        <f ca="1">IF(VLOOKUP($A25,Base!$A$3:$H$1000,7,FALSE)=0," ",VLOOKUP($A25,Base!$A$3:$H$1000,2,FALSE)/100)</f>
        <v>0.01</v>
      </c>
      <c r="C25" s="85">
        <f ca="1">IF(VLOOKUP($A25,Base!$A$3:$H$1000,7,FALSE)=0," ",VLOOKUP($A25,Base!$A$3:$H$1000,5,FALSE))</f>
        <v>0.52</v>
      </c>
      <c r="D25" s="85">
        <f ca="1">IF(VLOOKUP($A25,Base!$A$3:$H$1000,7,FALSE)=0," ",VLOOKUP($A25,Base!$A$3:$H$1000,6,FALSE))</f>
        <v>1.01</v>
      </c>
      <c r="E25" s="50">
        <v>39264</v>
      </c>
      <c r="F25" s="51">
        <f ca="1">IF(VLOOKUP($E25,Base!$A$3:$H$1000,7,FALSE)=0," ",VLOOKUP($E25,Base!$A$3:$H$1000,2,FALSE)/100)</f>
        <v>2.3999999999999998E-3</v>
      </c>
      <c r="G25" s="51">
        <f ca="1">IF(VLOOKUP($E25,Base!$A$3:$H$1000,7,FALSE)=0," ",VLOOKUP($E25,Base!$A$3:$H$1000,5,FALSE))</f>
        <v>0.23980000000000001</v>
      </c>
      <c r="H25" s="51">
        <f ca="1">IF(VLOOKUP($E25,Base!$A$3:$H$1000,7,FALSE)=0," ",VLOOKUP($E25,Base!$A$3:$H$1000,6,FALSE))</f>
        <v>1.0242</v>
      </c>
    </row>
    <row r="26" spans="1:15" hidden="1" x14ac:dyDescent="0.2">
      <c r="A26" s="50">
        <v>39114</v>
      </c>
      <c r="B26" s="85">
        <f ca="1">IF(VLOOKUP($A26,Base!$A$3:$H$1000,7,FALSE)=0," ",VLOOKUP($A26,Base!$A$3:$H$1000,2,FALSE)/100)</f>
        <v>0</v>
      </c>
      <c r="C26" s="85">
        <f ca="1">IF(VLOOKUP($A26,Base!$A$3:$H$1000,7,FALSE)=0," ",VLOOKUP($A26,Base!$A$3:$H$1000,5,FALSE))</f>
        <v>0.46</v>
      </c>
      <c r="D26" s="85">
        <f ca="1">IF(VLOOKUP($A26,Base!$A$3:$H$1000,7,FALSE)=0," ",VLOOKUP($A26,Base!$A$3:$H$1000,6,FALSE))</f>
        <v>1.01</v>
      </c>
      <c r="E26" s="50">
        <v>39295</v>
      </c>
      <c r="F26" s="51">
        <f ca="1">IF(VLOOKUP($E26,Base!$A$3:$H$1000,7,FALSE)=0," ",VLOOKUP($E26,Base!$A$3:$H$1000,2,FALSE)/100)</f>
        <v>4.1999999999999997E-3</v>
      </c>
      <c r="G26" s="51">
        <f ca="1">IF(VLOOKUP($E26,Base!$A$3:$H$1000,7,FALSE)=0," ",VLOOKUP($E26,Base!$A$3:$H$1000,5,FALSE))</f>
        <v>0.4199</v>
      </c>
      <c r="H26" s="51">
        <f ca="1">IF(VLOOKUP($E26,Base!$A$3:$H$1000,7,FALSE)=0," ",VLOOKUP($E26,Base!$A$3:$H$1000,6,FALSE))</f>
        <v>1.0285</v>
      </c>
    </row>
    <row r="27" spans="1:15" hidden="1" x14ac:dyDescent="0.2">
      <c r="A27" s="50">
        <v>39142</v>
      </c>
      <c r="B27" s="85">
        <f ca="1">IF(VLOOKUP($A27,Base!$A$3:$H$1000,7,FALSE)=0," ",VLOOKUP($A27,Base!$A$3:$H$1000,2,FALSE)/100)</f>
        <v>0</v>
      </c>
      <c r="C27" s="85">
        <f ca="1">IF(VLOOKUP($A27,Base!$A$3:$H$1000,7,FALSE)=0," ",VLOOKUP($A27,Base!$A$3:$H$1000,5,FALSE))</f>
        <v>0.41</v>
      </c>
      <c r="D27" s="85">
        <f ca="1">IF(VLOOKUP($A27,Base!$A$3:$H$1000,7,FALSE)=0," ",VLOOKUP($A27,Base!$A$3:$H$1000,6,FALSE))</f>
        <v>1.01</v>
      </c>
      <c r="E27" s="50">
        <v>39326</v>
      </c>
      <c r="F27" s="51">
        <f ca="1">IF(VLOOKUP($E27,Base!$A$3:$H$1000,7,FALSE)=0," ",VLOOKUP($E27,Base!$A$3:$H$1000,2,FALSE)/100)</f>
        <v>2.8999999999999998E-3</v>
      </c>
      <c r="G27" s="51">
        <f ca="1">IF(VLOOKUP($E27,Base!$A$3:$H$1000,7,FALSE)=0," ",VLOOKUP($E27,Base!$A$3:$H$1000,5,FALSE))</f>
        <v>0.28989999999999999</v>
      </c>
      <c r="H27" s="51">
        <f ca="1">IF(VLOOKUP($E27,Base!$A$3:$H$1000,7,FALSE)=0," ",VLOOKUP($E27,Base!$A$3:$H$1000,6,FALSE))</f>
        <v>1.0315000000000001</v>
      </c>
    </row>
    <row r="28" spans="1:15" hidden="1" x14ac:dyDescent="0.2">
      <c r="A28" s="50">
        <v>39173</v>
      </c>
      <c r="B28" s="85">
        <f ca="1">IF(VLOOKUP($A28,Base!$A$3:$H$1000,7,FALSE)=0," ",VLOOKUP($A28,Base!$A$3:$H$1000,2,FALSE)/100)</f>
        <v>0</v>
      </c>
      <c r="C28" s="85">
        <f ca="1">IF(VLOOKUP($A28,Base!$A$3:$H$1000,7,FALSE)=0," ",VLOOKUP($A28,Base!$A$3:$H$1000,5,FALSE))</f>
        <v>0.22</v>
      </c>
      <c r="D28" s="85">
        <f ca="1">IF(VLOOKUP($A28,Base!$A$3:$H$1000,7,FALSE)=0," ",VLOOKUP($A28,Base!$A$3:$H$1000,6,FALSE))</f>
        <v>1.02</v>
      </c>
      <c r="E28" s="50">
        <v>39356</v>
      </c>
      <c r="F28" s="51">
        <f ca="1">IF(VLOOKUP($E28,Base!$A$3:$H$1000,7,FALSE)=0," ",VLOOKUP($E28,Base!$A$3:$H$1000,2,FALSE)/100)</f>
        <v>2.3999999999999998E-3</v>
      </c>
      <c r="G28" s="51">
        <f ca="1">IF(VLOOKUP($E28,Base!$A$3:$H$1000,7,FALSE)=0," ",VLOOKUP($E28,Base!$A$3:$H$1000,5,FALSE))</f>
        <v>0.2402</v>
      </c>
      <c r="H28" s="51">
        <f ca="1">IF(VLOOKUP($E28,Base!$A$3:$H$1000,7,FALSE)=0," ",VLOOKUP($E28,Base!$A$3:$H$1000,6,FALSE))</f>
        <v>1.034</v>
      </c>
    </row>
    <row r="29" spans="1:15" hidden="1" x14ac:dyDescent="0.2">
      <c r="A29" s="50">
        <v>39203</v>
      </c>
      <c r="B29" s="85">
        <f ca="1">IF(VLOOKUP($A29,Base!$A$3:$H$1000,7,FALSE)=0," ",VLOOKUP($A29,Base!$A$3:$H$1000,2,FALSE)/100)</f>
        <v>0</v>
      </c>
      <c r="C29" s="85">
        <f ca="1">IF(VLOOKUP($A29,Base!$A$3:$H$1000,7,FALSE)=0," ",VLOOKUP($A29,Base!$A$3:$H$1000,5,FALSE))</f>
        <v>0.26</v>
      </c>
      <c r="D29" s="85">
        <f ca="1">IF(VLOOKUP($A29,Base!$A$3:$H$1000,7,FALSE)=0," ",VLOOKUP($A29,Base!$A$3:$H$1000,6,FALSE))</f>
        <v>1.02</v>
      </c>
      <c r="E29" s="50">
        <v>39387</v>
      </c>
      <c r="F29" s="51">
        <f ca="1">IF(VLOOKUP($E29,Base!$A$3:$H$1000,7,FALSE)=0," ",VLOOKUP($E29,Base!$A$3:$H$1000,2,FALSE)/100)</f>
        <v>2.3E-3</v>
      </c>
      <c r="G29" s="51">
        <f ca="1">IF(VLOOKUP($E29,Base!$A$3:$H$1000,7,FALSE)=0," ",VLOOKUP($E29,Base!$A$3:$H$1000,5,FALSE))</f>
        <v>0.2298</v>
      </c>
      <c r="H29" s="51">
        <f ca="1">IF(VLOOKUP($E29,Base!$A$3:$H$1000,7,FALSE)=0," ",VLOOKUP($E29,Base!$A$3:$H$1000,6,FALSE))</f>
        <v>1.0364</v>
      </c>
    </row>
    <row r="30" spans="1:15" hidden="1" x14ac:dyDescent="0.2">
      <c r="A30" s="50">
        <v>39234</v>
      </c>
      <c r="B30" s="85">
        <f ca="1">IF(VLOOKUP($A30,Base!$A$3:$H$1000,7,FALSE)=0," ",VLOOKUP($A30,Base!$A$3:$H$1000,2,FALSE)/100)</f>
        <v>0</v>
      </c>
      <c r="C30" s="85">
        <f ca="1">IF(VLOOKUP($A30,Base!$A$3:$H$1000,7,FALSE)=0," ",VLOOKUP($A30,Base!$A$3:$H$1000,5,FALSE))</f>
        <v>0.28999999999999998</v>
      </c>
      <c r="D30" s="85">
        <f ca="1">IF(VLOOKUP($A30,Base!$A$3:$H$1000,7,FALSE)=0," ",VLOOKUP($A30,Base!$A$3:$H$1000,6,FALSE))</f>
        <v>1.02</v>
      </c>
      <c r="E30" s="50">
        <v>39417</v>
      </c>
      <c r="F30" s="51">
        <f ca="1">IF(VLOOKUP($E30,Base!$A$3:$H$1000,7,FALSE)=0," ",VLOOKUP($E30,Base!$A$3:$H$1000,2,FALSE)/100)</f>
        <v>7.0000000000000001E-3</v>
      </c>
      <c r="G30" s="51">
        <f ca="1">IF(VLOOKUP($E30,Base!$A$3:$H$1000,7,FALSE)=0," ",VLOOKUP($E30,Base!$A$3:$H$1000,5,FALSE))</f>
        <v>0.7</v>
      </c>
      <c r="H30" s="51">
        <f ca="1">IF(VLOOKUP($E30,Base!$A$3:$H$1000,7,FALSE)=0," ",VLOOKUP($E30,Base!$A$3:$H$1000,6,FALSE))</f>
        <v>1.0436000000000001</v>
      </c>
    </row>
    <row r="31" spans="1:15" hidden="1" x14ac:dyDescent="0.2">
      <c r="A31" s="120">
        <f>A32</f>
        <v>39448</v>
      </c>
      <c r="B31" s="120"/>
      <c r="C31" s="120"/>
      <c r="D31" s="120"/>
      <c r="E31" s="120"/>
      <c r="F31" s="120"/>
      <c r="G31" s="120"/>
      <c r="H31" s="120"/>
    </row>
    <row r="32" spans="1:15" hidden="1" x14ac:dyDescent="0.2">
      <c r="A32" s="50">
        <v>39448</v>
      </c>
      <c r="B32" s="85">
        <f ca="1">IF(VLOOKUP($A32,Base!$A$3:$H$1000,7,FALSE)=0," ",VLOOKUP($A32,Base!$A$3:$H$1000,2,FALSE)/100)</f>
        <v>0.01</v>
      </c>
      <c r="C32" s="85">
        <f ca="1">IF(VLOOKUP($A32,Base!$A$3:$H$1000,7,FALSE)=0," ",VLOOKUP($A32,Base!$A$3:$H$1000,5,FALSE))</f>
        <v>0.7</v>
      </c>
      <c r="D32" s="85">
        <f ca="1">IF(VLOOKUP($A32,Base!$A$3:$H$1000,7,FALSE)=0," ",VLOOKUP($A32,Base!$A$3:$H$1000,6,FALSE))</f>
        <v>1.01</v>
      </c>
      <c r="E32" s="50">
        <v>39630</v>
      </c>
      <c r="F32" s="51">
        <f ca="1">IF(VLOOKUP($E32,Base!$A$3:$H$1000,7,FALSE)=0," ",VLOOKUP($E32,Base!$A$3:$H$1000,2,FALSE)/100)</f>
        <v>6.3E-3</v>
      </c>
      <c r="G32" s="51">
        <f ca="1">IF(VLOOKUP($E32,Base!$A$3:$H$1000,7,FALSE)=0," ",VLOOKUP($E32,Base!$A$3:$H$1000,5,FALSE))</f>
        <v>0.63009999999999999</v>
      </c>
      <c r="H32" s="51">
        <f ca="1">IF(VLOOKUP($E32,Base!$A$3:$H$1000,7,FALSE)=0," ",VLOOKUP($E32,Base!$A$3:$H$1000,6,FALSE))</f>
        <v>1.0432999999999999</v>
      </c>
    </row>
    <row r="33" spans="1:15" hidden="1" x14ac:dyDescent="0.2">
      <c r="A33" s="50">
        <v>39479</v>
      </c>
      <c r="B33" s="85">
        <f ca="1">IF(VLOOKUP($A33,Base!$A$3:$H$1000,7,FALSE)=0," ",VLOOKUP($A33,Base!$A$3:$H$1000,2,FALSE)/100)</f>
        <v>0.01</v>
      </c>
      <c r="C33" s="85">
        <f ca="1">IF(VLOOKUP($A33,Base!$A$3:$H$1000,7,FALSE)=0," ",VLOOKUP($A33,Base!$A$3:$H$1000,5,FALSE))</f>
        <v>0.64</v>
      </c>
      <c r="D33" s="85">
        <f ca="1">IF(VLOOKUP($A33,Base!$A$3:$H$1000,7,FALSE)=0," ",VLOOKUP($A33,Base!$A$3:$H$1000,6,FALSE))</f>
        <v>1.01</v>
      </c>
      <c r="E33" s="50">
        <v>39661</v>
      </c>
      <c r="F33" s="51">
        <f ca="1">IF(VLOOKUP($E33,Base!$A$3:$H$1000,7,FALSE)=0," ",VLOOKUP($E33,Base!$A$3:$H$1000,2,FALSE)/100)</f>
        <v>3.5000000000000001E-3</v>
      </c>
      <c r="G33" s="51">
        <f ca="1">IF(VLOOKUP($E33,Base!$A$3:$H$1000,7,FALSE)=0," ",VLOOKUP($E33,Base!$A$3:$H$1000,5,FALSE))</f>
        <v>0.3498</v>
      </c>
      <c r="H33" s="51">
        <f ca="1">IF(VLOOKUP($E33,Base!$A$3:$H$1000,7,FALSE)=0," ",VLOOKUP($E33,Base!$A$3:$H$1000,6,FALSE))</f>
        <v>1.0468999999999999</v>
      </c>
    </row>
    <row r="34" spans="1:15" hidden="1" x14ac:dyDescent="0.2">
      <c r="A34" s="50">
        <v>39508</v>
      </c>
      <c r="B34" s="85">
        <f ca="1">IF(VLOOKUP($A34,Base!$A$3:$H$1000,7,FALSE)=0," ",VLOOKUP($A34,Base!$A$3:$H$1000,2,FALSE)/100)</f>
        <v>0</v>
      </c>
      <c r="C34" s="85">
        <f ca="1">IF(VLOOKUP($A34,Base!$A$3:$H$1000,7,FALSE)=0," ",VLOOKUP($A34,Base!$A$3:$H$1000,5,FALSE))</f>
        <v>0.23</v>
      </c>
      <c r="D34" s="85">
        <f ca="1">IF(VLOOKUP($A34,Base!$A$3:$H$1000,7,FALSE)=0," ",VLOOKUP($A34,Base!$A$3:$H$1000,6,FALSE))</f>
        <v>1.02</v>
      </c>
      <c r="E34" s="50">
        <v>39692</v>
      </c>
      <c r="F34" s="51">
        <f ca="1">IF(VLOOKUP($E34,Base!$A$3:$H$1000,7,FALSE)=0," ",VLOOKUP($E34,Base!$A$3:$H$1000,2,FALSE)/100)</f>
        <v>2.5999999999999999E-3</v>
      </c>
      <c r="G34" s="51">
        <f ca="1">IF(VLOOKUP($E34,Base!$A$3:$H$1000,7,FALSE)=0," ",VLOOKUP($E34,Base!$A$3:$H$1000,5,FALSE))</f>
        <v>0.26</v>
      </c>
      <c r="H34" s="51">
        <f ca="1">IF(VLOOKUP($E34,Base!$A$3:$H$1000,7,FALSE)=0," ",VLOOKUP($E34,Base!$A$3:$H$1000,6,FALSE))</f>
        <v>1.0496000000000001</v>
      </c>
    </row>
    <row r="35" spans="1:15" hidden="1" x14ac:dyDescent="0.2">
      <c r="A35" s="50">
        <v>39539</v>
      </c>
      <c r="B35" s="85">
        <f ca="1">IF(VLOOKUP($A35,Base!$A$3:$H$1000,7,FALSE)=0," ",VLOOKUP($A35,Base!$A$3:$H$1000,2,FALSE)/100)</f>
        <v>0.01</v>
      </c>
      <c r="C35" s="85">
        <f ca="1">IF(VLOOKUP($A35,Base!$A$3:$H$1000,7,FALSE)=0," ",VLOOKUP($A35,Base!$A$3:$H$1000,5,FALSE))</f>
        <v>0.59</v>
      </c>
      <c r="D35" s="85">
        <f ca="1">IF(VLOOKUP($A35,Base!$A$3:$H$1000,7,FALSE)=0," ",VLOOKUP($A35,Base!$A$3:$H$1000,6,FALSE))</f>
        <v>1.02</v>
      </c>
      <c r="E35" s="50">
        <v>39722</v>
      </c>
      <c r="F35" s="51">
        <f ca="1">IF(VLOOKUP($E35,Base!$A$3:$H$1000,7,FALSE)=0," ",VLOOKUP($E35,Base!$A$3:$H$1000,2,FALSE)/100)</f>
        <v>3.0000000000000001E-3</v>
      </c>
      <c r="G35" s="51">
        <f ca="1">IF(VLOOKUP($E35,Base!$A$3:$H$1000,7,FALSE)=0," ",VLOOKUP($E35,Base!$A$3:$H$1000,5,FALSE))</f>
        <v>0.2999</v>
      </c>
      <c r="H35" s="51">
        <f ca="1">IF(VLOOKUP($E35,Base!$A$3:$H$1000,7,FALSE)=0," ",VLOOKUP($E35,Base!$A$3:$H$1000,6,FALSE))</f>
        <v>1.0528</v>
      </c>
    </row>
    <row r="36" spans="1:15" hidden="1" x14ac:dyDescent="0.2">
      <c r="A36" s="50">
        <v>39569</v>
      </c>
      <c r="B36" s="85">
        <f ca="1">IF(VLOOKUP($A36,Base!$A$3:$H$1000,7,FALSE)=0," ",VLOOKUP($A36,Base!$A$3:$H$1000,2,FALSE)/100)</f>
        <v>0.01</v>
      </c>
      <c r="C36" s="85">
        <f ca="1">IF(VLOOKUP($A36,Base!$A$3:$H$1000,7,FALSE)=0," ",VLOOKUP($A36,Base!$A$3:$H$1000,5,FALSE))</f>
        <v>0.56000000000000005</v>
      </c>
      <c r="D36" s="85">
        <f ca="1">IF(VLOOKUP($A36,Base!$A$3:$H$1000,7,FALSE)=0," ",VLOOKUP($A36,Base!$A$3:$H$1000,6,FALSE))</f>
        <v>1.03</v>
      </c>
      <c r="E36" s="50">
        <v>39753</v>
      </c>
      <c r="F36" s="51">
        <f ca="1">IF(VLOOKUP($E36,Base!$A$3:$H$1000,7,FALSE)=0," ",VLOOKUP($E36,Base!$A$3:$H$1000,2,FALSE)/100)</f>
        <v>4.8999999999999998E-3</v>
      </c>
      <c r="G36" s="51">
        <f ca="1">IF(VLOOKUP($E36,Base!$A$3:$H$1000,7,FALSE)=0," ",VLOOKUP($E36,Base!$A$3:$H$1000,5,FALSE))</f>
        <v>0.49009999999999998</v>
      </c>
      <c r="H36" s="51">
        <f ca="1">IF(VLOOKUP($E36,Base!$A$3:$H$1000,7,FALSE)=0," ",VLOOKUP($E36,Base!$A$3:$H$1000,6,FALSE))</f>
        <v>1.0579000000000001</v>
      </c>
      <c r="L36" s="52"/>
      <c r="M36" s="53"/>
      <c r="N36" s="53"/>
      <c r="O36" s="53"/>
    </row>
    <row r="37" spans="1:15" hidden="1" x14ac:dyDescent="0.2">
      <c r="A37" s="50">
        <v>39600</v>
      </c>
      <c r="B37" s="85">
        <f ca="1">IF(VLOOKUP($A37,Base!$A$3:$H$1000,7,FALSE)=0," ",VLOOKUP($A37,Base!$A$3:$H$1000,2,FALSE)/100)</f>
        <v>0.01</v>
      </c>
      <c r="C37" s="85">
        <f ca="1">IF(VLOOKUP($A37,Base!$A$3:$H$1000,7,FALSE)=0," ",VLOOKUP($A37,Base!$A$3:$H$1000,5,FALSE))</f>
        <v>0.9</v>
      </c>
      <c r="D37" s="85">
        <f ca="1">IF(VLOOKUP($A37,Base!$A$3:$H$1000,7,FALSE)=0," ",VLOOKUP($A37,Base!$A$3:$H$1000,6,FALSE))</f>
        <v>1.04</v>
      </c>
      <c r="E37" s="50">
        <v>39783</v>
      </c>
      <c r="F37" s="51">
        <f ca="1">IF(VLOOKUP($E37,Base!$A$3:$H$1000,7,FALSE)=0," ",VLOOKUP($E37,Base!$A$3:$H$1000,2,FALSE)/100)</f>
        <v>2.8999999999999998E-3</v>
      </c>
      <c r="G37" s="51">
        <f ca="1">IF(VLOOKUP($E37,Base!$A$3:$H$1000,7,FALSE)=0," ",VLOOKUP($E37,Base!$A$3:$H$1000,5,FALSE))</f>
        <v>0.2898</v>
      </c>
      <c r="H37" s="51">
        <f ca="1">IF(VLOOKUP($E37,Base!$A$3:$H$1000,7,FALSE)=0," ",VLOOKUP($E37,Base!$A$3:$H$1000,6,FALSE))</f>
        <v>1.0609999999999999</v>
      </c>
      <c r="L37" s="52"/>
      <c r="M37" s="53"/>
      <c r="N37" s="53"/>
      <c r="O37" s="53"/>
    </row>
    <row r="38" spans="1:15" hidden="1" x14ac:dyDescent="0.2">
      <c r="A38" s="120">
        <f>A39</f>
        <v>39814</v>
      </c>
      <c r="B38" s="120"/>
      <c r="C38" s="120"/>
      <c r="D38" s="120"/>
      <c r="E38" s="120"/>
      <c r="F38" s="120"/>
      <c r="G38" s="120"/>
      <c r="H38" s="120"/>
    </row>
    <row r="39" spans="1:15" hidden="1" x14ac:dyDescent="0.2">
      <c r="A39" s="50">
        <v>39814</v>
      </c>
      <c r="B39" s="85">
        <f ca="1">IF(VLOOKUP($A39,Base!$A$3:$H$1000,7,FALSE)=0," ",VLOOKUP($A39,Base!$A$3:$H$1000,2,FALSE)/100)</f>
        <v>0</v>
      </c>
      <c r="C39" s="85">
        <f ca="1">IF(VLOOKUP($A39,Base!$A$3:$H$1000,7,FALSE)=0," ",VLOOKUP($A39,Base!$A$3:$H$1000,5,FALSE))</f>
        <v>0.4</v>
      </c>
      <c r="D39" s="85">
        <f ca="1">IF(VLOOKUP($A39,Base!$A$3:$H$1000,7,FALSE)=0," ",VLOOKUP($A39,Base!$A$3:$H$1000,6,FALSE))</f>
        <v>1</v>
      </c>
      <c r="E39" s="50">
        <v>39995</v>
      </c>
      <c r="F39" s="51">
        <f ca="1">IF(VLOOKUP($E39,Base!$A$3:$H$1000,7,FALSE)=0," ",VLOOKUP($E39,Base!$A$3:$H$1000,2,FALSE)/100)</f>
        <v>2.2000000000000001E-3</v>
      </c>
      <c r="G39" s="51">
        <f ca="1">IF(VLOOKUP($E39,Base!$A$3:$H$1000,7,FALSE)=0," ",VLOOKUP($E39,Base!$A$3:$H$1000,5,FALSE))</f>
        <v>0.22009999999999999</v>
      </c>
      <c r="H39" s="51">
        <f ca="1">IF(VLOOKUP($E39,Base!$A$3:$H$1000,7,FALSE)=0," ",VLOOKUP($E39,Base!$A$3:$H$1000,6,FALSE))</f>
        <v>1.0271999999999999</v>
      </c>
    </row>
    <row r="40" spans="1:15" hidden="1" x14ac:dyDescent="0.2">
      <c r="A40" s="50">
        <v>39845</v>
      </c>
      <c r="B40" s="85">
        <f ca="1">IF(VLOOKUP($A40,Base!$A$3:$H$1000,7,FALSE)=0," ",VLOOKUP($A40,Base!$A$3:$H$1000,2,FALSE)/100)</f>
        <v>0.01</v>
      </c>
      <c r="C40" s="85">
        <f ca="1">IF(VLOOKUP($A40,Base!$A$3:$H$1000,7,FALSE)=0," ",VLOOKUP($A40,Base!$A$3:$H$1000,5,FALSE))</f>
        <v>0.63</v>
      </c>
      <c r="D40" s="85">
        <f ca="1">FLOOR(IF(VLOOKUP($A40,Base!$A$3:$H$1000,7,FALSE)=0," ",VLOOKUP($A40,Base!$A$3:$H$1000,6,FALSE)),0.0001)</f>
        <v>1.01</v>
      </c>
      <c r="E40" s="50">
        <v>40026</v>
      </c>
      <c r="F40" s="51">
        <f ca="1">IF(VLOOKUP($E40,Base!$A$3:$H$1000,7,FALSE)=0," ",VLOOKUP($E40,Base!$A$3:$H$1000,2,FALSE)/100)</f>
        <v>2.3E-3</v>
      </c>
      <c r="G40" s="51">
        <f ca="1">IF(VLOOKUP($E40,Base!$A$3:$H$1000,7,FALSE)=0," ",VLOOKUP($E40,Base!$A$3:$H$1000,5,FALSE))</f>
        <v>0.22989999999999999</v>
      </c>
      <c r="H40" s="51">
        <f ca="1">IF(VLOOKUP($E40,Base!$A$3:$H$1000,7,FALSE)=0," ",VLOOKUP($E40,Base!$A$3:$H$1000,6,FALSE))</f>
        <v>1.0295000000000001</v>
      </c>
    </row>
    <row r="41" spans="1:15" hidden="1" x14ac:dyDescent="0.2">
      <c r="A41" s="50">
        <v>39873</v>
      </c>
      <c r="B41" s="85">
        <f ca="1">IF(VLOOKUP($A41,Base!$A$3:$H$1000,7,FALSE)=0," ",VLOOKUP($A41,Base!$A$3:$H$1000,2,FALSE)/100)</f>
        <v>0</v>
      </c>
      <c r="C41" s="85">
        <f ca="1">IF(VLOOKUP($A41,Base!$A$3:$H$1000,7,FALSE)=0," ",VLOOKUP($A41,Base!$A$3:$H$1000,5,FALSE))</f>
        <v>0.11</v>
      </c>
      <c r="D41" s="85">
        <f ca="1">IF(VLOOKUP($A41,Base!$A$3:$H$1000,7,FALSE)=0," ",VLOOKUP($A41,Base!$A$3:$H$1000,6,FALSE))</f>
        <v>1.01</v>
      </c>
      <c r="E41" s="50">
        <v>40057</v>
      </c>
      <c r="F41" s="51">
        <f ca="1">IF(VLOOKUP($E41,Base!$A$3:$H$1000,7,FALSE)=0," ",VLOOKUP($E41,Base!$A$3:$H$1000,2,FALSE)/100)</f>
        <v>1.9E-3</v>
      </c>
      <c r="G41" s="51">
        <f ca="1">IF(VLOOKUP($E41,Base!$A$3:$H$1000,7,FALSE)=0," ",VLOOKUP($E41,Base!$A$3:$H$1000,5,FALSE))</f>
        <v>0.19</v>
      </c>
      <c r="H41" s="51">
        <f ca="1">IF(VLOOKUP($E41,Base!$A$3:$H$1000,7,FALSE)=0," ",VLOOKUP($E41,Base!$A$3:$H$1000,6,FALSE))</f>
        <v>1.0315000000000001</v>
      </c>
    </row>
    <row r="42" spans="1:15" hidden="1" x14ac:dyDescent="0.2">
      <c r="A42" s="50">
        <v>39904</v>
      </c>
      <c r="B42" s="85">
        <f ca="1">IF(VLOOKUP($A42,Base!$A$3:$H$1000,7,FALSE)=0," ",VLOOKUP($A42,Base!$A$3:$H$1000,2,FALSE)/100)</f>
        <v>0</v>
      </c>
      <c r="C42" s="85">
        <f ca="1">IF(VLOOKUP($A42,Base!$A$3:$H$1000,7,FALSE)=0," ",VLOOKUP($A42,Base!$A$3:$H$1000,5,FALSE))</f>
        <v>0.36</v>
      </c>
      <c r="D42" s="85">
        <f ca="1">FLOOR(IF(VLOOKUP($A42,Base!$A$3:$H$1000,7,FALSE)=0," ",VLOOKUP($A42,Base!$A$3:$H$1000,6,FALSE)),0.0001)</f>
        <v>1.02</v>
      </c>
      <c r="E42" s="50">
        <v>40087</v>
      </c>
      <c r="F42" s="51">
        <f ca="1">IF(VLOOKUP($E42,Base!$A$3:$H$1000,7,FALSE)=0," ",VLOOKUP($E42,Base!$A$3:$H$1000,2,FALSE)/100)</f>
        <v>1.8E-3</v>
      </c>
      <c r="G42" s="51">
        <f ca="1">IF(VLOOKUP($E42,Base!$A$3:$H$1000,7,FALSE)=0," ",VLOOKUP($E42,Base!$A$3:$H$1000,5,FALSE))</f>
        <v>0.18010000000000001</v>
      </c>
      <c r="H42" s="51">
        <f ca="1">FLOOR(IF(VLOOKUP($E42,Base!$A$3:$H$1000,7,FALSE)=0," ",VLOOKUP($E42,Base!$A$3:$H$1000,6,FALSE)),0.0001)</f>
        <v>1.0333000000000001</v>
      </c>
    </row>
    <row r="43" spans="1:15" hidden="1" x14ac:dyDescent="0.2">
      <c r="A43" s="50">
        <v>39934</v>
      </c>
      <c r="B43" s="85">
        <f ca="1">IF(VLOOKUP($A43,Base!$A$3:$H$1000,7,FALSE)=0," ",VLOOKUP($A43,Base!$A$3:$H$1000,2,FALSE)/100)</f>
        <v>0.01</v>
      </c>
      <c r="C43" s="85">
        <f ca="1">IF(VLOOKUP($A43,Base!$A$3:$H$1000,7,FALSE)=0," ",VLOOKUP($A43,Base!$A$3:$H$1000,5,FALSE))</f>
        <v>0.59</v>
      </c>
      <c r="D43" s="85">
        <f ca="1">IF(VLOOKUP($A43,Base!$A$3:$H$1000,7,FALSE)=0," ",VLOOKUP($A43,Base!$A$3:$H$1000,6,FALSE))</f>
        <v>1.02</v>
      </c>
      <c r="E43" s="50">
        <v>40118</v>
      </c>
      <c r="F43" s="51">
        <f ca="1">IF(VLOOKUP($E43,Base!$A$3:$H$1000,7,FALSE)=0," ",VLOOKUP($E43,Base!$A$3:$H$1000,2,FALSE)/100)</f>
        <v>4.4000000000000003E-3</v>
      </c>
      <c r="G43" s="51">
        <f ca="1">IF(VLOOKUP($E43,Base!$A$3:$H$1000,7,FALSE)=0," ",VLOOKUP($E43,Base!$A$3:$H$1000,5,FALSE))</f>
        <v>0.43990000000000001</v>
      </c>
      <c r="H43" s="51">
        <f ca="1">IF(VLOOKUP($E43,Base!$A$3:$H$1000,7,FALSE)=0," ",VLOOKUP($E43,Base!$A$3:$H$1000,6,FALSE))</f>
        <v>1.0379</v>
      </c>
      <c r="L43" s="52"/>
      <c r="M43" s="53"/>
      <c r="N43" s="53"/>
      <c r="O43" s="53"/>
    </row>
    <row r="44" spans="1:15" hidden="1" x14ac:dyDescent="0.2">
      <c r="A44" s="50">
        <v>39965</v>
      </c>
      <c r="B44" s="85">
        <f ca="1">IF(VLOOKUP($A44,Base!$A$3:$H$1000,7,FALSE)=0," ",VLOOKUP($A44,Base!$A$3:$H$1000,2,FALSE)/100)</f>
        <v>0</v>
      </c>
      <c r="C44" s="85">
        <f ca="1">IF(VLOOKUP($A44,Base!$A$3:$H$1000,7,FALSE)=0," ",VLOOKUP($A44,Base!$A$3:$H$1000,5,FALSE))</f>
        <v>0.38</v>
      </c>
      <c r="D44" s="85">
        <f ca="1">FLOOR(IF(VLOOKUP($A44,Base!$A$3:$H$1000,7,FALSE)=0," ",VLOOKUP($A44,Base!$A$3:$H$1000,6,FALSE)),0.0001)</f>
        <v>1.02</v>
      </c>
      <c r="E44" s="50">
        <v>40148</v>
      </c>
      <c r="F44" s="51">
        <f ca="1">IF(VLOOKUP($E44,Base!$A$3:$H$1000,7,FALSE)=0," ",VLOOKUP($E44,Base!$A$3:$H$1000,2,FALSE)/100)</f>
        <v>3.8E-3</v>
      </c>
      <c r="G44" s="51">
        <f ca="1">FLOOR(IF(VLOOKUP($E44,Base!$A$3:$H$1000,7,FALSE)=0," ",VLOOKUP($E44,Base!$A$3:$H$1000,5,FALSE)),0.0001)</f>
        <v>0.37990000000000002</v>
      </c>
      <c r="H44" s="51">
        <f ca="1">FLOOR(IF(VLOOKUP($E44,Base!$A$3:$H$1000,7,FALSE)=0," ",VLOOKUP($E44,Base!$A$3:$H$1000,6,FALSE)),0.0001)</f>
        <v>1.0418000000000001</v>
      </c>
    </row>
    <row r="45" spans="1:15" hidden="1" x14ac:dyDescent="0.2">
      <c r="A45" s="123">
        <f>A46</f>
        <v>40179</v>
      </c>
      <c r="B45" s="124"/>
      <c r="C45" s="124"/>
      <c r="D45" s="124"/>
      <c r="E45" s="124"/>
      <c r="F45" s="124"/>
      <c r="G45" s="124"/>
      <c r="H45" s="125"/>
    </row>
    <row r="46" spans="1:15" hidden="1" x14ac:dyDescent="0.2">
      <c r="A46" s="50">
        <v>40179</v>
      </c>
      <c r="B46" s="85">
        <f ca="1">IF(VLOOKUP($A46,Base!$A$3:$H$1000,7,FALSE)=0," ",VLOOKUP($A46,Base!$A$3:$H$1000,2,FALSE)/100)</f>
        <v>0.01</v>
      </c>
      <c r="C46" s="85">
        <f ca="1">IF(VLOOKUP($A46,Base!$A$3:$H$1000,7,FALSE)=0," ",VLOOKUP($A46,Base!$A$3:$H$1000,5,FALSE))</f>
        <v>0.52</v>
      </c>
      <c r="D46" s="85">
        <f ca="1">IF(VLOOKUP($A46,Base!$A$3:$H$1000,7,FALSE)=0," ",VLOOKUP($A46,Base!$A$3:$H$1000,6,FALSE))</f>
        <v>1.01</v>
      </c>
      <c r="E46" s="50">
        <v>40360</v>
      </c>
      <c r="F46" s="51">
        <f ca="1">IF(VLOOKUP($E46,Base!$A$3:$H$1000,7,FALSE)=0," ",VLOOKUP($E46,Base!$A$3:$H$1000,2,FALSE)/100)</f>
        <v>-8.9999999999999998E-4</v>
      </c>
      <c r="G46" s="51">
        <f ca="1">IF(VLOOKUP($E46,Base!$A$3:$H$1000,7,FALSE)=0," ",VLOOKUP($E46,Base!$A$3:$H$1000,5,FALSE))</f>
        <v>-0.09</v>
      </c>
      <c r="H46" s="51">
        <f ca="1">IF(VLOOKUP($E46,Base!$A$3:$H$1000,7,FALSE)=0," ",VLOOKUP($E46,Base!$A$3:$H$1000,6,FALSE))</f>
        <v>1.0326</v>
      </c>
    </row>
    <row r="47" spans="1:15" hidden="1" x14ac:dyDescent="0.2">
      <c r="A47" s="50">
        <v>40210</v>
      </c>
      <c r="B47" s="85">
        <f ca="1">IF(VLOOKUP($A47,Base!$A$3:$H$1000,7,FALSE)=0," ",VLOOKUP($A47,Base!$A$3:$H$1000,2,FALSE)/100)</f>
        <v>0.01</v>
      </c>
      <c r="C47" s="85">
        <f ca="1">IF(VLOOKUP($A47,Base!$A$3:$H$1000,7,FALSE)=0," ",VLOOKUP($A47,Base!$A$3:$H$1000,5,FALSE))</f>
        <v>0.94</v>
      </c>
      <c r="D47" s="85">
        <f ca="1">IF(VLOOKUP($A47,Base!$A$3:$H$1000,7,FALSE)=0," ",VLOOKUP($A47,Base!$A$3:$H$1000,6,FALSE))</f>
        <v>1.01</v>
      </c>
      <c r="E47" s="50">
        <v>40391</v>
      </c>
      <c r="F47" s="51">
        <f ca="1">IF(VLOOKUP($E47,Base!$A$3:$H$1000,7,FALSE)=0," ",VLOOKUP($E47,Base!$A$3:$H$1000,2,FALSE)/100)</f>
        <v>-5.0000000000000001E-4</v>
      </c>
      <c r="G47" s="51">
        <f ca="1">IF(VLOOKUP($E47,Base!$A$3:$H$1000,7,FALSE)=0," ",VLOOKUP($E47,Base!$A$3:$H$1000,5,FALSE))</f>
        <v>-5.0099999999999999E-2</v>
      </c>
      <c r="H47" s="51">
        <f ca="1">IF(VLOOKUP($E47,Base!$A$3:$H$1000,7,FALSE)=0," ",VLOOKUP($E47,Base!$A$3:$H$1000,6,FALSE))</f>
        <v>1.0321</v>
      </c>
    </row>
    <row r="48" spans="1:15" hidden="1" x14ac:dyDescent="0.2">
      <c r="A48" s="50">
        <v>40238</v>
      </c>
      <c r="B48" s="85">
        <f ca="1">IF(VLOOKUP($A48,Base!$A$3:$H$1000,7,FALSE)=0," ",VLOOKUP($A48,Base!$A$3:$H$1000,2,FALSE)/100)</f>
        <v>0.01</v>
      </c>
      <c r="C48" s="85">
        <f ca="1">IF(VLOOKUP($A48,Base!$A$3:$H$1000,7,FALSE)=0," ",VLOOKUP($A48,Base!$A$3:$H$1000,5,FALSE))</f>
        <v>0.55000000000000004</v>
      </c>
      <c r="D48" s="85">
        <f ca="1">IF(VLOOKUP($A48,Base!$A$3:$H$1000,7,FALSE)=0," ",VLOOKUP($A48,Base!$A$3:$H$1000,6,FALSE))</f>
        <v>1.02</v>
      </c>
      <c r="E48" s="50">
        <v>40422</v>
      </c>
      <c r="F48" s="51">
        <f ca="1">IF(VLOOKUP($E48,Base!$A$3:$H$1000,7,FALSE)=0," ",VLOOKUP($E48,Base!$A$3:$H$1000,2,FALSE)/100)</f>
        <v>3.0999999999999999E-3</v>
      </c>
      <c r="G48" s="51">
        <f ca="1">IF(VLOOKUP($E48,Base!$A$3:$H$1000,7,FALSE)=0," ",VLOOKUP($E48,Base!$A$3:$H$1000,5,FALSE))</f>
        <v>0.31</v>
      </c>
      <c r="H48" s="51">
        <f ca="1">IF(VLOOKUP($E48,Base!$A$3:$H$1000,7,FALSE)=0," ",VLOOKUP($E48,Base!$A$3:$H$1000,6,FALSE))</f>
        <v>1.0353000000000001</v>
      </c>
    </row>
    <row r="49" spans="1:15" hidden="1" x14ac:dyDescent="0.2">
      <c r="A49" s="50">
        <v>40269</v>
      </c>
      <c r="B49" s="85">
        <f ca="1">IF(VLOOKUP($A49,Base!$A$3:$H$1000,7,FALSE)=0," ",VLOOKUP($A49,Base!$A$3:$H$1000,2,FALSE)/100)</f>
        <v>0</v>
      </c>
      <c r="C49" s="85">
        <f ca="1">IF(VLOOKUP($A49,Base!$A$3:$H$1000,7,FALSE)=0," ",VLOOKUP($A49,Base!$A$3:$H$1000,5,FALSE))</f>
        <v>0.48</v>
      </c>
      <c r="D49" s="85">
        <f ca="1">IF(VLOOKUP($A49,Base!$A$3:$H$1000,7,FALSE)=0," ",VLOOKUP($A49,Base!$A$3:$H$1000,6,FALSE))</f>
        <v>1.03</v>
      </c>
      <c r="E49" s="50">
        <v>40452</v>
      </c>
      <c r="F49" s="51">
        <f ca="1">IF(VLOOKUP($E49,Base!$A$3:$H$1000,7,FALSE)=0," ",VLOOKUP($E49,Base!$A$3:$H$1000,2,FALSE)/100)</f>
        <v>6.1999999999999998E-3</v>
      </c>
      <c r="G49" s="51">
        <f ca="1">IF(VLOOKUP($E49,Base!$A$3:$H$1000,7,FALSE)=0," ",VLOOKUP($E49,Base!$A$3:$H$1000,5,FALSE))</f>
        <v>0.62009999999999998</v>
      </c>
      <c r="H49" s="51">
        <f ca="1">IF(VLOOKUP($E49,Base!$A$3:$H$1000,7,FALSE)=0," ",VLOOKUP($E49,Base!$A$3:$H$1000,6,FALSE))</f>
        <v>1.0417000000000001</v>
      </c>
    </row>
    <row r="50" spans="1:15" hidden="1" x14ac:dyDescent="0.2">
      <c r="A50" s="50">
        <v>40299</v>
      </c>
      <c r="B50" s="85">
        <f ca="1">IF(VLOOKUP($A50,Base!$A$3:$H$1000,7,FALSE)=0," ",VLOOKUP($A50,Base!$A$3:$H$1000,2,FALSE)/100)</f>
        <v>0.01</v>
      </c>
      <c r="C50" s="85">
        <f ca="1">IF(VLOOKUP($A50,Base!$A$3:$H$1000,7,FALSE)=0," ",VLOOKUP($A50,Base!$A$3:$H$1000,5,FALSE))</f>
        <v>0.63</v>
      </c>
      <c r="D50" s="85">
        <f ca="1">IF(VLOOKUP($A50,Base!$A$3:$H$1000,7,FALSE)=0," ",VLOOKUP($A50,Base!$A$3:$H$1000,6,FALSE))</f>
        <v>1.03</v>
      </c>
      <c r="E50" s="50">
        <v>40483</v>
      </c>
      <c r="F50" s="51">
        <f ca="1">IF(VLOOKUP($E50,Base!$A$3:$H$1000,7,FALSE)=0," ",VLOOKUP($E50,Base!$A$3:$H$1000,2,FALSE)/100)</f>
        <v>8.6E-3</v>
      </c>
      <c r="G50" s="51">
        <f ca="1">IF(VLOOKUP($E50,Base!$A$3:$H$1000,7,FALSE)=0," ",VLOOKUP($E50,Base!$A$3:$H$1000,5,FALSE))</f>
        <v>0.85980000000000001</v>
      </c>
      <c r="H50" s="51">
        <f ca="1">IF(VLOOKUP($E50,Base!$A$3:$H$1000,7,FALSE)=0," ",VLOOKUP($E50,Base!$A$3:$H$1000,6,FALSE))</f>
        <v>1.0507</v>
      </c>
      <c r="L50" s="52"/>
      <c r="M50" s="53"/>
      <c r="N50" s="53"/>
      <c r="O50" s="53"/>
    </row>
    <row r="51" spans="1:15" hidden="1" x14ac:dyDescent="0.2">
      <c r="A51" s="50">
        <v>40330</v>
      </c>
      <c r="B51" s="85">
        <f ca="1">IF(VLOOKUP($A51,Base!$A$3:$H$1000,7,FALSE)=0," ",VLOOKUP($A51,Base!$A$3:$H$1000,2,FALSE)/100)</f>
        <v>0</v>
      </c>
      <c r="C51" s="85">
        <f ca="1">IF(VLOOKUP($A51,Base!$A$3:$H$1000,7,FALSE)=0," ",VLOOKUP($A51,Base!$A$3:$H$1000,5,FALSE))</f>
        <v>0.19</v>
      </c>
      <c r="D51" s="85">
        <f ca="1">IF(VLOOKUP($A51,Base!$A$3:$H$1000,7,FALSE)=0," ",VLOOKUP($A51,Base!$A$3:$H$1000,6,FALSE))</f>
        <v>1.03</v>
      </c>
      <c r="E51" s="50">
        <v>40513</v>
      </c>
      <c r="F51" s="51">
        <f ca="1">IF(VLOOKUP($E51,Base!$A$3:$H$1000,7,FALSE)=0," ",VLOOKUP($E51,Base!$A$3:$H$1000,2,FALSE)/100)</f>
        <v>6.8999999999999999E-3</v>
      </c>
      <c r="G51" s="51">
        <f ca="1">IF(VLOOKUP($E51,Base!$A$3:$H$1000,7,FALSE)=0," ",VLOOKUP($E51,Base!$A$3:$H$1000,5,FALSE))</f>
        <v>0.68989999999999996</v>
      </c>
      <c r="H51" s="51">
        <f ca="1">IF(VLOOKUP($E51,Base!$A$3:$H$1000,7,FALSE)=0," ",VLOOKUP($E51,Base!$A$3:$H$1000,6,FALSE))</f>
        <v>1.0579000000000001</v>
      </c>
    </row>
    <row r="52" spans="1:15" hidden="1" x14ac:dyDescent="0.2">
      <c r="A52" s="120">
        <f>A53</f>
        <v>40544</v>
      </c>
      <c r="B52" s="120"/>
      <c r="C52" s="120"/>
      <c r="D52" s="120"/>
      <c r="E52" s="120"/>
      <c r="F52" s="120"/>
      <c r="G52" s="120"/>
      <c r="H52" s="120"/>
    </row>
    <row r="53" spans="1:15" hidden="1" x14ac:dyDescent="0.2">
      <c r="A53" s="50">
        <v>40544</v>
      </c>
      <c r="B53" s="85">
        <f ca="1">IF(VLOOKUP($A53,Base!$A$3:$H$1000,7,FALSE)=0," ",VLOOKUP($A53,Base!$A$3:$H$1000,2,FALSE)/100)</f>
        <v>0.01</v>
      </c>
      <c r="C53" s="85">
        <f ca="1">IF(VLOOKUP($A53,Base!$A$3:$H$1000,7,FALSE)=0," ",VLOOKUP($A53,Base!$A$3:$H$1000,5,FALSE))</f>
        <v>0.76</v>
      </c>
      <c r="D53" s="85">
        <f ca="1">FLOOR(IF(VLOOKUP($A53,Base!$A$3:$H$1000,7,FALSE)=0," ",VLOOKUP($A53,Base!$A$3:$H$1000,6,FALSE)),0.0001)</f>
        <v>1.01</v>
      </c>
      <c r="E53" s="50">
        <v>40725</v>
      </c>
      <c r="F53" s="51">
        <f ca="1">IF(VLOOKUP($E53,Base!$A$3:$H$1000,7,FALSE)=0," ",VLOOKUP($E53,Base!$A$3:$H$1000,2,FALSE)/100)</f>
        <v>1E-3</v>
      </c>
      <c r="G53" s="51">
        <f ca="1">IF(VLOOKUP($E53,Base!$A$3:$H$1000,7,FALSE)=0," ",VLOOKUP($E53,Base!$A$3:$H$1000,5,FALSE))</f>
        <v>9.98E-2</v>
      </c>
      <c r="H53" s="51">
        <f ca="1">IF(VLOOKUP($E53,Base!$A$3:$H$1000,7,FALSE)=0," ",VLOOKUP($E53,Base!$A$3:$H$1000,6,FALSE))</f>
        <v>1.042</v>
      </c>
    </row>
    <row r="54" spans="1:15" hidden="1" x14ac:dyDescent="0.2">
      <c r="A54" s="50">
        <v>40575</v>
      </c>
      <c r="B54" s="85">
        <f ca="1">IF(VLOOKUP($A54,Base!$A$3:$H$1000,7,FALSE)=0," ",VLOOKUP($A54,Base!$A$3:$H$1000,2,FALSE)/100)</f>
        <v>0.01</v>
      </c>
      <c r="C54" s="85">
        <f ca="1">IF(VLOOKUP($A54,Base!$A$3:$H$1000,7,FALSE)=0," ",VLOOKUP($A54,Base!$A$3:$H$1000,5,FALSE))</f>
        <v>0.97</v>
      </c>
      <c r="D54" s="85">
        <f ca="1">IF(VLOOKUP($A54,Base!$A$3:$H$1000,7,FALSE)=0," ",VLOOKUP($A54,Base!$A$3:$H$1000,6,FALSE))</f>
        <v>1.02</v>
      </c>
      <c r="E54" s="50">
        <v>40756</v>
      </c>
      <c r="F54" s="51">
        <f ca="1">IF(VLOOKUP($E54,Base!$A$3:$H$1000,7,FALSE)=0," ",VLOOKUP($E54,Base!$A$3:$H$1000,2,FALSE)/100)</f>
        <v>2.7000000000000001E-3</v>
      </c>
      <c r="G54" s="51">
        <f ca="1">IF(VLOOKUP($E54,Base!$A$3:$H$1000,7,FALSE)=0," ",VLOOKUP($E54,Base!$A$3:$H$1000,5,FALSE))</f>
        <v>0.27</v>
      </c>
      <c r="H54" s="51">
        <f ca="1">IF(VLOOKUP($E54,Base!$A$3:$H$1000,7,FALSE)=0," ",VLOOKUP($E54,Base!$A$3:$H$1000,6,FALSE))</f>
        <v>1.0448</v>
      </c>
    </row>
    <row r="55" spans="1:15" hidden="1" x14ac:dyDescent="0.2">
      <c r="A55" s="50">
        <v>40603</v>
      </c>
      <c r="B55" s="85">
        <f ca="1">IF(VLOOKUP($A55,Base!$A$3:$H$1000,7,FALSE)=0," ",VLOOKUP($A55,Base!$A$3:$H$1000,2,FALSE)/100)</f>
        <v>0.01</v>
      </c>
      <c r="C55" s="85">
        <f ca="1">IF(VLOOKUP($A55,Base!$A$3:$H$1000,7,FALSE)=0," ",VLOOKUP($A55,Base!$A$3:$H$1000,5,FALSE))</f>
        <v>0.6</v>
      </c>
      <c r="D55" s="85">
        <f ca="1">IF(VLOOKUP($A55,Base!$A$3:$H$1000,7,FALSE)=0," ",VLOOKUP($A55,Base!$A$3:$H$1000,6,FALSE))</f>
        <v>1.02</v>
      </c>
      <c r="E55" s="50">
        <v>40787</v>
      </c>
      <c r="F55" s="51">
        <f ca="1">IF(VLOOKUP($E55,Base!$A$3:$H$1000,7,FALSE)=0," ",VLOOKUP($E55,Base!$A$3:$H$1000,2,FALSE)/100)</f>
        <v>5.3E-3</v>
      </c>
      <c r="G55" s="51">
        <f ca="1">IF(VLOOKUP($E55,Base!$A$3:$H$1000,7,FALSE)=0," ",VLOOKUP($E55,Base!$A$3:$H$1000,5,FALSE))</f>
        <v>0.53</v>
      </c>
      <c r="H55" s="51">
        <f ca="1">IF(VLOOKUP($E55,Base!$A$3:$H$1000,7,FALSE)=0," ",VLOOKUP($E55,Base!$A$3:$H$1000,6,FALSE))</f>
        <v>1.0504</v>
      </c>
    </row>
    <row r="56" spans="1:15" hidden="1" x14ac:dyDescent="0.2">
      <c r="A56" s="50">
        <v>40634</v>
      </c>
      <c r="B56" s="85">
        <f ca="1">IF(VLOOKUP($A56,Base!$A$3:$H$1000,7,FALSE)=0," ",VLOOKUP($A56,Base!$A$3:$H$1000,2,FALSE)/100)</f>
        <v>0.01</v>
      </c>
      <c r="C56" s="85">
        <f ca="1">IF(VLOOKUP($A56,Base!$A$3:$H$1000,7,FALSE)=0," ",VLOOKUP($A56,Base!$A$3:$H$1000,5,FALSE))</f>
        <v>0.77</v>
      </c>
      <c r="D56" s="85">
        <f ca="1">IF(VLOOKUP($A56,Base!$A$3:$H$1000,7,FALSE)=0," ",VLOOKUP($A56,Base!$A$3:$H$1000,6,FALSE))</f>
        <v>1.03</v>
      </c>
      <c r="E56" s="50">
        <v>40817</v>
      </c>
      <c r="F56" s="51">
        <f ca="1">IF(VLOOKUP($E56,Base!$A$3:$H$1000,7,FALSE)=0," ",VLOOKUP($E56,Base!$A$3:$H$1000,2,FALSE)/100)</f>
        <v>4.1999999999999997E-3</v>
      </c>
      <c r="G56" s="51">
        <f ca="1">IF(VLOOKUP($E56,Base!$A$3:$H$1000,7,FALSE)=0," ",VLOOKUP($E56,Base!$A$3:$H$1000,5,FALSE))</f>
        <v>0.42009999999999997</v>
      </c>
      <c r="H56" s="51">
        <f ca="1">IF(VLOOKUP($E56,Base!$A$3:$H$1000,7,FALSE)=0," ",VLOOKUP($E56,Base!$A$3:$H$1000,6,FALSE))</f>
        <v>1.0548</v>
      </c>
    </row>
    <row r="57" spans="1:15" hidden="1" x14ac:dyDescent="0.2">
      <c r="A57" s="50">
        <v>40664</v>
      </c>
      <c r="B57" s="85">
        <f ca="1">IF(VLOOKUP($A57,Base!$A$3:$H$1000,7,FALSE)=0," ",VLOOKUP($A57,Base!$A$3:$H$1000,2,FALSE)/100)</f>
        <v>0.01</v>
      </c>
      <c r="C57" s="85">
        <f ca="1">IF(VLOOKUP($A57,Base!$A$3:$H$1000,7,FALSE)=0," ",VLOOKUP($A57,Base!$A$3:$H$1000,5,FALSE))</f>
        <v>0.7</v>
      </c>
      <c r="D57" s="85">
        <f ca="1">IF(VLOOKUP($A57,Base!$A$3:$H$1000,7,FALSE)=0," ",VLOOKUP($A57,Base!$A$3:$H$1000,6,FALSE))</f>
        <v>1.04</v>
      </c>
      <c r="E57" s="50">
        <v>40848</v>
      </c>
      <c r="F57" s="51">
        <f ca="1">IF(VLOOKUP($E57,Base!$A$3:$H$1000,7,FALSE)=0," ",VLOOKUP($E57,Base!$A$3:$H$1000,2,FALSE)/100)</f>
        <v>4.5999999999999999E-3</v>
      </c>
      <c r="G57" s="51">
        <f ca="1">IF(VLOOKUP($E57,Base!$A$3:$H$1000,7,FALSE)=0," ",VLOOKUP($E57,Base!$A$3:$H$1000,5,FALSE))</f>
        <v>0.45989999999999998</v>
      </c>
      <c r="H57" s="51">
        <f ca="1">IF(VLOOKUP($E57,Base!$A$3:$H$1000,7,FALSE)=0," ",VLOOKUP($E57,Base!$A$3:$H$1000,6,FALSE))</f>
        <v>1.0596000000000001</v>
      </c>
    </row>
    <row r="58" spans="1:15" hidden="1" x14ac:dyDescent="0.2">
      <c r="A58" s="50">
        <v>40695</v>
      </c>
      <c r="B58" s="85">
        <f ca="1">IF(VLOOKUP($A58,Base!$A$3:$H$1000,7,FALSE)=0," ",VLOOKUP($A58,Base!$A$3:$H$1000,2,FALSE)/100)</f>
        <v>0</v>
      </c>
      <c r="C58" s="85">
        <f ca="1">IF(VLOOKUP($A58,Base!$A$3:$H$1000,7,FALSE)=0," ",VLOOKUP($A58,Base!$A$3:$H$1000,5,FALSE))</f>
        <v>0.23</v>
      </c>
      <c r="D58" s="85">
        <f ca="1">IF(VLOOKUP($A58,Base!$A$3:$H$1000,7,FALSE)=0," ",VLOOKUP($A58,Base!$A$3:$H$1000,6,FALSE))</f>
        <v>1.04</v>
      </c>
      <c r="E58" s="50">
        <v>40878</v>
      </c>
      <c r="F58" s="51">
        <f ca="1">IF(VLOOKUP($E58,Base!$A$3:$H$1000,7,FALSE)=0," ",VLOOKUP($E58,Base!$A$3:$H$1000,2,FALSE)/100)</f>
        <v>5.5999999999999999E-3</v>
      </c>
      <c r="G58" s="51">
        <f ca="1">IF(VLOOKUP($E58,Base!$A$3:$H$1000,7,FALSE)=0," ",VLOOKUP($E58,Base!$A$3:$H$1000,5,FALSE))</f>
        <v>0.56000000000000005</v>
      </c>
      <c r="H58" s="51">
        <f ca="1">IF(VLOOKUP($E58,Base!$A$3:$H$1000,7,FALSE)=0," ",VLOOKUP($E58,Base!$A$3:$H$1000,6,FALSE))</f>
        <v>1.0656000000000001</v>
      </c>
    </row>
    <row r="59" spans="1:15" hidden="1" x14ac:dyDescent="0.2">
      <c r="A59" s="120">
        <f>A60</f>
        <v>40909</v>
      </c>
      <c r="B59" s="120"/>
      <c r="C59" s="120"/>
      <c r="D59" s="120"/>
      <c r="E59" s="120"/>
      <c r="F59" s="120"/>
      <c r="G59" s="120"/>
      <c r="H59" s="120"/>
    </row>
    <row r="60" spans="1:15" hidden="1" x14ac:dyDescent="0.2">
      <c r="A60" s="50">
        <v>40909</v>
      </c>
      <c r="B60" s="85">
        <f ca="1">IF(VLOOKUP($A60,Base!$A$3:$H$1000,7,FALSE)=0," ",VLOOKUP($A60,Base!$A$3:$H$1000,2,FALSE)/100)</f>
        <v>0.01</v>
      </c>
      <c r="C60" s="85">
        <f ca="1">IF(VLOOKUP($A60,Base!$A$3:$H$1000,7,FALSE)=0," ",VLOOKUP($A60,Base!$A$3:$H$1000,5,FALSE))</f>
        <v>0.65</v>
      </c>
      <c r="D60" s="85">
        <f ca="1">IF(VLOOKUP($A60,Base!$A$3:$H$1000,7,FALSE)=0," ",VLOOKUP($A60,Base!$A$3:$H$1000,6,FALSE))</f>
        <v>1.01</v>
      </c>
      <c r="E60" s="50">
        <v>41091</v>
      </c>
      <c r="F60" s="51">
        <f ca="1">IF(VLOOKUP($E60,Base!$A$3:$H$1000,7,FALSE)=0," ",VLOOKUP($E60,Base!$A$3:$H$1000,2,FALSE)/100)</f>
        <v>3.3E-3</v>
      </c>
      <c r="G60" s="51">
        <f ca="1">IF(VLOOKUP($E60,Base!$A$3:$H$1000,7,FALSE)=0," ",VLOOKUP($E60,Base!$A$3:$H$1000,5,FALSE))</f>
        <v>0.33</v>
      </c>
      <c r="H60" s="51">
        <f ca="1">IF(VLOOKUP($E60,Base!$A$3:$H$1000,7,FALSE)=0," ",VLOOKUP($E60,Base!$A$3:$H$1000,6,FALSE))</f>
        <v>1.0290999999999999</v>
      </c>
    </row>
    <row r="61" spans="1:15" hidden="1" x14ac:dyDescent="0.2">
      <c r="A61" s="50">
        <v>40940</v>
      </c>
      <c r="B61" s="85">
        <f ca="1">IF(VLOOKUP($A61,Base!$A$3:$H$1000,7,FALSE)=0," ",VLOOKUP($A61,Base!$A$3:$H$1000,2,FALSE)/100)</f>
        <v>0.01</v>
      </c>
      <c r="C61" s="85">
        <f ca="1">IF(VLOOKUP($A61,Base!$A$3:$H$1000,7,FALSE)=0," ",VLOOKUP($A61,Base!$A$3:$H$1000,5,FALSE))</f>
        <v>0.53</v>
      </c>
      <c r="D61" s="85">
        <f ca="1">IF(VLOOKUP($A61,Base!$A$3:$H$1000,7,FALSE)=0," ",VLOOKUP($A61,Base!$A$3:$H$1000,6,FALSE))</f>
        <v>1.01</v>
      </c>
      <c r="E61" s="50">
        <v>41122</v>
      </c>
      <c r="F61" s="51">
        <f ca="1">IF(VLOOKUP($E61,Base!$A$3:$H$1000,7,FALSE)=0," ",VLOOKUP($E61,Base!$A$3:$H$1000,2,FALSE)/100)</f>
        <v>3.8999999999999998E-3</v>
      </c>
      <c r="G61" s="51">
        <f ca="1">IF(VLOOKUP($E61,Base!$A$3:$H$1000,7,FALSE)=0," ",VLOOKUP($E61,Base!$A$3:$H$1000,5,FALSE))</f>
        <v>0.3901</v>
      </c>
      <c r="H61" s="51">
        <f ca="1">IF(VLOOKUP($E61,Base!$A$3:$H$1000,7,FALSE)=0," ",VLOOKUP($E61,Base!$A$3:$H$1000,6,FALSE))</f>
        <v>1.0331999999999999</v>
      </c>
    </row>
    <row r="62" spans="1:15" hidden="1" x14ac:dyDescent="0.2">
      <c r="A62" s="50">
        <v>40969</v>
      </c>
      <c r="B62" s="85">
        <f ca="1">IF(VLOOKUP($A62,Base!$A$3:$H$1000,7,FALSE)=0," ",VLOOKUP($A62,Base!$A$3:$H$1000,2,FALSE)/100)</f>
        <v>0</v>
      </c>
      <c r="C62" s="85">
        <f ca="1">IF(VLOOKUP($A62,Base!$A$3:$H$1000,7,FALSE)=0," ",VLOOKUP($A62,Base!$A$3:$H$1000,5,FALSE))</f>
        <v>0.25</v>
      </c>
      <c r="D62" s="85">
        <f ca="1">IF(VLOOKUP($A62,Base!$A$3:$H$1000,7,FALSE)=0," ",VLOOKUP($A62,Base!$A$3:$H$1000,6,FALSE))</f>
        <v>1.01</v>
      </c>
      <c r="E62" s="50">
        <v>41153</v>
      </c>
      <c r="F62" s="51">
        <f ca="1">IF(VLOOKUP($E62,Base!$A$3:$H$1000,7,FALSE)=0," ",VLOOKUP($E62,Base!$A$3:$H$1000,2,FALSE)/100)</f>
        <v>4.7999999999999996E-3</v>
      </c>
      <c r="G62" s="51">
        <f ca="1">IF(VLOOKUP($E62,Base!$A$3:$H$1000,7,FALSE)=0," ",VLOOKUP($E62,Base!$A$3:$H$1000,5,FALSE))</f>
        <v>0.48010000000000003</v>
      </c>
      <c r="H62" s="51">
        <f ca="1">IF(VLOOKUP($E62,Base!$A$3:$H$1000,7,FALSE)=0," ",VLOOKUP($E62,Base!$A$3:$H$1000,6,FALSE))</f>
        <v>1.0381</v>
      </c>
    </row>
    <row r="63" spans="1:15" hidden="1" x14ac:dyDescent="0.2">
      <c r="A63" s="50">
        <v>41000</v>
      </c>
      <c r="B63" s="85">
        <f ca="1">IF(VLOOKUP($A63,Base!$A$3:$H$1000,7,FALSE)=0," ",VLOOKUP($A63,Base!$A$3:$H$1000,2,FALSE)/100)</f>
        <v>0</v>
      </c>
      <c r="C63" s="85">
        <f ca="1">IF(VLOOKUP($A63,Base!$A$3:$H$1000,7,FALSE)=0," ",VLOOKUP($A63,Base!$A$3:$H$1000,5,FALSE))</f>
        <v>0.43</v>
      </c>
      <c r="D63" s="85">
        <f ca="1">IF(VLOOKUP($A63,Base!$A$3:$H$1000,7,FALSE)=0," ",VLOOKUP($A63,Base!$A$3:$H$1000,6,FALSE))</f>
        <v>1.02</v>
      </c>
      <c r="E63" s="50">
        <v>41183</v>
      </c>
      <c r="F63" s="51">
        <f ca="1">IF(VLOOKUP($E63,Base!$A$3:$H$1000,7,FALSE)=0," ",VLOOKUP($E63,Base!$A$3:$H$1000,2,FALSE)/100)</f>
        <v>6.4999999999999997E-3</v>
      </c>
      <c r="G63" s="51">
        <f ca="1">IF(VLOOKUP($E63,Base!$A$3:$H$1000,7,FALSE)=0," ",VLOOKUP($E63,Base!$A$3:$H$1000,5,FALSE))</f>
        <v>0.65010000000000001</v>
      </c>
      <c r="H63" s="51">
        <f ca="1">IF(VLOOKUP($E63,Base!$A$3:$H$1000,7,FALSE)=0," ",VLOOKUP($E63,Base!$A$3:$H$1000,6,FALSE))</f>
        <v>1.0448999999999999</v>
      </c>
    </row>
    <row r="64" spans="1:15" hidden="1" x14ac:dyDescent="0.2">
      <c r="A64" s="50">
        <v>41030</v>
      </c>
      <c r="B64" s="85">
        <f ca="1">IF(VLOOKUP($A64,Base!$A$3:$H$1000,7,FALSE)=0," ",VLOOKUP($A64,Base!$A$3:$H$1000,2,FALSE)/100)</f>
        <v>0.01</v>
      </c>
      <c r="C64" s="85">
        <f ca="1">IF(VLOOKUP($A64,Base!$A$3:$H$1000,7,FALSE)=0," ",VLOOKUP($A64,Base!$A$3:$H$1000,5,FALSE))</f>
        <v>0.51</v>
      </c>
      <c r="D64" s="85">
        <f ca="1">IF(VLOOKUP($A64,Base!$A$3:$H$1000,7,FALSE)=0," ",VLOOKUP($A64,Base!$A$3:$H$1000,6,FALSE))</f>
        <v>1.02</v>
      </c>
      <c r="E64" s="50">
        <v>41214</v>
      </c>
      <c r="F64" s="51">
        <f ca="1">IF(VLOOKUP($E64,Base!$A$3:$H$1000,7,FALSE)=0," ",VLOOKUP($E64,Base!$A$3:$H$1000,2,FALSE)/100)</f>
        <v>5.4000000000000003E-3</v>
      </c>
      <c r="G64" s="51">
        <f ca="1">IF(VLOOKUP($E64,Base!$A$3:$H$1000,7,FALSE)=0," ",VLOOKUP($E64,Base!$A$3:$H$1000,5,FALSE))</f>
        <v>0.53990000000000005</v>
      </c>
      <c r="H64" s="51">
        <f ca="1">IF(VLOOKUP($E64,Base!$A$3:$H$1000,7,FALSE)=0," ",VLOOKUP($E64,Base!$A$3:$H$1000,6,FALSE))</f>
        <v>1.0505</v>
      </c>
    </row>
    <row r="65" spans="1:8" hidden="1" x14ac:dyDescent="0.2">
      <c r="A65" s="50">
        <v>41061</v>
      </c>
      <c r="B65" s="85">
        <f ca="1">IF(VLOOKUP($A65,Base!$A$3:$H$1000,7,FALSE)=0," ",VLOOKUP($A65,Base!$A$3:$H$1000,2,FALSE)/100)</f>
        <v>0</v>
      </c>
      <c r="C65" s="85">
        <f ca="1">IF(VLOOKUP($A65,Base!$A$3:$H$1000,7,FALSE)=0," ",VLOOKUP($A65,Base!$A$3:$H$1000,5,FALSE))</f>
        <v>0.18</v>
      </c>
      <c r="D65" s="85">
        <f ca="1">IF(VLOOKUP($A65,Base!$A$3:$H$1000,7,FALSE)=0," ",VLOOKUP($A65,Base!$A$3:$H$1000,6,FALSE))</f>
        <v>1.03</v>
      </c>
      <c r="E65" s="50">
        <v>41244</v>
      </c>
      <c r="F65" s="51">
        <f ca="1">IF(VLOOKUP($E65,Base!$A$3:$H$1000,7,FALSE)=0," ",VLOOKUP($E65,Base!$A$3:$H$1000,2,FALSE)/100)</f>
        <v>6.8999999999999999E-3</v>
      </c>
      <c r="G65" s="51">
        <f ca="1">IF(VLOOKUP($E65,Base!$A$3:$H$1000,7,FALSE)=0," ",VLOOKUP($E65,Base!$A$3:$H$1000,5,FALSE))</f>
        <v>0.69010000000000005</v>
      </c>
      <c r="H65" s="51">
        <f ca="1">IF(VLOOKUP($E65,Base!$A$3:$H$1000,7,FALSE)=0," ",VLOOKUP($E65,Base!$A$3:$H$1000,6,FALSE))</f>
        <v>1.0578000000000001</v>
      </c>
    </row>
    <row r="66" spans="1:8" hidden="1" x14ac:dyDescent="0.2">
      <c r="A66" s="120">
        <f>A67</f>
        <v>41275</v>
      </c>
      <c r="B66" s="120"/>
      <c r="C66" s="120"/>
      <c r="D66" s="120"/>
      <c r="E66" s="120"/>
      <c r="F66" s="120"/>
      <c r="G66" s="120"/>
      <c r="H66" s="120"/>
    </row>
    <row r="67" spans="1:8" hidden="1" x14ac:dyDescent="0.2">
      <c r="A67" s="50">
        <v>41275</v>
      </c>
      <c r="B67" s="85">
        <f ca="1">IF(VLOOKUP($A67,Base!$A$3:$H$1000,7,FALSE)=0," ",VLOOKUP($A67,Base!$A$3:$H$1000,2,FALSE)/100)</f>
        <v>0.01</v>
      </c>
      <c r="C67" s="85">
        <f ca="1">IF(VLOOKUP($A67,Base!$A$3:$H$1000,7,FALSE)=0," ",VLOOKUP($A67,Base!$A$3:$H$1000,5,FALSE))</f>
        <v>0.88</v>
      </c>
      <c r="D67" s="85">
        <f ca="1">IF(VLOOKUP($A67,Base!$A$3:$H$1000,7,FALSE)=0," ",VLOOKUP($A67,Base!$A$3:$H$1000,6,FALSE))</f>
        <v>1.01</v>
      </c>
      <c r="E67" s="50">
        <v>41456</v>
      </c>
      <c r="F67" s="51">
        <f ca="1">IF(VLOOKUP($E67,Base!$A$3:$H$1000,7,FALSE)=0," ",VLOOKUP($E67,Base!$A$3:$H$1000,2,FALSE)/100)</f>
        <v>6.9999999999999999E-4</v>
      </c>
      <c r="G67" s="51">
        <f ca="1">IF(VLOOKUP($E67,Base!$A$3:$H$1000,7,FALSE)=0," ",VLOOKUP($E67,Base!$A$3:$H$1000,5,FALSE))</f>
        <v>6.9900000000000004E-2</v>
      </c>
      <c r="H67" s="51">
        <f ca="1">IF(VLOOKUP($E67,Base!$A$3:$H$1000,7,FALSE)=0," ",VLOOKUP($E67,Base!$A$3:$H$1000,6,FALSE))</f>
        <v>1.0351999999999999</v>
      </c>
    </row>
    <row r="68" spans="1:8" hidden="1" x14ac:dyDescent="0.2">
      <c r="A68" s="50">
        <v>41306</v>
      </c>
      <c r="B68" s="85">
        <f ca="1">IF(VLOOKUP($A68,Base!$A$3:$H$1000,7,FALSE)=0," ",VLOOKUP($A68,Base!$A$3:$H$1000,2,FALSE)/100)</f>
        <v>0.01</v>
      </c>
      <c r="C68" s="85">
        <f ca="1">IF(VLOOKUP($A68,Base!$A$3:$H$1000,7,FALSE)=0," ",VLOOKUP($A68,Base!$A$3:$H$1000,5,FALSE))</f>
        <v>0.68</v>
      </c>
      <c r="D68" s="85">
        <f ca="1">IF(VLOOKUP($A68,Base!$A$3:$H$1000,7,FALSE)=0," ",VLOOKUP($A68,Base!$A$3:$H$1000,6,FALSE))</f>
        <v>1.02</v>
      </c>
      <c r="E68" s="50">
        <v>41487</v>
      </c>
      <c r="F68" s="51">
        <f ca="1">IF(VLOOKUP($E68,Base!$A$3:$H$1000,7,FALSE)=0," ",VLOOKUP($E68,Base!$A$3:$H$1000,2,FALSE)/100)</f>
        <v>1.6000000000000001E-3</v>
      </c>
      <c r="G68" s="51">
        <f ca="1">IF(VLOOKUP($E68,Base!$A$3:$H$1000,7,FALSE)=0," ",VLOOKUP($E68,Base!$A$3:$H$1000,5,FALSE))</f>
        <v>0.16</v>
      </c>
      <c r="H68" s="51">
        <f ca="1">IF(VLOOKUP($E68,Base!$A$3:$H$1000,7,FALSE)=0," ",VLOOKUP($E68,Base!$A$3:$H$1000,6,FALSE))</f>
        <v>1.0368999999999999</v>
      </c>
    </row>
    <row r="69" spans="1:8" hidden="1" x14ac:dyDescent="0.2">
      <c r="A69" s="50">
        <v>41334</v>
      </c>
      <c r="B69" s="85">
        <f ca="1">IF(VLOOKUP($A69,Base!$A$3:$H$1000,7,FALSE)=0," ",VLOOKUP($A69,Base!$A$3:$H$1000,2,FALSE)/100)</f>
        <v>0</v>
      </c>
      <c r="C69" s="85">
        <f ca="1">IF(VLOOKUP($A69,Base!$A$3:$H$1000,7,FALSE)=0," ",VLOOKUP($A69,Base!$A$3:$H$1000,5,FALSE))</f>
        <v>0.49</v>
      </c>
      <c r="D69" s="85">
        <f ca="1">IF(VLOOKUP($A69,Base!$A$3:$H$1000,7,FALSE)=0," ",VLOOKUP($A69,Base!$A$3:$H$1000,6,FALSE))</f>
        <v>1.02</v>
      </c>
      <c r="E69" s="50">
        <v>41518</v>
      </c>
      <c r="F69" s="51">
        <f ca="1">IF(VLOOKUP($E69,Base!$A$3:$H$1000,7,FALSE)=0," ",VLOOKUP($E69,Base!$A$3:$H$1000,2,FALSE)/100)</f>
        <v>2.7000000000000001E-3</v>
      </c>
      <c r="G69" s="51">
        <f ca="1">IF(VLOOKUP($E69,Base!$A$3:$H$1000,7,FALSE)=0," ",VLOOKUP($E69,Base!$A$3:$H$1000,5,FALSE))</f>
        <v>0.27</v>
      </c>
      <c r="H69" s="51">
        <f ca="1">IF(VLOOKUP($E69,Base!$A$3:$H$1000,7,FALSE)=0," ",VLOOKUP($E69,Base!$A$3:$H$1000,6,FALSE))</f>
        <v>1.0397000000000001</v>
      </c>
    </row>
    <row r="70" spans="1:8" hidden="1" x14ac:dyDescent="0.2">
      <c r="A70" s="50">
        <v>41365</v>
      </c>
      <c r="B70" s="85">
        <f ca="1">IF(VLOOKUP($A70,Base!$A$3:$H$1000,7,FALSE)=0," ",VLOOKUP($A70,Base!$A$3:$H$1000,2,FALSE)/100)</f>
        <v>0.01</v>
      </c>
      <c r="C70" s="85">
        <f ca="1">IF(VLOOKUP($A70,Base!$A$3:$H$1000,7,FALSE)=0," ",VLOOKUP($A70,Base!$A$3:$H$1000,5,FALSE))</f>
        <v>0.51</v>
      </c>
      <c r="D70" s="85">
        <f ca="1">IF(VLOOKUP($A70,Base!$A$3:$H$1000,7,FALSE)=0," ",VLOOKUP($A70,Base!$A$3:$H$1000,6,FALSE))</f>
        <v>1.03</v>
      </c>
      <c r="E70" s="50">
        <v>41548</v>
      </c>
      <c r="F70" s="51">
        <f ca="1">IF(VLOOKUP($E70,Base!$A$3:$H$1000,7,FALSE)=0," ",VLOOKUP($E70,Base!$A$3:$H$1000,2,FALSE)/100)</f>
        <v>4.7999999999999996E-3</v>
      </c>
      <c r="G70" s="51">
        <f ca="1">IF(VLOOKUP($E70,Base!$A$3:$H$1000,7,FALSE)=0," ",VLOOKUP($E70,Base!$A$3:$H$1000,5,FALSE))</f>
        <v>0.48</v>
      </c>
      <c r="H70" s="51">
        <f ca="1">IF(VLOOKUP($E70,Base!$A$3:$H$1000,7,FALSE)=0," ",VLOOKUP($E70,Base!$A$3:$H$1000,6,FALSE))</f>
        <v>1.0446</v>
      </c>
    </row>
    <row r="71" spans="1:8" hidden="1" x14ac:dyDescent="0.2">
      <c r="A71" s="50">
        <v>41395</v>
      </c>
      <c r="B71" s="85">
        <f ca="1">IF(VLOOKUP($A71,Base!$A$3:$H$1000,7,FALSE)=0," ",VLOOKUP($A71,Base!$A$3:$H$1000,2,FALSE)/100)</f>
        <v>0</v>
      </c>
      <c r="C71" s="85">
        <f ca="1">IF(VLOOKUP($A71,Base!$A$3:$H$1000,7,FALSE)=0," ",VLOOKUP($A71,Base!$A$3:$H$1000,5,FALSE))</f>
        <v>0.46</v>
      </c>
      <c r="D71" s="85">
        <f ca="1">IF(VLOOKUP($A71,Base!$A$3:$H$1000,7,FALSE)=0," ",VLOOKUP($A71,Base!$A$3:$H$1000,6,FALSE))</f>
        <v>1.03</v>
      </c>
      <c r="E71" s="50">
        <v>41579</v>
      </c>
      <c r="F71" s="51">
        <f ca="1">IF(VLOOKUP($E71,Base!$A$3:$H$1000,7,FALSE)=0," ",VLOOKUP($E71,Base!$A$3:$H$1000,2,FALSE)/100)</f>
        <v>5.7000000000000002E-3</v>
      </c>
      <c r="G71" s="51">
        <f ca="1">IF(VLOOKUP($E71,Base!$A$3:$H$1000,7,FALSE)=0," ",VLOOKUP($E71,Base!$A$3:$H$1000,5,FALSE))</f>
        <v>0.56999999999999995</v>
      </c>
      <c r="H71" s="51">
        <f ca="1">IF(VLOOKUP($E71,Base!$A$3:$H$1000,7,FALSE)=0," ",VLOOKUP($E71,Base!$A$3:$H$1000,6,FALSE))</f>
        <v>1.0506</v>
      </c>
    </row>
    <row r="72" spans="1:8" hidden="1" x14ac:dyDescent="0.2">
      <c r="A72" s="50">
        <v>41426</v>
      </c>
      <c r="B72" s="85">
        <f ca="1">IF(VLOOKUP($A72,Base!$A$3:$H$1000,7,FALSE)=0," ",VLOOKUP($A72,Base!$A$3:$H$1000,2,FALSE)/100)</f>
        <v>0</v>
      </c>
      <c r="C72" s="85">
        <f ca="1">IF(VLOOKUP($A72,Base!$A$3:$H$1000,7,FALSE)=0," ",VLOOKUP($A72,Base!$A$3:$H$1000,5,FALSE))</f>
        <v>0.38</v>
      </c>
      <c r="D72" s="85">
        <f ca="1">IF(VLOOKUP($A72,Base!$A$3:$H$1000,7,FALSE)=0," ",VLOOKUP($A72,Base!$A$3:$H$1000,6,FALSE))</f>
        <v>1.03</v>
      </c>
      <c r="E72" s="50">
        <v>41609</v>
      </c>
      <c r="F72" s="51">
        <f ca="1">IF(VLOOKUP($E72,Base!$A$3:$H$1000,7,FALSE)=0," ",VLOOKUP($E72,Base!$A$3:$H$1000,2,FALSE)/100)</f>
        <v>7.4999999999999997E-3</v>
      </c>
      <c r="G72" s="51">
        <f ca="1">IF(VLOOKUP($E72,Base!$A$3:$H$1000,7,FALSE)=0," ",VLOOKUP($E72,Base!$A$3:$H$1000,5,FALSE))</f>
        <v>0.75009999999999999</v>
      </c>
      <c r="H72" s="51">
        <f ca="1">IF(VLOOKUP($E72,Base!$A$3:$H$1000,7,FALSE)=0," ",VLOOKUP($E72,Base!$A$3:$H$1000,6,FALSE))</f>
        <v>1.0585</v>
      </c>
    </row>
    <row r="73" spans="1:8" hidden="1" x14ac:dyDescent="0.2">
      <c r="A73" s="120">
        <f>A74</f>
        <v>41640</v>
      </c>
      <c r="B73" s="120"/>
      <c r="C73" s="120"/>
      <c r="D73" s="120"/>
      <c r="E73" s="120"/>
      <c r="F73" s="120"/>
      <c r="G73" s="120"/>
      <c r="H73" s="120"/>
    </row>
    <row r="74" spans="1:8" hidden="1" x14ac:dyDescent="0.2">
      <c r="A74" s="50">
        <v>41640</v>
      </c>
      <c r="B74" s="85">
        <f ca="1">IF(VLOOKUP($A74,Base!$A$3:$H$1000,7,FALSE)=0," ",VLOOKUP($A74,Base!$A$3:$H$1000,2,FALSE)/100)</f>
        <v>0.01</v>
      </c>
      <c r="C74" s="85">
        <f ca="1">IF(VLOOKUP($A74,Base!$A$3:$H$1000,7,FALSE)=0," ",VLOOKUP($A74,Base!$A$3:$H$1000,5,FALSE))</f>
        <v>0.67</v>
      </c>
      <c r="D74" s="85">
        <f ca="1">IF(VLOOKUP($A74,Base!$A$3:$H$1000,7,FALSE)=0," ",VLOOKUP($A74,Base!$A$3:$H$1000,6,FALSE))</f>
        <v>1.01</v>
      </c>
      <c r="E74" s="50">
        <v>41821</v>
      </c>
      <c r="F74" s="51">
        <f ca="1">IF(VLOOKUP($E74,Base!$A$3:$H$1000,7,FALSE)=0," ",VLOOKUP($E74,Base!$A$3:$H$1000,2,FALSE)/100)</f>
        <v>1.6999999999999999E-3</v>
      </c>
      <c r="G74" s="51">
        <f ca="1">IF(VLOOKUP($E74,Base!$A$3:$H$1000,7,FALSE)=0," ",VLOOKUP($E74,Base!$A$3:$H$1000,5,FALSE))</f>
        <v>0.1701</v>
      </c>
      <c r="H74" s="51">
        <f ca="1">IF(VLOOKUP($E74,Base!$A$3:$H$1000,7,FALSE)=0," ",VLOOKUP($E74,Base!$A$3:$H$1000,6,FALSE))</f>
        <v>1.0417000000000001</v>
      </c>
    </row>
    <row r="75" spans="1:8" hidden="1" x14ac:dyDescent="0.2">
      <c r="A75" s="50">
        <v>41671</v>
      </c>
      <c r="B75" s="85">
        <f ca="1">IF(VLOOKUP($A75,Base!$A$3:$H$1000,7,FALSE)=0," ",VLOOKUP($A75,Base!$A$3:$H$1000,2,FALSE)/100)</f>
        <v>0.01</v>
      </c>
      <c r="C75" s="85">
        <f ca="1">IF(VLOOKUP($A75,Base!$A$3:$H$1000,7,FALSE)=0," ",VLOOKUP($A75,Base!$A$3:$H$1000,5,FALSE))</f>
        <v>0.7</v>
      </c>
      <c r="D75" s="85">
        <f ca="1">IF(VLOOKUP($A75,Base!$A$3:$H$1000,7,FALSE)=0," ",VLOOKUP($A75,Base!$A$3:$H$1000,6,FALSE))</f>
        <v>1.01</v>
      </c>
      <c r="E75" s="50">
        <v>41852</v>
      </c>
      <c r="F75" s="51">
        <f ca="1">IF(VLOOKUP($E75,Base!$A$3:$H$1000,7,FALSE)=0," ",VLOOKUP($E75,Base!$A$3:$H$1000,2,FALSE)/100)</f>
        <v>1.4E-3</v>
      </c>
      <c r="G75" s="51">
        <f ca="1">IF(VLOOKUP($E75,Base!$A$3:$H$1000,7,FALSE)=0," ",VLOOKUP($E75,Base!$A$3:$H$1000,5,FALSE))</f>
        <v>0.14000000000000001</v>
      </c>
      <c r="H75" s="51">
        <f ca="1">IF(VLOOKUP($E75,Base!$A$3:$H$1000,7,FALSE)=0," ",VLOOKUP($E75,Base!$A$3:$H$1000,6,FALSE))</f>
        <v>1.0431999999999999</v>
      </c>
    </row>
    <row r="76" spans="1:8" hidden="1" x14ac:dyDescent="0.2">
      <c r="A76" s="50">
        <v>41699</v>
      </c>
      <c r="B76" s="85">
        <f ca="1">IF(VLOOKUP($A76,Base!$A$3:$H$1000,7,FALSE)=0," ",VLOOKUP($A76,Base!$A$3:$H$1000,2,FALSE)/100)</f>
        <v>0.01</v>
      </c>
      <c r="C76" s="85">
        <f ca="1">IF(VLOOKUP($A76,Base!$A$3:$H$1000,7,FALSE)=0," ",VLOOKUP($A76,Base!$A$3:$H$1000,5,FALSE))</f>
        <v>0.73</v>
      </c>
      <c r="D76" s="85">
        <f ca="1">IF(VLOOKUP($A76,Base!$A$3:$H$1000,7,FALSE)=0," ",VLOOKUP($A76,Base!$A$3:$H$1000,6,FALSE))</f>
        <v>1.02</v>
      </c>
      <c r="E76" s="50">
        <v>41883</v>
      </c>
      <c r="F76" s="51">
        <f ca="1">IF(VLOOKUP($E76,Base!$A$3:$H$1000,7,FALSE)=0," ",VLOOKUP($E76,Base!$A$3:$H$1000,2,FALSE)/100)</f>
        <v>3.8999999999999998E-3</v>
      </c>
      <c r="G76" s="51">
        <f ca="1">IF(VLOOKUP($E76,Base!$A$3:$H$1000,7,FALSE)=0," ",VLOOKUP($E76,Base!$A$3:$H$1000,5,FALSE))</f>
        <v>0.39</v>
      </c>
      <c r="H76" s="51">
        <f ca="1">IF(VLOOKUP($E76,Base!$A$3:$H$1000,7,FALSE)=0," ",VLOOKUP($E76,Base!$A$3:$H$1000,6,FALSE))</f>
        <v>1.0471999999999999</v>
      </c>
    </row>
    <row r="77" spans="1:8" hidden="1" x14ac:dyDescent="0.2">
      <c r="A77" s="50">
        <v>41730</v>
      </c>
      <c r="B77" s="85">
        <f ca="1">IF(VLOOKUP($A77,Base!$A$3:$H$1000,7,FALSE)=0," ",VLOOKUP($A77,Base!$A$3:$H$1000,2,FALSE)/100)</f>
        <v>0.01</v>
      </c>
      <c r="C77" s="85">
        <f ca="1">IF(VLOOKUP($A77,Base!$A$3:$H$1000,7,FALSE)=0," ",VLOOKUP($A77,Base!$A$3:$H$1000,5,FALSE))</f>
        <v>0.78</v>
      </c>
      <c r="D77" s="85">
        <f ca="1">IF(VLOOKUP($A77,Base!$A$3:$H$1000,7,FALSE)=0," ",VLOOKUP($A77,Base!$A$3:$H$1000,6,FALSE))</f>
        <v>1.03</v>
      </c>
      <c r="E77" s="50">
        <v>41913</v>
      </c>
      <c r="F77" s="51">
        <f ca="1">IF(VLOOKUP($E77,Base!$A$3:$H$1000,7,FALSE)=0," ",VLOOKUP($E77,Base!$A$3:$H$1000,2,FALSE)/100)</f>
        <v>4.7999999999999996E-3</v>
      </c>
      <c r="G77" s="51">
        <f ca="1">IF(VLOOKUP($E77,Base!$A$3:$H$1000,7,FALSE)=0," ",VLOOKUP($E77,Base!$A$3:$H$1000,5,FALSE))</f>
        <v>0.48010000000000003</v>
      </c>
      <c r="H77" s="51">
        <f ca="1">IF(VLOOKUP($E77,Base!$A$3:$H$1000,7,FALSE)=0," ",VLOOKUP($E77,Base!$A$3:$H$1000,6,FALSE))</f>
        <v>1.0523</v>
      </c>
    </row>
    <row r="78" spans="1:8" hidden="1" x14ac:dyDescent="0.2">
      <c r="A78" s="50">
        <v>41760</v>
      </c>
      <c r="B78" s="85">
        <f ca="1">IF(VLOOKUP($A78,Base!$A$3:$H$1000,7,FALSE)=0," ",VLOOKUP($A78,Base!$A$3:$H$1000,2,FALSE)/100)</f>
        <v>0.01</v>
      </c>
      <c r="C78" s="85">
        <f ca="1">IF(VLOOKUP($A78,Base!$A$3:$H$1000,7,FALSE)=0," ",VLOOKUP($A78,Base!$A$3:$H$1000,5,FALSE))</f>
        <v>0.57999999999999996</v>
      </c>
      <c r="D78" s="85">
        <f ca="1">IF(VLOOKUP($A78,Base!$A$3:$H$1000,7,FALSE)=0," ",VLOOKUP($A78,Base!$A$3:$H$1000,6,FALSE))</f>
        <v>1.04</v>
      </c>
      <c r="E78" s="50">
        <v>41944</v>
      </c>
      <c r="F78" s="51">
        <f ca="1">IF(VLOOKUP($E78,Base!$A$3:$H$1000,7,FALSE)=0," ",VLOOKUP($E78,Base!$A$3:$H$1000,2,FALSE)/100)</f>
        <v>3.8E-3</v>
      </c>
      <c r="G78" s="51">
        <f ca="1">IF(VLOOKUP($E78,Base!$A$3:$H$1000,7,FALSE)=0," ",VLOOKUP($E78,Base!$A$3:$H$1000,5,FALSE))</f>
        <v>0.38</v>
      </c>
      <c r="H78" s="51">
        <f ca="1">IF(VLOOKUP($E78,Base!$A$3:$H$1000,7,FALSE)=0," ",VLOOKUP($E78,Base!$A$3:$H$1000,6,FALSE))</f>
        <v>1.0563</v>
      </c>
    </row>
    <row r="79" spans="1:8" hidden="1" x14ac:dyDescent="0.2">
      <c r="A79" s="50">
        <v>41791</v>
      </c>
      <c r="B79" s="85">
        <f ca="1">IF(VLOOKUP($A79,Base!$A$3:$H$1000,7,FALSE)=0," ",VLOOKUP($A79,Base!$A$3:$H$1000,2,FALSE)/100)</f>
        <v>0</v>
      </c>
      <c r="C79" s="85">
        <f ca="1">IF(VLOOKUP($A79,Base!$A$3:$H$1000,7,FALSE)=0," ",VLOOKUP($A79,Base!$A$3:$H$1000,5,FALSE))</f>
        <v>0.47</v>
      </c>
      <c r="D79" s="85">
        <f ca="1">IF(VLOOKUP($A79,Base!$A$3:$H$1000,7,FALSE)=0," ",VLOOKUP($A79,Base!$A$3:$H$1000,6,FALSE))</f>
        <v>1.04</v>
      </c>
      <c r="E79" s="50">
        <v>41974</v>
      </c>
      <c r="F79" s="51">
        <f ca="1">IF(VLOOKUP($E79,Base!$A$3:$H$1000,7,FALSE)=0," ",VLOOKUP($E79,Base!$A$3:$H$1000,2,FALSE)/100)</f>
        <v>7.9000000000000008E-3</v>
      </c>
      <c r="G79" s="51">
        <f ca="1">IF(VLOOKUP($E79,Base!$A$3:$H$1000,7,FALSE)=0," ",VLOOKUP($E79,Base!$A$3:$H$1000,5,FALSE))</f>
        <v>0.79010000000000002</v>
      </c>
      <c r="H79" s="51">
        <f ca="1">IF(VLOOKUP($E79,Base!$A$3:$H$1000,7,FALSE)=0," ",VLOOKUP($E79,Base!$A$3:$H$1000,6,FALSE))</f>
        <v>1.0646</v>
      </c>
    </row>
    <row r="80" spans="1:8" hidden="1" x14ac:dyDescent="0.2">
      <c r="A80" s="120">
        <f>A81</f>
        <v>42005</v>
      </c>
      <c r="B80" s="120"/>
      <c r="C80" s="120"/>
      <c r="D80" s="120"/>
      <c r="E80" s="120"/>
      <c r="F80" s="120"/>
      <c r="G80" s="120"/>
      <c r="H80" s="120"/>
    </row>
    <row r="81" spans="1:8" hidden="1" x14ac:dyDescent="0.2">
      <c r="A81" s="50">
        <v>42005</v>
      </c>
      <c r="B81" s="85">
        <f ca="1">IF(VLOOKUP($A81,Base!$A$3:$H$1000,7,FALSE)=0," ",VLOOKUP($A81,Base!$A$3:$H$1000,2,FALSE)/100)</f>
        <v>0.01</v>
      </c>
      <c r="C81" s="85">
        <f ca="1">IF(VLOOKUP($A81,Base!$A$3:$H$1000,7,FALSE)=0," ",VLOOKUP($A81,Base!$A$3:$H$1000,5,FALSE))</f>
        <v>0.89</v>
      </c>
      <c r="D81" s="85">
        <f ca="1">IF(VLOOKUP($A81,Base!$A$3:$H$1000,7,FALSE)=0," ",VLOOKUP($A81,Base!$A$3:$H$1000,6,FALSE))</f>
        <v>1.01</v>
      </c>
      <c r="E81" s="50">
        <v>42186</v>
      </c>
      <c r="F81" s="51">
        <f ca="1">IF(VLOOKUP($E81,Base!$A$3:$H$1000,7,FALSE)=0," ",VLOOKUP($E81,Base!$A$3:$H$1000,2,FALSE)/100)</f>
        <v>5.8999999999999999E-3</v>
      </c>
      <c r="G81" s="51">
        <f ca="1">IF(VLOOKUP($E81,Base!$A$3:$H$1000,7,FALSE)=0," ",VLOOKUP($E81,Base!$A$3:$H$1000,5,FALSE))</f>
        <v>0.59009999999999996</v>
      </c>
      <c r="H81" s="51">
        <f ca="1">IF(VLOOKUP($E81,Base!$A$3:$H$1000,7,FALSE)=0," ",VLOOKUP($E81,Base!$A$3:$H$1000,6,FALSE))</f>
        <v>1.069</v>
      </c>
    </row>
    <row r="82" spans="1:8" hidden="1" x14ac:dyDescent="0.2">
      <c r="A82" s="50">
        <v>42036</v>
      </c>
      <c r="B82" s="85">
        <f ca="1">IF(VLOOKUP($A82,Base!$A$3:$H$1000,7,FALSE)=0," ",VLOOKUP($A82,Base!$A$3:$H$1000,2,FALSE)/100)</f>
        <v>0.01</v>
      </c>
      <c r="C82" s="85">
        <f ca="1">IF(VLOOKUP($A82,Base!$A$3:$H$1000,7,FALSE)=0," ",VLOOKUP($A82,Base!$A$3:$H$1000,5,FALSE))</f>
        <v>1.33</v>
      </c>
      <c r="D82" s="85">
        <f ca="1">IF(VLOOKUP($A82,Base!$A$3:$H$1000,7,FALSE)=0," ",VLOOKUP($A82,Base!$A$3:$H$1000,6,FALSE))</f>
        <v>1.02</v>
      </c>
      <c r="E82" s="50">
        <v>42217</v>
      </c>
      <c r="F82" s="51">
        <f ca="1">IF(VLOOKUP($E82,Base!$A$3:$H$1000,7,FALSE)=0," ",VLOOKUP($E82,Base!$A$3:$H$1000,2,FALSE)/100)</f>
        <v>4.3E-3</v>
      </c>
      <c r="G82" s="51">
        <f ca="1">IF(VLOOKUP($E82,Base!$A$3:$H$1000,7,FALSE)=0," ",VLOOKUP($E82,Base!$A$3:$H$1000,5,FALSE))</f>
        <v>0.43</v>
      </c>
      <c r="H82" s="51">
        <f ca="1">IF(VLOOKUP($E82,Base!$A$3:$H$1000,7,FALSE)=0," ",VLOOKUP($E82,Base!$A$3:$H$1000,6,FALSE))</f>
        <v>1.0736000000000001</v>
      </c>
    </row>
    <row r="83" spans="1:8" hidden="1" x14ac:dyDescent="0.2">
      <c r="A83" s="50">
        <v>42064</v>
      </c>
      <c r="B83" s="85">
        <f ca="1">IF(VLOOKUP($A83,Base!$A$3:$H$1000,7,FALSE)=0," ",VLOOKUP($A83,Base!$A$3:$H$1000,2,FALSE)/100)</f>
        <v>0.01</v>
      </c>
      <c r="C83" s="85">
        <f ca="1">IF(VLOOKUP($A83,Base!$A$3:$H$1000,7,FALSE)=0," ",VLOOKUP($A83,Base!$A$3:$H$1000,5,FALSE))</f>
        <v>1.24</v>
      </c>
      <c r="D83" s="85">
        <f ca="1">IF(VLOOKUP($A83,Base!$A$3:$H$1000,7,FALSE)=0," ",VLOOKUP($A83,Base!$A$3:$H$1000,6,FALSE))</f>
        <v>1.03</v>
      </c>
      <c r="E83" s="50">
        <v>42248</v>
      </c>
      <c r="F83" s="51">
        <f ca="1">IF(VLOOKUP($E83,Base!$A$3:$H$1000,7,FALSE)=0," ",VLOOKUP($E83,Base!$A$3:$H$1000,2,FALSE)/100)</f>
        <v>3.8999999999999998E-3</v>
      </c>
      <c r="G83" s="51">
        <f ca="1">IF(VLOOKUP($E83,Base!$A$3:$H$1000,7,FALSE)=0," ",VLOOKUP($E83,Base!$A$3:$H$1000,5,FALSE))</f>
        <v>0.38990000000000002</v>
      </c>
      <c r="H83" s="51">
        <f ca="1">IF(VLOOKUP($E83,Base!$A$3:$H$1000,7,FALSE)=0," ",VLOOKUP($E83,Base!$A$3:$H$1000,6,FALSE))</f>
        <v>1.0778000000000001</v>
      </c>
    </row>
    <row r="84" spans="1:8" hidden="1" x14ac:dyDescent="0.2">
      <c r="A84" s="50">
        <v>42095</v>
      </c>
      <c r="B84" s="85">
        <f ca="1">IF(VLOOKUP($A84,Base!$A$3:$H$1000,7,FALSE)=0," ",VLOOKUP($A84,Base!$A$3:$H$1000,2,FALSE)/100)</f>
        <v>0.01</v>
      </c>
      <c r="C84" s="85">
        <f ca="1">IF(VLOOKUP($A84,Base!$A$3:$H$1000,7,FALSE)=0," ",VLOOKUP($A84,Base!$A$3:$H$1000,5,FALSE))</f>
        <v>1.07</v>
      </c>
      <c r="D84" s="85">
        <f ca="1">IF(VLOOKUP($A84,Base!$A$3:$H$1000,7,FALSE)=0," ",VLOOKUP($A84,Base!$A$3:$H$1000,6,FALSE))</f>
        <v>1.05</v>
      </c>
      <c r="E84" s="50">
        <v>42278</v>
      </c>
      <c r="F84" s="51">
        <f ca="1">IF(VLOOKUP($E84,Base!$A$3:$H$1000,7,FALSE)=0," ",VLOOKUP($E84,Base!$A$3:$H$1000,2,FALSE)/100)</f>
        <v>6.6E-3</v>
      </c>
      <c r="G84" s="51">
        <f ca="1">IF(VLOOKUP($E84,Base!$A$3:$H$1000,7,FALSE)=0," ",VLOOKUP($E84,Base!$A$3:$H$1000,5,FALSE))</f>
        <v>0.66010000000000002</v>
      </c>
      <c r="H84" s="51">
        <f ca="1">IF(VLOOKUP($E84,Base!$A$3:$H$1000,7,FALSE)=0," ",VLOOKUP($E84,Base!$A$3:$H$1000,6,FALSE))</f>
        <v>1.0849</v>
      </c>
    </row>
    <row r="85" spans="1:8" hidden="1" x14ac:dyDescent="0.2">
      <c r="A85" s="50">
        <v>42125</v>
      </c>
      <c r="B85" s="85">
        <f ca="1">IF(VLOOKUP($A85,Base!$A$3:$H$1000,7,FALSE)=0," ",VLOOKUP($A85,Base!$A$3:$H$1000,2,FALSE)/100)</f>
        <v>0.01</v>
      </c>
      <c r="C85" s="85">
        <f ca="1">IF(VLOOKUP($A85,Base!$A$3:$H$1000,7,FALSE)=0," ",VLOOKUP($A85,Base!$A$3:$H$1000,5,FALSE))</f>
        <v>0.6</v>
      </c>
      <c r="D85" s="85">
        <f ca="1">IF(VLOOKUP($A85,Base!$A$3:$H$1000,7,FALSE)=0," ",VLOOKUP($A85,Base!$A$3:$H$1000,6,FALSE))</f>
        <v>1.05</v>
      </c>
      <c r="E85" s="50">
        <v>42309</v>
      </c>
      <c r="F85" s="51">
        <f ca="1">IF(VLOOKUP($E85,Base!$A$3:$H$1000,7,FALSE)=0," ",VLOOKUP($E85,Base!$A$3:$H$1000,2,FALSE)/100)</f>
        <v>8.5000000000000006E-3</v>
      </c>
      <c r="G85" s="51">
        <f ca="1">IF(VLOOKUP($E85,Base!$A$3:$H$1000,7,FALSE)=0," ",VLOOKUP($E85,Base!$A$3:$H$1000,5,FALSE))</f>
        <v>0.84989999999999999</v>
      </c>
      <c r="H85" s="51">
        <f ca="1">IF(VLOOKUP($E85,Base!$A$3:$H$1000,7,FALSE)=0," ",VLOOKUP($E85,Base!$A$3:$H$1000,6,FALSE))</f>
        <v>1.0942000000000001</v>
      </c>
    </row>
    <row r="86" spans="1:8" hidden="1" x14ac:dyDescent="0.2">
      <c r="A86" s="50">
        <v>42156</v>
      </c>
      <c r="B86" s="85">
        <f ca="1">IF(VLOOKUP($A86,Base!$A$3:$H$1000,7,FALSE)=0," ",VLOOKUP($A86,Base!$A$3:$H$1000,2,FALSE)/100)</f>
        <v>0.01</v>
      </c>
      <c r="C86" s="85">
        <f ca="1">IF(VLOOKUP($A86,Base!$A$3:$H$1000,7,FALSE)=0," ",VLOOKUP($A86,Base!$A$3:$H$1000,5,FALSE))</f>
        <v>0.99</v>
      </c>
      <c r="D86" s="85">
        <f ca="1">IF(VLOOKUP($A86,Base!$A$3:$H$1000,7,FALSE)=0," ",VLOOKUP($A86,Base!$A$3:$H$1000,6,FALSE))</f>
        <v>1.06</v>
      </c>
      <c r="E86" s="50">
        <v>42339</v>
      </c>
      <c r="F86" s="51">
        <f ca="1">IF(VLOOKUP($E86,Base!$A$3:$H$1000,7,FALSE)=0," ",VLOOKUP($E86,Base!$A$3:$H$1000,2,FALSE)/100)</f>
        <v>1.18E-2</v>
      </c>
      <c r="G86" s="51">
        <f ca="1">IF(VLOOKUP($E86,Base!$A$3:$H$1000,7,FALSE)=0," ",VLOOKUP($E86,Base!$A$3:$H$1000,5,FALSE))</f>
        <v>1.1800999999999999</v>
      </c>
      <c r="H86" s="51">
        <f ca="1">IF(VLOOKUP($E86,Base!$A$3:$H$1000,7,FALSE)=0," ",VLOOKUP($E86,Base!$A$3:$H$1000,6,FALSE))</f>
        <v>1.1071</v>
      </c>
    </row>
    <row r="87" spans="1:8" hidden="1" x14ac:dyDescent="0.2">
      <c r="A87" s="120">
        <f>A88</f>
        <v>42370</v>
      </c>
      <c r="B87" s="120"/>
      <c r="C87" s="120"/>
      <c r="D87" s="120"/>
      <c r="E87" s="120"/>
      <c r="F87" s="120"/>
      <c r="G87" s="120"/>
      <c r="H87" s="120"/>
    </row>
    <row r="88" spans="1:8" hidden="1" x14ac:dyDescent="0.2">
      <c r="A88" s="50">
        <v>42370</v>
      </c>
      <c r="B88" s="85">
        <f ca="1">IF(VLOOKUP($A88,Base!$A$3:$H$1000,7,FALSE)=0," ",VLOOKUP($A88,Base!$A$3:$H$1000,2,FALSE)/100)</f>
        <v>0.01</v>
      </c>
      <c r="C88" s="85">
        <f ca="1">IF(VLOOKUP($A88,Base!$A$3:$H$1000,7,FALSE)=0," ",VLOOKUP($A88,Base!$A$3:$H$1000,5,FALSE))</f>
        <v>0.92</v>
      </c>
      <c r="D88" s="85">
        <f ca="1">IF(VLOOKUP($A88,Base!$A$3:$H$1000,7,FALSE)=0," ",VLOOKUP($A88,Base!$A$3:$H$1000,6,FALSE))</f>
        <v>1.01</v>
      </c>
      <c r="E88" s="50">
        <v>42552</v>
      </c>
      <c r="F88" s="51">
        <f ca="1">IF(VLOOKUP($E88,Base!$A$3:$H$1000,7,FALSE)=0," ",VLOOKUP($E88,Base!$A$3:$H$1000,2,FALSE)/100)</f>
        <v>5.4000000000000003E-3</v>
      </c>
      <c r="G88" s="51">
        <f ca="1">IF(VLOOKUP($E88,Base!$A$3:$H$1000,7,FALSE)=0," ",VLOOKUP($E88,Base!$A$3:$H$1000,5,FALSE))</f>
        <v>0.53990000000000005</v>
      </c>
      <c r="H88" s="51">
        <f ca="1">IF(VLOOKUP($E88,Base!$A$3:$H$1000,7,FALSE)=0," ",VLOOKUP($E88,Base!$A$3:$H$1000,6,FALSE))</f>
        <v>1.0519000000000001</v>
      </c>
    </row>
    <row r="89" spans="1:8" hidden="1" x14ac:dyDescent="0.2">
      <c r="A89" s="50">
        <v>42401</v>
      </c>
      <c r="B89" s="85">
        <f ca="1">IF(VLOOKUP($A89,Base!$A$3:$H$1000,7,FALSE)=0," ",VLOOKUP($A89,Base!$A$3:$H$1000,2,FALSE)/100)</f>
        <v>0.01</v>
      </c>
      <c r="C89" s="85">
        <f ca="1">IF(VLOOKUP($A89,Base!$A$3:$H$1000,7,FALSE)=0," ",VLOOKUP($A89,Base!$A$3:$H$1000,5,FALSE))</f>
        <v>1.42</v>
      </c>
      <c r="D89" s="85">
        <f ca="1">IF(VLOOKUP($A89,Base!$A$3:$H$1000,7,FALSE)=0," ",VLOOKUP($A89,Base!$A$3:$H$1000,6,FALSE))</f>
        <v>1.02</v>
      </c>
      <c r="E89" s="50">
        <v>42583</v>
      </c>
      <c r="F89" s="51">
        <f ca="1">IF(VLOOKUP($E89,Base!$A$3:$H$1000,7,FALSE)=0," ",VLOOKUP($E89,Base!$A$3:$H$1000,2,FALSE)/100)</f>
        <v>4.4999999999999997E-3</v>
      </c>
      <c r="G89" s="51">
        <f ca="1">IF(VLOOKUP($E89,Base!$A$3:$H$1000,7,FALSE)=0," ",VLOOKUP($E89,Base!$A$3:$H$1000,5,FALSE))</f>
        <v>0.4501</v>
      </c>
      <c r="H89" s="51">
        <f ca="1">IF(VLOOKUP($E89,Base!$A$3:$H$1000,7,FALSE)=0," ",VLOOKUP($E89,Base!$A$3:$H$1000,6,FALSE))</f>
        <v>1.0566</v>
      </c>
    </row>
    <row r="90" spans="1:8" hidden="1" x14ac:dyDescent="0.2">
      <c r="A90" s="50">
        <v>42430</v>
      </c>
      <c r="B90" s="85">
        <f ca="1">IF(VLOOKUP($A90,Base!$A$3:$H$1000,7,FALSE)=0," ",VLOOKUP($A90,Base!$A$3:$H$1000,2,FALSE)/100)</f>
        <v>0</v>
      </c>
      <c r="C90" s="85">
        <f ca="1">IF(VLOOKUP($A90,Base!$A$3:$H$1000,7,FALSE)=0," ",VLOOKUP($A90,Base!$A$3:$H$1000,5,FALSE))</f>
        <v>0.43</v>
      </c>
      <c r="D90" s="85">
        <f ca="1">IF(VLOOKUP($A90,Base!$A$3:$H$1000,7,FALSE)=0," ",VLOOKUP($A90,Base!$A$3:$H$1000,6,FALSE))</f>
        <v>1.03</v>
      </c>
      <c r="E90" s="50">
        <v>42614</v>
      </c>
      <c r="F90" s="51">
        <f ca="1">IF(VLOOKUP($E90,Base!$A$3:$H$1000,7,FALSE)=0," ",VLOOKUP($E90,Base!$A$3:$H$1000,2,FALSE)/100)</f>
        <v>2.3E-3</v>
      </c>
      <c r="G90" s="51">
        <f ca="1">IF(VLOOKUP($E90,Base!$A$3:$H$1000,7,FALSE)=0," ",VLOOKUP($E90,Base!$A$3:$H$1000,5,FALSE))</f>
        <v>0.2301</v>
      </c>
      <c r="H90" s="51">
        <f ca="1">IF(VLOOKUP($E90,Base!$A$3:$H$1000,7,FALSE)=0," ",VLOOKUP($E90,Base!$A$3:$H$1000,6,FALSE))</f>
        <v>1.0589999999999999</v>
      </c>
    </row>
    <row r="91" spans="1:8" hidden="1" x14ac:dyDescent="0.2">
      <c r="A91" s="50">
        <v>42461</v>
      </c>
      <c r="B91" s="85">
        <f ca="1">IF(VLOOKUP($A91,Base!$A$3:$H$1000,7,FALSE)=0," ",VLOOKUP($A91,Base!$A$3:$H$1000,2,FALSE)/100)</f>
        <v>0.01</v>
      </c>
      <c r="C91" s="85">
        <f ca="1">IF(VLOOKUP($A91,Base!$A$3:$H$1000,7,FALSE)=0," ",VLOOKUP($A91,Base!$A$3:$H$1000,5,FALSE))</f>
        <v>0.51</v>
      </c>
      <c r="D91" s="85">
        <f ca="1">IF(VLOOKUP($A91,Base!$A$3:$H$1000,7,FALSE)=0," ",VLOOKUP($A91,Base!$A$3:$H$1000,6,FALSE))</f>
        <v>1.03</v>
      </c>
      <c r="E91" s="50">
        <v>42644</v>
      </c>
      <c r="F91" s="51">
        <f ca="1">IF(VLOOKUP($E91,Base!$A$3:$H$1000,7,FALSE)=0," ",VLOOKUP($E91,Base!$A$3:$H$1000,2,FALSE)/100)</f>
        <v>1.9E-3</v>
      </c>
      <c r="G91" s="51">
        <f ca="1">IF(VLOOKUP($E91,Base!$A$3:$H$1000,7,FALSE)=0," ",VLOOKUP($E91,Base!$A$3:$H$1000,5,FALSE))</f>
        <v>0.19</v>
      </c>
      <c r="H91" s="51">
        <f ca="1">IF(VLOOKUP($E91,Base!$A$3:$H$1000,7,FALSE)=0," ",VLOOKUP($E91,Base!$A$3:$H$1000,6,FALSE))</f>
        <v>1.0610999999999999</v>
      </c>
    </row>
    <row r="92" spans="1:8" hidden="1" x14ac:dyDescent="0.2">
      <c r="A92" s="50">
        <v>42491</v>
      </c>
      <c r="B92" s="85">
        <f ca="1">IF(VLOOKUP($A92,Base!$A$3:$H$1000,7,FALSE)=0," ",VLOOKUP($A92,Base!$A$3:$H$1000,2,FALSE)/100)</f>
        <v>0.01</v>
      </c>
      <c r="C92" s="85">
        <f ca="1">IF(VLOOKUP($A92,Base!$A$3:$H$1000,7,FALSE)=0," ",VLOOKUP($A92,Base!$A$3:$H$1000,5,FALSE))</f>
        <v>0.86</v>
      </c>
      <c r="D92" s="85">
        <f ca="1">IF(VLOOKUP($A92,Base!$A$3:$H$1000,7,FALSE)=0," ",VLOOKUP($A92,Base!$A$3:$H$1000,6,FALSE))</f>
        <v>1.04</v>
      </c>
      <c r="E92" s="50">
        <v>42675</v>
      </c>
      <c r="F92" s="51">
        <f ca="1">IF(VLOOKUP($E92,Base!$A$3:$H$1000,7,FALSE)=0," ",VLOOKUP($E92,Base!$A$3:$H$1000,2,FALSE)/100)</f>
        <v>2.5999999999999999E-3</v>
      </c>
      <c r="G92" s="51">
        <f ca="1">IF(VLOOKUP($E92,Base!$A$3:$H$1000,7,FALSE)=0," ",VLOOKUP($E92,Base!$A$3:$H$1000,5,FALSE))</f>
        <v>0.26</v>
      </c>
      <c r="H92" s="51">
        <f ca="1">IF(VLOOKUP($E92,Base!$A$3:$H$1000,7,FALSE)=0," ",VLOOKUP($E92,Base!$A$3:$H$1000,6,FALSE))</f>
        <v>1.0638000000000001</v>
      </c>
    </row>
    <row r="93" spans="1:8" hidden="1" x14ac:dyDescent="0.2">
      <c r="A93" s="50">
        <v>42522</v>
      </c>
      <c r="B93" s="85">
        <f ca="1">IF(VLOOKUP($A93,Base!$A$3:$H$1000,7,FALSE)=0," ",VLOOKUP($A93,Base!$A$3:$H$1000,2,FALSE)/100)</f>
        <v>0</v>
      </c>
      <c r="C93" s="85">
        <f ca="1">IF(VLOOKUP($A93,Base!$A$3:$H$1000,7,FALSE)=0," ",VLOOKUP($A93,Base!$A$3:$H$1000,5,FALSE))</f>
        <v>0.4</v>
      </c>
      <c r="D93" s="85">
        <f ca="1">IF(VLOOKUP($A93,Base!$A$3:$H$1000,7,FALSE)=0," ",VLOOKUP($A93,Base!$A$3:$H$1000,6,FALSE))</f>
        <v>1.05</v>
      </c>
      <c r="E93" s="50">
        <v>42705</v>
      </c>
      <c r="F93" s="51">
        <f ca="1">IF(VLOOKUP($E93,Base!$A$3:$H$1000,7,FALSE)=0," ",VLOOKUP($E93,Base!$A$3:$H$1000,2,FALSE)/100)</f>
        <v>1.9E-3</v>
      </c>
      <c r="G93" s="51">
        <f ca="1">IF(VLOOKUP($E93,Base!$A$3:$H$1000,7,FALSE)=0," ",VLOOKUP($E93,Base!$A$3:$H$1000,5,FALSE))</f>
        <v>0.19</v>
      </c>
      <c r="H93" s="51">
        <f ca="1">IF(VLOOKUP($E93,Base!$A$3:$H$1000,7,FALSE)=0," ",VLOOKUP($E93,Base!$A$3:$H$1000,6,FALSE))</f>
        <v>1.0658000000000001</v>
      </c>
    </row>
    <row r="94" spans="1:8" hidden="1" x14ac:dyDescent="0.2">
      <c r="A94" s="120">
        <f>A95</f>
        <v>42736</v>
      </c>
      <c r="B94" s="120"/>
      <c r="C94" s="120"/>
      <c r="D94" s="120"/>
      <c r="E94" s="120"/>
      <c r="F94" s="120"/>
      <c r="G94" s="120"/>
      <c r="H94" s="120"/>
    </row>
    <row r="95" spans="1:8" hidden="1" x14ac:dyDescent="0.2">
      <c r="A95" s="50">
        <v>42736</v>
      </c>
      <c r="B95" s="85">
        <f ca="1">IF($A95&gt;Base!$L$2," ",VLOOKUP($A95,Base!$A$3:$K$1000,5,FALSE))</f>
        <v>0.31</v>
      </c>
      <c r="C95" s="85">
        <f ca="1">IF($A95&gt;Base!$L$2," ",VLOOKUP($A95,Base!$A$3:$K$1000,7,FALSE))</f>
        <v>0.31</v>
      </c>
      <c r="D95" s="85">
        <f ca="1">IF($A95&gt;Base!$L$2," ",VLOOKUP($A95,Base!$A$3:$K$1000,9,FALSE))</f>
        <v>5.94</v>
      </c>
      <c r="E95" s="50">
        <v>42917</v>
      </c>
      <c r="F95" s="85">
        <f ca="1">IF($E95&gt;Base!$L$2," ",VLOOKUP($E95,Base!$A$3:$K$1000,5,FALSE))</f>
        <v>-0.18</v>
      </c>
      <c r="G95" s="85">
        <f ca="1">IF($E95&gt;Base!$L$2," ",VLOOKUP($E95,Base!$A$3:$K$1000,7,FALSE))</f>
        <v>1.44</v>
      </c>
      <c r="H95" s="85">
        <f ca="1">IF($E95&gt;Base!$L$2," ",VLOOKUP($E95,Base!$A$3:$K$1000,9,FALSE))</f>
        <v>2.78</v>
      </c>
    </row>
    <row r="96" spans="1:8" hidden="1" x14ac:dyDescent="0.2">
      <c r="A96" s="50">
        <v>42767</v>
      </c>
      <c r="B96" s="85">
        <f ca="1">IF($A96&gt;Base!$L$2," ",VLOOKUP($A96,Base!$A$3:$K$1000,5,FALSE))</f>
        <v>0.54</v>
      </c>
      <c r="C96" s="85">
        <f ca="1">IF($A96&gt;Base!$L$2," ",VLOOKUP($A96,Base!$A$3:$K$1000,7,FALSE))</f>
        <v>0.85</v>
      </c>
      <c r="D96" s="85">
        <f ca="1">IF($A96&gt;Base!$L$2," ",VLOOKUP($A96,Base!$A$3:$K$1000,9,FALSE))</f>
        <v>5.0199999999999996</v>
      </c>
      <c r="E96" s="50">
        <v>42948</v>
      </c>
      <c r="F96" s="85">
        <f ca="1">IF($E96&gt;Base!$L$2," ",VLOOKUP($E96,Base!$A$3:$K$1000,5,FALSE))</f>
        <v>0.35</v>
      </c>
      <c r="G96" s="85">
        <f ca="1">IF($E96&gt;Base!$L$2," ",VLOOKUP($E96,Base!$A$3:$K$1000,7,FALSE))</f>
        <v>1.79</v>
      </c>
      <c r="H96" s="85">
        <f ca="1">IF($E96&gt;Base!$L$2," ",VLOOKUP($E96,Base!$A$3:$K$1000,9,FALSE))</f>
        <v>2.68</v>
      </c>
    </row>
    <row r="97" spans="1:8" hidden="1" x14ac:dyDescent="0.2">
      <c r="A97" s="50">
        <v>42795</v>
      </c>
      <c r="B97" s="85">
        <f ca="1">IF($A97&gt;Base!$L$2," ",VLOOKUP($A97,Base!$A$3:$K$1000,5,FALSE))</f>
        <v>0.15</v>
      </c>
      <c r="C97" s="85">
        <f ca="1">IF($A97&gt;Base!$L$2," ",VLOOKUP($A97,Base!$A$3:$K$1000,7,FALSE))</f>
        <v>1</v>
      </c>
      <c r="D97" s="85">
        <f ca="1">IF($A97&gt;Base!$L$2," ",VLOOKUP($A97,Base!$A$3:$K$1000,9,FALSE))</f>
        <v>4.7300000000000004</v>
      </c>
      <c r="E97" s="50">
        <v>42979</v>
      </c>
      <c r="F97" s="85">
        <f ca="1">IF($E97&gt;Base!$L$2," ",VLOOKUP($E97,Base!$A$3:$K$1000,5,FALSE))</f>
        <v>0.11</v>
      </c>
      <c r="G97" s="85">
        <f ca="1">IF($E97&gt;Base!$L$2," ",VLOOKUP($E97,Base!$A$3:$K$1000,7,FALSE))</f>
        <v>1.9</v>
      </c>
      <c r="H97" s="85">
        <f ca="1">IF($E97&gt;Base!$L$2," ",VLOOKUP($E97,Base!$A$3:$K$1000,9,FALSE))</f>
        <v>2.56</v>
      </c>
    </row>
    <row r="98" spans="1:8" hidden="1" x14ac:dyDescent="0.2">
      <c r="A98" s="50">
        <v>42826</v>
      </c>
      <c r="B98" s="85">
        <f ca="1">IF($A98&gt;Base!$L$2," ",VLOOKUP($A98,Base!$A$3:$K$1000,5,FALSE))</f>
        <v>0.21</v>
      </c>
      <c r="C98" s="85">
        <f ca="1">IF($A98&gt;Base!$L$2," ",VLOOKUP($A98,Base!$A$3:$K$1000,7,FALSE))</f>
        <v>1.22</v>
      </c>
      <c r="D98" s="85">
        <f ca="1">IF($A98&gt;Base!$L$2," ",VLOOKUP($A98,Base!$A$3:$K$1000,9,FALSE))</f>
        <v>4.41</v>
      </c>
      <c r="E98" s="50">
        <v>43009</v>
      </c>
      <c r="F98" s="85">
        <f ca="1">IF($E98&gt;Base!$L$2," ",VLOOKUP($E98,Base!$A$3:$K$1000,5,FALSE))</f>
        <v>0.34</v>
      </c>
      <c r="G98" s="85">
        <f ca="1">IF($E98&gt;Base!$L$2," ",VLOOKUP($E98,Base!$A$3:$K$1000,7,FALSE))</f>
        <v>2.25</v>
      </c>
      <c r="H98" s="85">
        <f ca="1">IF($E98&gt;Base!$L$2," ",VLOOKUP($E98,Base!$A$3:$K$1000,9,FALSE))</f>
        <v>2.71</v>
      </c>
    </row>
    <row r="99" spans="1:8" hidden="1" x14ac:dyDescent="0.2">
      <c r="A99" s="50">
        <v>42856</v>
      </c>
      <c r="B99" s="85">
        <f ca="1">IF($A99&gt;Base!$L$2," ",VLOOKUP($A99,Base!$A$3:$K$1000,5,FALSE))</f>
        <v>0.24</v>
      </c>
      <c r="C99" s="85">
        <f ca="1">IF($A99&gt;Base!$L$2," ",VLOOKUP($A99,Base!$A$3:$K$1000,7,FALSE))</f>
        <v>1.46</v>
      </c>
      <c r="D99" s="85">
        <f ca="1">IF($A99&gt;Base!$L$2," ",VLOOKUP($A99,Base!$A$3:$K$1000,9,FALSE))</f>
        <v>3.77</v>
      </c>
      <c r="E99" s="50">
        <v>43040</v>
      </c>
      <c r="F99" s="85">
        <f ca="1">IF($E99&gt;Base!$L$2," ",VLOOKUP($E99,Base!$A$3:$K$1000,5,FALSE))</f>
        <v>0.32</v>
      </c>
      <c r="G99" s="85">
        <f ca="1">IF($E99&gt;Base!$L$2," ",VLOOKUP($E99,Base!$A$3:$K$1000,7,FALSE))</f>
        <v>2.58</v>
      </c>
      <c r="H99" s="85">
        <f ca="1">IF($E99&gt;Base!$L$2," ",VLOOKUP($E99,Base!$A$3:$K$1000,9,FALSE))</f>
        <v>2.77</v>
      </c>
    </row>
    <row r="100" spans="1:8" hidden="1" x14ac:dyDescent="0.2">
      <c r="A100" s="50">
        <v>42887</v>
      </c>
      <c r="B100" s="85">
        <f ca="1">IF($A100&gt;Base!$L$2," ",VLOOKUP($A100,Base!$A$3:$K$1000,5,FALSE))</f>
        <v>0.16</v>
      </c>
      <c r="C100" s="85">
        <f ca="1">IF($A100&gt;Base!$L$2," ",VLOOKUP($A100,Base!$A$3:$K$1000,7,FALSE))</f>
        <v>1.62</v>
      </c>
      <c r="D100" s="85">
        <f ca="1">IF($A100&gt;Base!$L$2," ",VLOOKUP($A100,Base!$A$3:$K$1000,9,FALSE))</f>
        <v>3.52</v>
      </c>
      <c r="E100" s="50">
        <v>43070</v>
      </c>
      <c r="F100" s="85">
        <f ca="1">IF($E100&gt;Base!$L$2," ",VLOOKUP($E100,Base!$A$3:$K$1000,5,FALSE))</f>
        <v>0.35</v>
      </c>
      <c r="G100" s="85">
        <f ca="1">IF($E100&gt;Base!$L$2," ",VLOOKUP($E100,Base!$A$3:$K$1000,7,FALSE))</f>
        <v>2.94</v>
      </c>
      <c r="H100" s="85">
        <f ca="1">IF($E100&gt;Base!$L$2," ",VLOOKUP($E100,Base!$A$3:$K$1000,9,FALSE))</f>
        <v>2.94</v>
      </c>
    </row>
    <row r="101" spans="1:8" x14ac:dyDescent="0.2">
      <c r="A101" s="120">
        <f>A102</f>
        <v>43101</v>
      </c>
      <c r="B101" s="120"/>
      <c r="C101" s="120"/>
      <c r="D101" s="120"/>
      <c r="E101" s="120"/>
      <c r="F101" s="120"/>
      <c r="G101" s="120"/>
      <c r="H101" s="120"/>
    </row>
    <row r="102" spans="1:8" x14ac:dyDescent="0.2">
      <c r="A102" s="50">
        <v>43101</v>
      </c>
      <c r="B102" s="85">
        <f ca="1">IF($A102&gt;Base!$L$2," ",VLOOKUP($A102,Base!$A$3:$K$1000,5,FALSE))</f>
        <v>0.39</v>
      </c>
      <c r="C102" s="85">
        <f ca="1">IF($A102&gt;Base!$L$2," ",VLOOKUP($A102,Base!$A$3:$K$1000,7,FALSE))</f>
        <v>0.39</v>
      </c>
      <c r="D102" s="85">
        <f ca="1">IF($A102&gt;Base!$L$2," ",VLOOKUP($A102,Base!$A$3:$K$1000,9,FALSE))</f>
        <v>3.02</v>
      </c>
      <c r="E102" s="50">
        <v>43282</v>
      </c>
      <c r="F102" s="85">
        <f ca="1">IF($E102&gt;Base!$L$2," ",VLOOKUP($E102,Base!$A$3:$K$1000,5,FALSE))</f>
        <v>0.64</v>
      </c>
      <c r="G102" s="85">
        <f ca="1">IF($E102&gt;Base!$L$2," ",VLOOKUP($E102,Base!$A$3:$K$1000,7,FALSE))</f>
        <v>3</v>
      </c>
      <c r="H102" s="85">
        <f ca="1">IF($E102&gt;Base!$L$2," ",VLOOKUP($E102,Base!$A$3:$K$1000,9,FALSE))</f>
        <v>4.53</v>
      </c>
    </row>
    <row r="103" spans="1:8" x14ac:dyDescent="0.2">
      <c r="A103" s="50">
        <v>43132</v>
      </c>
      <c r="B103" s="85">
        <f ca="1">IF($A103&gt;Base!$L$2," ",VLOOKUP($A103,Base!$A$3:$K$1000,5,FALSE))</f>
        <v>0.38</v>
      </c>
      <c r="C103" s="85">
        <f ca="1">IF($A103&gt;Base!$L$2," ",VLOOKUP($A103,Base!$A$3:$K$1000,7,FALSE))</f>
        <v>0.77</v>
      </c>
      <c r="D103" s="85">
        <f ca="1">IF($A103&gt;Base!$L$2," ",VLOOKUP($A103,Base!$A$3:$K$1000,9,FALSE))</f>
        <v>2.86</v>
      </c>
      <c r="E103" s="50">
        <v>43313</v>
      </c>
      <c r="F103" s="85">
        <f ca="1">IF($E103&gt;Base!$L$2," ",VLOOKUP($E103,Base!$A$3:$K$1000,5,FALSE))</f>
        <v>0.13</v>
      </c>
      <c r="G103" s="85">
        <f ca="1">IF($E103&gt;Base!$L$2," ",VLOOKUP($E103,Base!$A$3:$K$1000,7,FALSE))</f>
        <v>3.14</v>
      </c>
      <c r="H103" s="85">
        <f ca="1">IF($E103&gt;Base!$L$2," ",VLOOKUP($E103,Base!$A$3:$K$1000,9,FALSE))</f>
        <v>4.3</v>
      </c>
    </row>
    <row r="104" spans="1:8" x14ac:dyDescent="0.2">
      <c r="A104" s="50">
        <v>43160</v>
      </c>
      <c r="B104" s="85">
        <f ca="1">IF($A104&gt;Base!$L$2," ",VLOOKUP($A104,Base!$A$3:$K$1000,5,FALSE))</f>
        <v>0.1</v>
      </c>
      <c r="C104" s="85">
        <f ca="1">IF($A104&gt;Base!$L$2," ",VLOOKUP($A104,Base!$A$3:$K$1000,7,FALSE))</f>
        <v>0.87</v>
      </c>
      <c r="D104" s="85">
        <f ca="1">IF($A104&gt;Base!$L$2," ",VLOOKUP($A104,Base!$A$3:$K$1000,9,FALSE))</f>
        <v>2.8</v>
      </c>
      <c r="E104" s="50">
        <v>43344</v>
      </c>
      <c r="F104" s="85">
        <f ca="1">IF($E104&gt;Base!$L$2," ",VLOOKUP($E104,Base!$A$3:$K$1000,5,FALSE))</f>
        <v>0.09</v>
      </c>
      <c r="G104" s="85">
        <f ca="1">IF($E104&gt;Base!$L$2," ",VLOOKUP($E104,Base!$A$3:$K$1000,7,FALSE))</f>
        <v>3.23</v>
      </c>
      <c r="H104" s="85">
        <f ca="1">IF($E104&gt;Base!$L$2," ",VLOOKUP($E104,Base!$A$3:$K$1000,9,FALSE))</f>
        <v>4.28</v>
      </c>
    </row>
    <row r="105" spans="1:8" x14ac:dyDescent="0.2">
      <c r="A105" s="50">
        <v>43191</v>
      </c>
      <c r="B105" s="85">
        <f ca="1">IF($A105&gt;Base!$L$2," ",VLOOKUP($A105,Base!$A$3:$K$1000,5,FALSE))</f>
        <v>0.21</v>
      </c>
      <c r="C105" s="85">
        <f ca="1">IF($A105&gt;Base!$L$2," ",VLOOKUP($A105,Base!$A$3:$K$1000,7,FALSE))</f>
        <v>1.08</v>
      </c>
      <c r="D105" s="85">
        <f ca="1">IF($A105&gt;Base!$L$2," ",VLOOKUP($A105,Base!$A$3:$K$1000,9,FALSE))</f>
        <v>2.8</v>
      </c>
      <c r="E105" s="50">
        <v>43374</v>
      </c>
      <c r="F105" s="85">
        <f ca="1">IF($E105&gt;Base!$L$2," ",VLOOKUP($E105,Base!$A$3:$K$1000,5,FALSE))</f>
        <v>0.57999999999999996</v>
      </c>
      <c r="G105" s="85">
        <f ca="1">IF($E105&gt;Base!$L$2," ",VLOOKUP($E105,Base!$A$3:$K$1000,7,FALSE))</f>
        <v>3.83</v>
      </c>
      <c r="H105" s="85">
        <f ca="1">IF($E105&gt;Base!$L$2," ",VLOOKUP($E105,Base!$A$3:$K$1000,9,FALSE))</f>
        <v>4.53</v>
      </c>
    </row>
    <row r="106" spans="1:8" x14ac:dyDescent="0.2">
      <c r="A106" s="50">
        <v>43221</v>
      </c>
      <c r="B106" s="85">
        <f ca="1">IF($A106&gt;Base!$L$2," ",VLOOKUP($A106,Base!$A$3:$K$1000,5,FALSE))</f>
        <v>0.14000000000000001</v>
      </c>
      <c r="C106" s="85">
        <f ca="1">IF($A106&gt;Base!$L$2," ",VLOOKUP($A106,Base!$A$3:$K$1000,7,FALSE))</f>
        <v>1.23</v>
      </c>
      <c r="D106" s="85">
        <f ca="1">IF($A106&gt;Base!$L$2," ",VLOOKUP($A106,Base!$A$3:$K$1000,9,FALSE))</f>
        <v>2.7</v>
      </c>
      <c r="E106" s="50">
        <v>43405</v>
      </c>
      <c r="F106" s="85">
        <f ca="1">IF($E106&gt;Base!$L$2," ",VLOOKUP($E106,Base!$A$3:$K$1000,5,FALSE))</f>
        <v>0.19</v>
      </c>
      <c r="G106" s="85">
        <f ca="1">IF($E106&gt;Base!$L$2," ",VLOOKUP($E106,Base!$A$3:$K$1000,7,FALSE))</f>
        <v>4.03</v>
      </c>
      <c r="H106" s="85">
        <f ca="1">IF($E106&gt;Base!$L$2," ",VLOOKUP($E106,Base!$A$3:$K$1000,9,FALSE))</f>
        <v>4.3899999999999997</v>
      </c>
    </row>
    <row r="107" spans="1:8" x14ac:dyDescent="0.2">
      <c r="A107" s="50">
        <v>43252</v>
      </c>
      <c r="B107" s="85">
        <f ca="1">IF($A107&gt;Base!$L$2," ",VLOOKUP($A107,Base!$A$3:$K$1000,5,FALSE))</f>
        <v>1.1100000000000001</v>
      </c>
      <c r="C107" s="85">
        <f ca="1">IF($A107&gt;Base!$L$2," ",VLOOKUP($A107,Base!$A$3:$K$1000,7,FALSE))</f>
        <v>2.35</v>
      </c>
      <c r="D107" s="85">
        <f ca="1">IF($A107&gt;Base!$L$2," ",VLOOKUP($A107,Base!$A$3:$K$1000,9,FALSE))</f>
        <v>3.68</v>
      </c>
      <c r="E107" s="50">
        <v>43435</v>
      </c>
      <c r="F107" s="85">
        <f ca="1">IF($E107&gt;Base!$L$2," ",VLOOKUP($E107,Base!$A$3:$K$1000,5,FALSE))</f>
        <v>-0.16</v>
      </c>
      <c r="G107" s="85">
        <f ca="1">IF($E107&gt;Base!$L$2," ",VLOOKUP($E107,Base!$A$3:$K$1000,7,FALSE))</f>
        <v>3.86</v>
      </c>
      <c r="H107" s="85">
        <f ca="1">IF($E107&gt;Base!$L$2," ",VLOOKUP($E107,Base!$A$3:$K$1000,9,FALSE))</f>
        <v>3.86</v>
      </c>
    </row>
    <row r="108" spans="1:8" x14ac:dyDescent="0.2">
      <c r="A108" s="120">
        <f>A109</f>
        <v>43466</v>
      </c>
      <c r="B108" s="120"/>
      <c r="C108" s="120"/>
      <c r="D108" s="120"/>
      <c r="E108" s="120"/>
      <c r="F108" s="120"/>
      <c r="G108" s="120"/>
      <c r="H108" s="120"/>
    </row>
    <row r="109" spans="1:8" x14ac:dyDescent="0.2">
      <c r="A109" s="50">
        <v>43466</v>
      </c>
      <c r="B109" s="85">
        <f ca="1">IF($A109&gt;Base!$L$2," ",VLOOKUP($A109,Base!$A$3:$K$1000,5,FALSE))</f>
        <v>0.3</v>
      </c>
      <c r="C109" s="85">
        <f ca="1">IF($A109&gt;Base!$L$2," ",VLOOKUP($A109,Base!$A$3:$K$1000,7,FALSE))</f>
        <v>0.3</v>
      </c>
      <c r="D109" s="85">
        <f ca="1">IF($A109&gt;Base!$L$2," ",VLOOKUP($A109,Base!$A$3:$K$1000,9,FALSE))</f>
        <v>3.77</v>
      </c>
      <c r="E109" s="50">
        <v>43647</v>
      </c>
      <c r="F109" s="85">
        <f ca="1">IF($E109&gt;Base!$L$2," ",VLOOKUP($E109,Base!$A$3:$K$1000,5,FALSE))</f>
        <v>0.09</v>
      </c>
      <c r="G109" s="85">
        <f ca="1">IF($E109&gt;Base!$L$2," ",VLOOKUP($E109,Base!$A$3:$K$1000,7,FALSE))</f>
        <v>2.42</v>
      </c>
      <c r="H109" s="85">
        <f ca="1">IF($E109&gt;Base!$L$2," ",VLOOKUP($E109,Base!$A$3:$K$1000,9,FALSE))</f>
        <v>3.27</v>
      </c>
    </row>
    <row r="110" spans="1:8" x14ac:dyDescent="0.2">
      <c r="A110" s="50">
        <v>43497</v>
      </c>
      <c r="B110" s="85">
        <f ca="1">IF($A110&gt;Base!$L$2," ",VLOOKUP($A110,Base!$A$3:$K$1000,5,FALSE))</f>
        <v>0.34</v>
      </c>
      <c r="C110" s="85">
        <f ca="1">IF($A110&gt;Base!$L$2," ",VLOOKUP($A110,Base!$A$3:$K$1000,7,FALSE))</f>
        <v>0.64</v>
      </c>
      <c r="D110" s="85">
        <f ca="1">IF($A110&gt;Base!$L$2," ",VLOOKUP($A110,Base!$A$3:$K$1000,9,FALSE))</f>
        <v>3.73</v>
      </c>
      <c r="E110" s="50">
        <v>43678</v>
      </c>
      <c r="F110" s="85">
        <f ca="1">IF($E110&gt;Base!$L$2," ",VLOOKUP($E110,Base!$A$3:$K$1000,5,FALSE))</f>
        <v>0.08</v>
      </c>
      <c r="G110" s="85">
        <f ca="1">IF($E110&gt;Base!$L$2," ",VLOOKUP($E110,Base!$A$3:$K$1000,7,FALSE))</f>
        <v>2.5099999999999998</v>
      </c>
      <c r="H110" s="85">
        <f ca="1">IF($E110&gt;Base!$L$2," ",VLOOKUP($E110,Base!$A$3:$K$1000,9,FALSE))</f>
        <v>3.22</v>
      </c>
    </row>
    <row r="111" spans="1:8" x14ac:dyDescent="0.2">
      <c r="A111" s="50">
        <v>43525</v>
      </c>
      <c r="B111" s="85">
        <f ca="1">IF($A111&gt;Base!$L$2," ",VLOOKUP($A111,Base!$A$3:$K$1000,5,FALSE))</f>
        <v>0.54</v>
      </c>
      <c r="C111" s="85">
        <f ca="1">IF($A111&gt;Base!$L$2," ",VLOOKUP($A111,Base!$A$3:$K$1000,7,FALSE))</f>
        <v>1.18</v>
      </c>
      <c r="D111" s="85">
        <f ca="1">IF($A111&gt;Base!$L$2," ",VLOOKUP($A111,Base!$A$3:$K$1000,9,FALSE))</f>
        <v>4.18</v>
      </c>
      <c r="E111" s="50">
        <v>43709</v>
      </c>
      <c r="F111" s="85">
        <f ca="1">IF($E111&gt;Base!$L$2," ",VLOOKUP($E111,Base!$A$3:$K$1000,5,FALSE))</f>
        <v>0.09</v>
      </c>
      <c r="G111" s="85">
        <f ca="1">IF($E111&gt;Base!$L$2," ",VLOOKUP($E111,Base!$A$3:$K$1000,7,FALSE))</f>
        <v>2.6</v>
      </c>
      <c r="H111" s="85">
        <f ca="1">IF($E111&gt;Base!$L$2," ",VLOOKUP($E111,Base!$A$3:$K$1000,9,FALSE))</f>
        <v>3.22</v>
      </c>
    </row>
    <row r="112" spans="1:8" x14ac:dyDescent="0.2">
      <c r="A112" s="50">
        <v>43556</v>
      </c>
      <c r="B112" s="85">
        <f ca="1">IF($A112&gt;Base!$L$2," ",VLOOKUP($A112,Base!$A$3:$K$1000,5,FALSE))</f>
        <v>0.72</v>
      </c>
      <c r="C112" s="85">
        <f ca="1">IF($A112&gt;Base!$L$2," ",VLOOKUP($A112,Base!$A$3:$K$1000,7,FALSE))</f>
        <v>1.91</v>
      </c>
      <c r="D112" s="85">
        <f ca="1">IF($A112&gt;Base!$L$2," ",VLOOKUP($A112,Base!$A$3:$K$1000,9,FALSE))</f>
        <v>4.71</v>
      </c>
      <c r="E112" s="50">
        <v>43739</v>
      </c>
      <c r="F112" s="85">
        <f ca="1">IF($E112&gt;Base!$L$2," ",VLOOKUP($E112,Base!$A$3:$K$1000,5,FALSE))</f>
        <v>0.09</v>
      </c>
      <c r="G112" s="85">
        <f ca="1">IF($E112&gt;Base!$L$2," ",VLOOKUP($E112,Base!$A$3:$K$1000,7,FALSE))</f>
        <v>2.69</v>
      </c>
      <c r="H112" s="85">
        <f ca="1">IF($E112&gt;Base!$L$2," ",VLOOKUP($E112,Base!$A$3:$K$1000,9,FALSE))</f>
        <v>2.72</v>
      </c>
    </row>
    <row r="113" spans="1:8" x14ac:dyDescent="0.2">
      <c r="A113" s="50">
        <v>43586</v>
      </c>
      <c r="B113" s="85">
        <f ca="1">IF($A113&gt;Base!$L$2," ",VLOOKUP($A113,Base!$A$3:$K$1000,5,FALSE))</f>
        <v>0.35</v>
      </c>
      <c r="C113" s="85">
        <f ca="1">IF($A113&gt;Base!$L$2," ",VLOOKUP($A113,Base!$A$3:$K$1000,7,FALSE))</f>
        <v>2.27</v>
      </c>
      <c r="D113" s="85">
        <f ca="1">IF($A113&gt;Base!$L$2," ",VLOOKUP($A113,Base!$A$3:$K$1000,9,FALSE))</f>
        <v>4.93</v>
      </c>
      <c r="E113" s="50">
        <v>43770</v>
      </c>
      <c r="F113" s="85">
        <f ca="1">IF($E113&gt;Base!$L$2," ",VLOOKUP($E113,Base!$A$3:$K$1000,5,FALSE))</f>
        <v>0.14000000000000001</v>
      </c>
      <c r="G113" s="85">
        <f ca="1">IF($E113&gt;Base!$L$2," ",VLOOKUP($E113,Base!$A$3:$K$1000,7,FALSE))</f>
        <v>2.83</v>
      </c>
      <c r="H113" s="85">
        <f ca="1">IF($E113&gt;Base!$L$2," ",VLOOKUP($E113,Base!$A$3:$K$1000,9,FALSE))</f>
        <v>2.67</v>
      </c>
    </row>
    <row r="114" spans="1:8" x14ac:dyDescent="0.2">
      <c r="A114" s="50">
        <v>43617</v>
      </c>
      <c r="B114" s="85">
        <f ca="1">IF($A114&gt;Base!$L$2," ",VLOOKUP($A114,Base!$A$3:$K$1000,5,FALSE))</f>
        <v>0.06</v>
      </c>
      <c r="C114" s="85">
        <f ca="1">IF($A114&gt;Base!$L$2," ",VLOOKUP($A114,Base!$A$3:$K$1000,7,FALSE))</f>
        <v>2.33</v>
      </c>
      <c r="D114" s="85">
        <f ca="1">IF($A114&gt;Base!$L$2," ",VLOOKUP($A114,Base!$A$3:$K$1000,9,FALSE))</f>
        <v>3.84</v>
      </c>
      <c r="E114" s="50">
        <v>43800</v>
      </c>
      <c r="F114" s="85">
        <f ca="1">IF($E114&gt;Base!$L$2," ",VLOOKUP($E114,Base!$A$3:$K$1000,5,FALSE))</f>
        <v>1.05</v>
      </c>
      <c r="G114" s="85">
        <f ca="1">IF($E114&gt;Base!$L$2," ",VLOOKUP($E114,Base!$A$3:$K$1000,7,FALSE))</f>
        <v>3.91</v>
      </c>
      <c r="H114" s="85">
        <f ca="1">IF($E114&gt;Base!$L$2," ",VLOOKUP($E114,Base!$A$3:$K$1000,9,FALSE))</f>
        <v>3.91</v>
      </c>
    </row>
    <row r="115" spans="1:8" x14ac:dyDescent="0.2">
      <c r="A115" s="120">
        <f>A116</f>
        <v>43831</v>
      </c>
      <c r="B115" s="120"/>
      <c r="C115" s="120"/>
      <c r="D115" s="120"/>
      <c r="E115" s="120"/>
      <c r="F115" s="120"/>
      <c r="G115" s="120"/>
      <c r="H115" s="120"/>
    </row>
    <row r="116" spans="1:8" x14ac:dyDescent="0.2">
      <c r="A116" s="50">
        <v>43831</v>
      </c>
      <c r="B116" s="85">
        <f ca="1">IF($A116&gt;Base!$L$2," ",VLOOKUP($A116,Base!$A$3:$K$1000,5,FALSE))</f>
        <v>0.71</v>
      </c>
      <c r="C116" s="85">
        <f ca="1">IF($A116&gt;Base!$L$2," ",VLOOKUP($A116,Base!$A$3:$K$1000,7,FALSE))</f>
        <v>0.71</v>
      </c>
      <c r="D116" s="85">
        <f ca="1">IF($A116&gt;Base!$L$2," ",VLOOKUP($A116,Base!$A$3:$K$1000,9,FALSE))</f>
        <v>4.34</v>
      </c>
      <c r="E116" s="50">
        <v>44013</v>
      </c>
      <c r="F116" s="85">
        <f ca="1">IF($E116&gt;Base!$L$2," ",VLOOKUP($E116,Base!$A$3:$K$1000,5,FALSE))</f>
        <v>0.3</v>
      </c>
      <c r="G116" s="85">
        <f ca="1">IF($E116&gt;Base!$L$2," ",VLOOKUP($E116,Base!$A$3:$K$1000,7,FALSE))</f>
        <v>0.67</v>
      </c>
      <c r="H116" s="85">
        <f ca="1">IF($E116&gt;Base!$L$2," ",VLOOKUP($E116,Base!$A$3:$K$1000,9,FALSE))</f>
        <v>2.13</v>
      </c>
    </row>
    <row r="117" spans="1:8" x14ac:dyDescent="0.2">
      <c r="A117" s="50">
        <v>43862</v>
      </c>
      <c r="B117" s="85">
        <f ca="1">IF($A117&gt;Base!$L$2," ",VLOOKUP($A117,Base!$A$3:$K$1000,5,FALSE))</f>
        <v>0.22</v>
      </c>
      <c r="C117" s="85">
        <f ca="1">IF($A117&gt;Base!$L$2," ",VLOOKUP($A117,Base!$A$3:$K$1000,7,FALSE))</f>
        <v>0.93</v>
      </c>
      <c r="D117" s="85">
        <f ca="1">IF($A117&gt;Base!$L$2," ",VLOOKUP($A117,Base!$A$3:$K$1000,9,FALSE))</f>
        <v>4.21</v>
      </c>
      <c r="E117" s="50">
        <v>44044</v>
      </c>
      <c r="F117" s="85">
        <f ca="1">IF($E117&gt;Base!$L$2," ",VLOOKUP($E117,Base!$A$3:$K$1000,5,FALSE))</f>
        <v>0.23</v>
      </c>
      <c r="G117" s="85">
        <f ca="1">IF($E117&gt;Base!$L$2," ",VLOOKUP($E117,Base!$A$3:$K$1000,7,FALSE))</f>
        <v>0.9</v>
      </c>
      <c r="H117" s="85">
        <f ca="1">IF($E117&gt;Base!$L$2," ",VLOOKUP($E117,Base!$A$3:$K$1000,9,FALSE))</f>
        <v>2.29</v>
      </c>
    </row>
    <row r="118" spans="1:8" x14ac:dyDescent="0.2">
      <c r="A118" s="50">
        <v>43891</v>
      </c>
      <c r="B118" s="85">
        <f ca="1">IF($A118&gt;Base!$L$2," ",VLOOKUP($A118,Base!$A$3:$K$1000,5,FALSE))</f>
        <v>0.02</v>
      </c>
      <c r="C118" s="85">
        <f ca="1">IF($A118&gt;Base!$L$2," ",VLOOKUP($A118,Base!$A$3:$K$1000,7,FALSE))</f>
        <v>0.95</v>
      </c>
      <c r="D118" s="85">
        <f ca="1">IF($A118&gt;Base!$L$2," ",VLOOKUP($A118,Base!$A$3:$K$1000,9,FALSE))</f>
        <v>3.67</v>
      </c>
      <c r="E118" s="50">
        <v>44075</v>
      </c>
      <c r="F118" s="85">
        <f ca="1">IF($E118&gt;Base!$L$2," ",VLOOKUP($E118,Base!$A$3:$K$1000,5,FALSE))</f>
        <v>0.45</v>
      </c>
      <c r="G118" s="85">
        <f ca="1">IF($E118&gt;Base!$L$2," ",VLOOKUP($E118,Base!$A$3:$K$1000,7,FALSE))</f>
        <v>1.35</v>
      </c>
      <c r="H118" s="85">
        <f ca="1">IF($E118&gt;Base!$L$2," ",VLOOKUP($E118,Base!$A$3:$K$1000,9,FALSE))</f>
        <v>2.65</v>
      </c>
    </row>
    <row r="119" spans="1:8" x14ac:dyDescent="0.2">
      <c r="A119" s="50">
        <v>43922</v>
      </c>
      <c r="B119" s="85">
        <f ca="1">IF($A119&gt;Base!$L$2," ",VLOOKUP($A119,Base!$A$3:$K$1000,5,FALSE))</f>
        <v>-0.01</v>
      </c>
      <c r="C119" s="85">
        <f ca="1">IF($A119&gt;Base!$L$2," ",VLOOKUP($A119,Base!$A$3:$K$1000,7,FALSE))</f>
        <v>0.94</v>
      </c>
      <c r="D119" s="85">
        <f ca="1">IF($A119&gt;Base!$L$2," ",VLOOKUP($A119,Base!$A$3:$K$1000,9,FALSE))</f>
        <v>2.92</v>
      </c>
      <c r="E119" s="50">
        <v>44105</v>
      </c>
      <c r="F119" s="85">
        <f ca="1">IF($E119&gt;Base!$L$2," ",VLOOKUP($E119,Base!$A$3:$K$1000,5,FALSE))</f>
        <v>0.94</v>
      </c>
      <c r="G119" s="85">
        <f ca="1">IF($E119&gt;Base!$L$2," ",VLOOKUP($E119,Base!$A$3:$K$1000,7,FALSE))</f>
        <v>2.31</v>
      </c>
      <c r="H119" s="85">
        <f ca="1">IF($E119&gt;Base!$L$2," ",VLOOKUP($E119,Base!$A$3:$K$1000,9,FALSE))</f>
        <v>3.52</v>
      </c>
    </row>
    <row r="120" spans="1:8" x14ac:dyDescent="0.2">
      <c r="A120" s="50">
        <v>43952</v>
      </c>
      <c r="B120" s="85">
        <f ca="1">IF($A120&gt;Base!$L$2," ",VLOOKUP($A120,Base!$A$3:$K$1000,5,FALSE))</f>
        <v>-0.59</v>
      </c>
      <c r="C120" s="85">
        <f ca="1">IF($A120&gt;Base!$L$2," ",VLOOKUP($A120,Base!$A$3:$K$1000,7,FALSE))</f>
        <v>0.35</v>
      </c>
      <c r="D120" s="85">
        <f ca="1">IF($A120&gt;Base!$L$2," ",VLOOKUP($A120,Base!$A$3:$K$1000,9,FALSE))</f>
        <v>1.96</v>
      </c>
      <c r="E120" s="50">
        <v>44136</v>
      </c>
      <c r="F120" s="85">
        <f ca="1">IF($E120&gt;Base!$L$2," ",VLOOKUP($E120,Base!$A$3:$K$1000,5,FALSE))</f>
        <v>0.81</v>
      </c>
      <c r="G120" s="85">
        <f ca="1">IF($E120&gt;Base!$L$2," ",VLOOKUP($E120,Base!$A$3:$K$1000,7,FALSE))</f>
        <v>3.13</v>
      </c>
      <c r="H120" s="85">
        <f ca="1">IF($E120&gt;Base!$L$2," ",VLOOKUP($E120,Base!$A$3:$K$1000,9,FALSE))</f>
        <v>4.22</v>
      </c>
    </row>
    <row r="121" spans="1:8" x14ac:dyDescent="0.2">
      <c r="A121" s="50">
        <v>43983</v>
      </c>
      <c r="B121" s="85">
        <f ca="1">IF($A121&gt;Base!$L$2," ",VLOOKUP($A121,Base!$A$3:$K$1000,5,FALSE))</f>
        <v>0.02</v>
      </c>
      <c r="C121" s="85">
        <f ca="1">IF($A121&gt;Base!$L$2," ",VLOOKUP($A121,Base!$A$3:$K$1000,7,FALSE))</f>
        <v>0.37</v>
      </c>
      <c r="D121" s="85">
        <f ca="1">IF($A121&gt;Base!$L$2," ",VLOOKUP($A121,Base!$A$3:$K$1000,9,FALSE))</f>
        <v>1.92</v>
      </c>
      <c r="E121" s="50">
        <v>44166</v>
      </c>
      <c r="F121" s="85">
        <f ca="1">IF($E121&gt;Base!$L$2," ",VLOOKUP($E121,Base!$A$3:$K$1000,5,FALSE))</f>
        <v>1.06</v>
      </c>
      <c r="G121" s="85">
        <f ca="1">IF($E121&gt;Base!$L$2," ",VLOOKUP($E121,Base!$A$3:$K$1000,7,FALSE))</f>
        <v>4.2300000000000004</v>
      </c>
      <c r="H121" s="85">
        <f ca="1">IF($E121&gt;Base!$L$2," ",VLOOKUP($E121,Base!$A$3:$K$1000,9,FALSE))</f>
        <v>4.2300000000000004</v>
      </c>
    </row>
    <row r="122" spans="1:8" x14ac:dyDescent="0.2">
      <c r="A122" s="120">
        <f>A123</f>
        <v>44197</v>
      </c>
      <c r="B122" s="120"/>
      <c r="C122" s="120"/>
      <c r="D122" s="120"/>
      <c r="E122" s="120"/>
      <c r="F122" s="120"/>
      <c r="G122" s="120"/>
      <c r="H122" s="120"/>
    </row>
    <row r="123" spans="1:8" x14ac:dyDescent="0.2">
      <c r="A123" s="50">
        <v>44197</v>
      </c>
      <c r="B123" s="85">
        <f ca="1">IF($A123&gt;Base!$L$2," ",VLOOKUP($A123,Base!$A$3:$K$1000,5,FALSE))</f>
        <v>0.78</v>
      </c>
      <c r="C123" s="85">
        <f ca="1">IF($A123&gt;Base!$L$2," ",VLOOKUP($A123,Base!$A$3:$K$1000,7,FALSE))</f>
        <v>0.78</v>
      </c>
      <c r="D123" s="85">
        <f ca="1">IF($A123&gt;Base!$L$2," ",VLOOKUP($A123,Base!$A$3:$K$1000,9,FALSE))</f>
        <v>4.3</v>
      </c>
      <c r="E123" s="50">
        <v>44378</v>
      </c>
      <c r="F123" s="85">
        <f ca="1">IF($E123&gt;Base!$L$2," ",VLOOKUP($E123,Base!$A$3:$K$1000,5,FALSE))</f>
        <v>0.72</v>
      </c>
      <c r="G123" s="85">
        <f ca="1">IF($E123&gt;Base!$L$2," ",VLOOKUP($E123,Base!$A$3:$K$1000,7,FALSE))</f>
        <v>4.88</v>
      </c>
      <c r="H123" s="85">
        <f ca="1">IF($E123&gt;Base!$L$2," ",VLOOKUP($E123,Base!$A$3:$K$1000,9,FALSE))</f>
        <v>8.59</v>
      </c>
    </row>
    <row r="124" spans="1:8" x14ac:dyDescent="0.2">
      <c r="A124" s="50">
        <v>44228</v>
      </c>
      <c r="B124" s="85">
        <f ca="1">IF($A124&gt;Base!$L$2," ",VLOOKUP($A124,Base!$A$3:$K$1000,5,FALSE))</f>
        <v>0.48</v>
      </c>
      <c r="C124" s="85">
        <f ca="1">IF($A124&gt;Base!$L$2," ",VLOOKUP($A124,Base!$A$3:$K$1000,7,FALSE))</f>
        <v>1.26</v>
      </c>
      <c r="D124" s="85">
        <f ca="1">IF($A124&gt;Base!$L$2," ",VLOOKUP($A124,Base!$A$3:$K$1000,9,FALSE))</f>
        <v>4.57</v>
      </c>
      <c r="E124" s="50">
        <v>44409</v>
      </c>
      <c r="F124" s="85">
        <f ca="1">IF($E124&gt;Base!$L$2," ",VLOOKUP($E124,Base!$A$3:$K$1000,5,FALSE))</f>
        <v>0.89</v>
      </c>
      <c r="G124" s="85">
        <f ca="1">IF($E124&gt;Base!$L$2," ",VLOOKUP($E124,Base!$A$3:$K$1000,7,FALSE))</f>
        <v>5.81</v>
      </c>
      <c r="H124" s="85">
        <f ca="1">IF($E124&gt;Base!$L$2," ",VLOOKUP($E124,Base!$A$3:$K$1000,9,FALSE))</f>
        <v>9.3000000000000007</v>
      </c>
    </row>
    <row r="125" spans="1:8" x14ac:dyDescent="0.2">
      <c r="A125" s="50">
        <v>44256</v>
      </c>
      <c r="B125" s="85">
        <f ca="1">IF($A125&gt;Base!$L$2," ",VLOOKUP($A125,Base!$A$3:$K$1000,5,FALSE))</f>
        <v>0.93</v>
      </c>
      <c r="C125" s="85">
        <f ca="1">IF($A125&gt;Base!$L$2," ",VLOOKUP($A125,Base!$A$3:$K$1000,7,FALSE))</f>
        <v>2.21</v>
      </c>
      <c r="D125" s="85">
        <f ca="1">IF($A125&gt;Base!$L$2," ",VLOOKUP($A125,Base!$A$3:$K$1000,9,FALSE))</f>
        <v>5.52</v>
      </c>
      <c r="E125" s="50">
        <v>44440</v>
      </c>
      <c r="F125" s="85">
        <f ca="1">IF($E125&gt;Base!$L$2," ",VLOOKUP($E125,Base!$A$3:$K$1000,5,FALSE))</f>
        <v>1.1399999999999999</v>
      </c>
      <c r="G125" s="85">
        <f ca="1">IF($E125&gt;Base!$L$2," ",VLOOKUP($E125,Base!$A$3:$K$1000,7,FALSE))</f>
        <v>7.02</v>
      </c>
      <c r="H125" s="85">
        <f ca="1">IF($E125&gt;Base!$L$2," ",VLOOKUP($E125,Base!$A$3:$K$1000,9,FALSE))</f>
        <v>10.050000000000001</v>
      </c>
    </row>
    <row r="126" spans="1:8" x14ac:dyDescent="0.2">
      <c r="A126" s="50">
        <v>44287</v>
      </c>
      <c r="B126" s="85">
        <f ca="1">IF($A126&gt;Base!$L$2," ",VLOOKUP($A126,Base!$A$3:$K$1000,5,FALSE))</f>
        <v>0.6</v>
      </c>
      <c r="C126" s="85">
        <f ca="1">IF($A126&gt;Base!$L$2," ",VLOOKUP($A126,Base!$A$3:$K$1000,7,FALSE))</f>
        <v>2.82</v>
      </c>
      <c r="D126" s="85">
        <f ca="1">IF($A126&gt;Base!$L$2," ",VLOOKUP($A126,Base!$A$3:$K$1000,9,FALSE))</f>
        <v>6.17</v>
      </c>
      <c r="E126" s="50">
        <v>44470</v>
      </c>
      <c r="F126" s="85">
        <f ca="1">IF($E126&gt;Base!$L$2," ",VLOOKUP($E126,Base!$A$3:$K$1000,5,FALSE))</f>
        <v>1.2</v>
      </c>
      <c r="G126" s="85">
        <f ca="1">IF($E126&gt;Base!$L$2," ",VLOOKUP($E126,Base!$A$3:$K$1000,7,FALSE))</f>
        <v>8.3000000000000007</v>
      </c>
      <c r="H126" s="85">
        <f ca="1">IF($E126&gt;Base!$L$2," ",VLOOKUP($E126,Base!$A$3:$K$1000,9,FALSE))</f>
        <v>10.34</v>
      </c>
    </row>
    <row r="127" spans="1:8" x14ac:dyDescent="0.2">
      <c r="A127" s="50">
        <v>44317</v>
      </c>
      <c r="B127" s="85">
        <f ca="1">IF($A127&gt;Base!$L$2," ",VLOOKUP($A127,Base!$A$3:$K$1000,5,FALSE))</f>
        <v>0.44</v>
      </c>
      <c r="C127" s="85">
        <f ca="1">IF($A127&gt;Base!$L$2," ",VLOOKUP($A127,Base!$A$3:$K$1000,7,FALSE))</f>
        <v>3.27</v>
      </c>
      <c r="D127" s="85">
        <f ca="1">IF($A127&gt;Base!$L$2," ",VLOOKUP($A127,Base!$A$3:$K$1000,9,FALSE))</f>
        <v>7.27</v>
      </c>
      <c r="E127" s="50">
        <v>44501</v>
      </c>
      <c r="F127" s="85">
        <f ca="1">IF($E127&gt;Base!$L$2," ",VLOOKUP($E127,Base!$A$3:$K$1000,5,FALSE))</f>
        <v>1.17</v>
      </c>
      <c r="G127" s="85">
        <f ca="1">IF($E127&gt;Base!$L$2," ",VLOOKUP($E127,Base!$A$3:$K$1000,7,FALSE))</f>
        <v>9.57</v>
      </c>
      <c r="H127" s="85">
        <f ca="1">IF($E127&gt;Base!$L$2," ",VLOOKUP($E127,Base!$A$3:$K$1000,9,FALSE))</f>
        <v>10.73</v>
      </c>
    </row>
    <row r="128" spans="1:8" x14ac:dyDescent="0.2">
      <c r="A128" s="50">
        <v>44348</v>
      </c>
      <c r="B128" s="85">
        <f ca="1">IF($A128&gt;Base!$L$2," ",VLOOKUP($A128,Base!$A$3:$K$1000,5,FALSE))</f>
        <v>0.83</v>
      </c>
      <c r="C128" s="85">
        <f ca="1">IF($A128&gt;Base!$L$2," ",VLOOKUP($A128,Base!$A$3:$K$1000,7,FALSE))</f>
        <v>4.13</v>
      </c>
      <c r="D128" s="85">
        <f ca="1">IF($A128&gt;Base!$L$2," ",VLOOKUP($A128,Base!$A$3:$K$1000,9,FALSE))</f>
        <v>8.1300000000000008</v>
      </c>
      <c r="E128" s="50">
        <v>44531</v>
      </c>
      <c r="F128" s="85">
        <f ca="1">IF($E128&gt;Base!$L$2," ",VLOOKUP($E128,Base!$A$3:$K$1000,5,FALSE))</f>
        <v>0.78</v>
      </c>
      <c r="G128" s="85">
        <f ca="1">IF($E128&gt;Base!$L$2," ",VLOOKUP($E128,Base!$A$3:$K$1000,7,FALSE))</f>
        <v>10.42</v>
      </c>
      <c r="H128" s="85">
        <f ca="1">IF($E128&gt;Base!$L$2," ",VLOOKUP($E128,Base!$A$3:$K$1000,9,FALSE))</f>
        <v>10.42</v>
      </c>
    </row>
    <row r="129" spans="1:8" x14ac:dyDescent="0.2">
      <c r="A129" s="120">
        <f>A130</f>
        <v>44562</v>
      </c>
      <c r="B129" s="120"/>
      <c r="C129" s="120"/>
      <c r="D129" s="120"/>
      <c r="E129" s="120"/>
      <c r="F129" s="120"/>
      <c r="G129" s="120"/>
      <c r="H129" s="120"/>
    </row>
    <row r="130" spans="1:8" x14ac:dyDescent="0.2">
      <c r="A130" s="50">
        <v>44562</v>
      </c>
      <c r="B130" s="85">
        <f ca="1">IF($A130&gt;Base!$L$2," ",VLOOKUP($A130,Base!$A$3:$K$1000,5,FALSE))</f>
        <v>0.57999999999999996</v>
      </c>
      <c r="C130" s="85">
        <f ca="1">IF($A130&gt;Base!$L$2," ",VLOOKUP($A130,Base!$A$3:$K$1000,7,FALSE))</f>
        <v>0.57999999999999996</v>
      </c>
      <c r="D130" s="85">
        <f ca="1">IF($A130&gt;Base!$L$2," ",VLOOKUP($A130,Base!$A$3:$K$1000,9,FALSE))</f>
        <v>10.199999999999999</v>
      </c>
      <c r="E130" s="50">
        <v>44743</v>
      </c>
      <c r="F130" s="85">
        <f ca="1">IF($E130&gt;Base!$L$2," ",VLOOKUP($E130,Base!$A$3:$K$1000,5,FALSE))</f>
        <v>0.13</v>
      </c>
      <c r="G130" s="85">
        <f ca="1">IF($E130&gt;Base!$L$2," ",VLOOKUP($E130,Base!$A$3:$K$1000,7,FALSE))</f>
        <v>5.79</v>
      </c>
      <c r="H130" s="85">
        <f ca="1">IF($E130&gt;Base!$L$2," ",VLOOKUP($E130,Base!$A$3:$K$1000,9,FALSE))</f>
        <v>11.39</v>
      </c>
    </row>
    <row r="131" spans="1:8" x14ac:dyDescent="0.2">
      <c r="A131" s="50">
        <v>44593</v>
      </c>
      <c r="B131" s="85">
        <f ca="1">IF($A131&gt;Base!$L$2," ",VLOOKUP($A131,Base!$A$3:$K$1000,5,FALSE))</f>
        <v>0.99</v>
      </c>
      <c r="C131" s="85">
        <f ca="1">IF($A131&gt;Base!$L$2," ",VLOOKUP($A131,Base!$A$3:$K$1000,7,FALSE))</f>
        <v>1.58</v>
      </c>
      <c r="D131" s="85">
        <f ca="1">IF($A131&gt;Base!$L$2," ",VLOOKUP($A131,Base!$A$3:$K$1000,9,FALSE))</f>
        <v>10.76</v>
      </c>
      <c r="E131" s="50">
        <v>44774</v>
      </c>
      <c r="F131" s="85">
        <f ca="1">IF($E131&gt;Base!$L$2," ",VLOOKUP($E131,Base!$A$3:$K$1000,5,FALSE))</f>
        <v>-0.73</v>
      </c>
      <c r="G131" s="85">
        <f ca="1">IF($E131&gt;Base!$L$2," ",VLOOKUP($E131,Base!$A$3:$K$1000,7,FALSE))</f>
        <v>5.0199999999999996</v>
      </c>
      <c r="H131" s="85">
        <f ca="1">IF($E131&gt;Base!$L$2," ",VLOOKUP($E131,Base!$A$3:$K$1000,9,FALSE))</f>
        <v>9.6</v>
      </c>
    </row>
    <row r="132" spans="1:8" x14ac:dyDescent="0.2">
      <c r="A132" s="50">
        <v>44621</v>
      </c>
      <c r="B132" s="85">
        <f ca="1">IF($A132&gt;Base!$L$2," ",VLOOKUP($A132,Base!$A$3:$K$1000,5,FALSE))</f>
        <v>0.95</v>
      </c>
      <c r="C132" s="85">
        <f ca="1">IF($A132&gt;Base!$L$2," ",VLOOKUP($A132,Base!$A$3:$K$1000,7,FALSE))</f>
        <v>2.54</v>
      </c>
      <c r="D132" s="85">
        <f ca="1">IF($A132&gt;Base!$L$2," ",VLOOKUP($A132,Base!$A$3:$K$1000,9,FALSE))</f>
        <v>10.79</v>
      </c>
      <c r="E132" s="50">
        <v>44805</v>
      </c>
      <c r="F132" s="85">
        <f ca="1">IF($E132&gt;Base!$L$2," ",VLOOKUP($E132,Base!$A$3:$K$1000,5,FALSE))</f>
        <v>-0.37</v>
      </c>
      <c r="G132" s="85">
        <f ca="1">IF($E132&gt;Base!$L$2," ",VLOOKUP($E132,Base!$A$3:$K$1000,7,FALSE))</f>
        <v>4.63</v>
      </c>
      <c r="H132" s="85">
        <f ca="1">IF($E132&gt;Base!$L$2," ",VLOOKUP($E132,Base!$A$3:$K$1000,9,FALSE))</f>
        <v>7.96</v>
      </c>
    </row>
    <row r="133" spans="1:8" x14ac:dyDescent="0.2">
      <c r="A133" s="50">
        <v>44652</v>
      </c>
      <c r="B133" s="85">
        <f ca="1">IF($A133&gt;Base!$L$2," ",VLOOKUP($A133,Base!$A$3:$K$1000,5,FALSE))</f>
        <v>1.73</v>
      </c>
      <c r="C133" s="85">
        <f ca="1">IF($A133&gt;Base!$L$2," ",VLOOKUP($A133,Base!$A$3:$K$1000,7,FALSE))</f>
        <v>4.3099999999999996</v>
      </c>
      <c r="D133" s="85">
        <f ca="1">IF($A133&gt;Base!$L$2," ",VLOOKUP($A133,Base!$A$3:$K$1000,9,FALSE))</f>
        <v>12.03</v>
      </c>
      <c r="E133" s="50">
        <v>44835</v>
      </c>
      <c r="F133" s="85">
        <f ca="1">IF($E133&gt;Base!$L$2," ",VLOOKUP($E133,Base!$A$3:$K$1000,5,FALSE))</f>
        <v>0.16</v>
      </c>
      <c r="G133" s="85">
        <f ca="1">IF($E133&gt;Base!$L$2," ",VLOOKUP($E133,Base!$A$3:$K$1000,7,FALSE))</f>
        <v>4.8</v>
      </c>
      <c r="H133" s="85">
        <f ca="1">IF($E133&gt;Base!$L$2," ",VLOOKUP($E133,Base!$A$3:$K$1000,9,FALSE))</f>
        <v>6.85</v>
      </c>
    </row>
    <row r="134" spans="1:8" x14ac:dyDescent="0.2">
      <c r="A134" s="50">
        <v>44682</v>
      </c>
      <c r="B134" s="85">
        <f ca="1">IF($A134&gt;Base!$L$2," ",VLOOKUP($A134,Base!$A$3:$K$1000,5,FALSE))</f>
        <v>0.59</v>
      </c>
      <c r="C134" s="85">
        <f ca="1">IF($A134&gt;Base!$L$2," ",VLOOKUP($A134,Base!$A$3:$K$1000,7,FALSE))</f>
        <v>4.93</v>
      </c>
      <c r="D134" s="85">
        <f ca="1">IF($A134&gt;Base!$L$2," ",VLOOKUP($A134,Base!$A$3:$K$1000,9,FALSE))</f>
        <v>12.2</v>
      </c>
      <c r="E134" s="50">
        <v>44866</v>
      </c>
      <c r="F134" s="85">
        <f ca="1">IF($E134&gt;Base!$L$2," ",VLOOKUP($E134,Base!$A$3:$K$1000,5,FALSE))</f>
        <v>0.53</v>
      </c>
      <c r="G134" s="85">
        <f ca="1">IF($E134&gt;Base!$L$2," ",VLOOKUP($E134,Base!$A$3:$K$1000,7,FALSE))</f>
        <v>5.35</v>
      </c>
      <c r="H134" s="85">
        <f ca="1">IF($E134&gt;Base!$L$2," ",VLOOKUP($E134,Base!$A$3:$K$1000,9,FALSE))</f>
        <v>6.17</v>
      </c>
    </row>
    <row r="135" spans="1:8" x14ac:dyDescent="0.2">
      <c r="A135" s="50">
        <v>44713</v>
      </c>
      <c r="B135" s="85">
        <f ca="1">IF($A135&gt;Base!$L$2," ",VLOOKUP($A135,Base!$A$3:$K$1000,5,FALSE))</f>
        <v>0.69</v>
      </c>
      <c r="C135" s="85">
        <f ca="1">IF($A135&gt;Base!$L$2," ",VLOOKUP($A135,Base!$A$3:$K$1000,7,FALSE))</f>
        <v>5.65</v>
      </c>
      <c r="D135" s="85">
        <f ca="1">IF($A135&gt;Base!$L$2," ",VLOOKUP($A135,Base!$A$3:$K$1000,9,FALSE))</f>
        <v>12.04</v>
      </c>
      <c r="E135" s="50">
        <v>44896</v>
      </c>
      <c r="F135" s="85">
        <f ca="1">IF($E135&gt;Base!$L$2," ",VLOOKUP($E135,Base!$A$3:$K$1000,5,FALSE))</f>
        <v>0.52</v>
      </c>
      <c r="G135" s="85">
        <f ca="1">IF($E135&gt;Base!$L$2," ",VLOOKUP($E135,Base!$A$3:$K$1000,7,FALSE))</f>
        <v>5.9</v>
      </c>
      <c r="H135" s="85">
        <f ca="1">IF($E135&gt;Base!$L$2," ",VLOOKUP($E135,Base!$A$3:$K$1000,9,FALSE))</f>
        <v>5.9</v>
      </c>
    </row>
    <row r="136" spans="1:8" x14ac:dyDescent="0.2">
      <c r="A136" s="120">
        <f>A137</f>
        <v>44927</v>
      </c>
      <c r="B136" s="120"/>
      <c r="C136" s="120"/>
      <c r="D136" s="120"/>
      <c r="E136" s="120"/>
      <c r="F136" s="120"/>
      <c r="G136" s="120"/>
      <c r="H136" s="120"/>
    </row>
    <row r="137" spans="1:8" x14ac:dyDescent="0.2">
      <c r="A137" s="50">
        <v>44927</v>
      </c>
      <c r="B137" s="85">
        <f ca="1">IF($A137&gt;Base!$L$2," ",VLOOKUP($A137,Base!$A$3:$K$1000,5,FALSE))</f>
        <v>0.55000000000000004</v>
      </c>
      <c r="C137" s="85">
        <f ca="1">IF($A137&gt;Base!$L$2," ",VLOOKUP($A137,Base!$A$3:$K$1000,7,FALSE))</f>
        <v>0.55000000000000004</v>
      </c>
      <c r="D137" s="85">
        <f ca="1">IF($A137&gt;Base!$L$2," ",VLOOKUP($A137,Base!$A$3:$K$1000,9,FALSE))</f>
        <v>5.87</v>
      </c>
      <c r="E137" s="50">
        <v>45108</v>
      </c>
      <c r="F137" s="85">
        <f ca="1">IF($E137&gt;Base!$L$2," ",VLOOKUP($E137,Base!$A$3:$K$1000,5,FALSE))</f>
        <v>-7.0000000000000007E-2</v>
      </c>
      <c r="G137" s="85">
        <f ca="1">IF($E137&gt;Base!$L$2," ",VLOOKUP($E137,Base!$A$3:$K$1000,7,FALSE))</f>
        <v>3.09</v>
      </c>
      <c r="H137" s="85">
        <f ca="1">IF($E137&gt;Base!$L$2," ",VLOOKUP($E137,Base!$A$3:$K$1000,9,FALSE))</f>
        <v>3.19</v>
      </c>
    </row>
    <row r="138" spans="1:8" x14ac:dyDescent="0.2">
      <c r="A138" s="50">
        <v>44958</v>
      </c>
      <c r="B138" s="85">
        <f ca="1">IF($A138&gt;Base!$L$2," ",VLOOKUP($A138,Base!$A$3:$K$1000,5,FALSE))</f>
        <v>0.76</v>
      </c>
      <c r="C138" s="85">
        <f ca="1">IF($A138&gt;Base!$L$2," ",VLOOKUP($A138,Base!$A$3:$K$1000,7,FALSE))</f>
        <v>1.31</v>
      </c>
      <c r="D138" s="85">
        <f ca="1">IF($A138&gt;Base!$L$2," ",VLOOKUP($A138,Base!$A$3:$K$1000,9,FALSE))</f>
        <v>5.63</v>
      </c>
      <c r="E138" s="50">
        <v>45139</v>
      </c>
      <c r="F138" s="85">
        <f ca="1">IF($E138&gt;Base!$L$2," ",VLOOKUP($E138,Base!$A$3:$K$1000,5,FALSE))</f>
        <v>0.28000000000000003</v>
      </c>
      <c r="G138" s="85">
        <f ca="1">IF($E138&gt;Base!$L$2," ",VLOOKUP($E138,Base!$A$3:$K$1000,7,FALSE))</f>
        <v>3.38</v>
      </c>
      <c r="H138" s="85">
        <f ca="1">IF($E138&gt;Base!$L$2," ",VLOOKUP($E138,Base!$A$3:$K$1000,9,FALSE))</f>
        <v>4.24</v>
      </c>
    </row>
    <row r="139" spans="1:8" x14ac:dyDescent="0.2">
      <c r="A139" s="50">
        <v>44986</v>
      </c>
      <c r="B139" s="85">
        <f ca="1">IF($A139&gt;Base!$L$2," ",VLOOKUP($A139,Base!$A$3:$K$1000,5,FALSE))</f>
        <v>0.69</v>
      </c>
      <c r="C139" s="85">
        <f ca="1">IF($A139&gt;Base!$L$2," ",VLOOKUP($A139,Base!$A$3:$K$1000,7,FALSE))</f>
        <v>2.0099999999999998</v>
      </c>
      <c r="D139" s="85">
        <f ca="1">IF($A139&gt;Base!$L$2," ",VLOOKUP($A139,Base!$A$3:$K$1000,9,FALSE))</f>
        <v>5.36</v>
      </c>
      <c r="E139" s="50">
        <v>45170</v>
      </c>
      <c r="F139" s="85">
        <f ca="1">IF($E139&gt;Base!$L$2," ",VLOOKUP($E139,Base!$A$3:$K$1000,5,FALSE))</f>
        <v>0.35</v>
      </c>
      <c r="G139" s="85">
        <f ca="1">IF($E139&gt;Base!$L$2," ",VLOOKUP($E139,Base!$A$3:$K$1000,7,FALSE))</f>
        <v>3.74</v>
      </c>
      <c r="H139" s="85">
        <f ca="1">IF($E139&gt;Base!$L$2," ",VLOOKUP($E139,Base!$A$3:$K$1000,9,FALSE))</f>
        <v>5</v>
      </c>
    </row>
    <row r="140" spans="1:8" x14ac:dyDescent="0.2">
      <c r="A140" s="50">
        <v>45017</v>
      </c>
      <c r="B140" s="85">
        <f ca="1">IF($A140&gt;Base!$L$2," ",VLOOKUP($A140,Base!$A$3:$K$1000,5,FALSE))</f>
        <v>0.56999999999999995</v>
      </c>
      <c r="C140" s="85">
        <f ca="1">IF($A140&gt;Base!$L$2," ",VLOOKUP($A140,Base!$A$3:$K$1000,7,FALSE))</f>
        <v>2.59</v>
      </c>
      <c r="D140" s="85">
        <f ca="1">IF($A140&gt;Base!$L$2," ",VLOOKUP($A140,Base!$A$3:$K$1000,9,FALSE))</f>
        <v>4.16</v>
      </c>
      <c r="E140" s="50">
        <v>45200</v>
      </c>
      <c r="F140" s="85">
        <f ca="1">IF($E140&gt;Base!$L$2," ",VLOOKUP($E140,Base!$A$3:$K$1000,5,FALSE))</f>
        <v>0.21</v>
      </c>
      <c r="G140" s="85">
        <f ca="1">IF($E140&gt;Base!$L$2," ",VLOOKUP($E140,Base!$A$3:$K$1000,7,FALSE))</f>
        <v>3.96</v>
      </c>
      <c r="H140" s="85">
        <f ca="1">IF($E140&gt;Base!$L$2," ",VLOOKUP($E140,Base!$A$3:$K$1000,9,FALSE))</f>
        <v>5.05</v>
      </c>
    </row>
    <row r="141" spans="1:8" x14ac:dyDescent="0.2">
      <c r="A141" s="50">
        <v>45047</v>
      </c>
      <c r="B141" s="85">
        <f ca="1">IF($A141&gt;Base!$L$2," ",VLOOKUP($A141,Base!$A$3:$K$1000,5,FALSE))</f>
        <v>0.51</v>
      </c>
      <c r="C141" s="85">
        <f ca="1">IF($A141&gt;Base!$L$2," ",VLOOKUP($A141,Base!$A$3:$K$1000,7,FALSE))</f>
        <v>3.12</v>
      </c>
      <c r="D141" s="85">
        <f ca="1">IF($A141&gt;Base!$L$2," ",VLOOKUP($A141,Base!$A$3:$K$1000,9,FALSE))</f>
        <v>4.07</v>
      </c>
      <c r="E141" s="50">
        <v>45231</v>
      </c>
      <c r="F141" s="85">
        <f ca="1">IF($E141&gt;Base!$L$2," ",VLOOKUP($E141,Base!$A$3:$K$1000,5,FALSE))</f>
        <v>0.33</v>
      </c>
      <c r="G141" s="85">
        <f ca="1">IF($E141&gt;Base!$L$2," ",VLOOKUP($E141,Base!$A$3:$K$1000,7,FALSE))</f>
        <v>4.3</v>
      </c>
      <c r="H141" s="85">
        <f ca="1">IF($E141&gt;Base!$L$2," ",VLOOKUP($E141,Base!$A$3:$K$1000,9,FALSE))</f>
        <v>4.84</v>
      </c>
    </row>
    <row r="142" spans="1:8" x14ac:dyDescent="0.2">
      <c r="A142" s="50">
        <v>45078</v>
      </c>
      <c r="B142" s="85">
        <f ca="1">IF($A142&gt;Base!$L$2," ",VLOOKUP($A142,Base!$A$3:$K$1000,5,FALSE))</f>
        <v>0.04</v>
      </c>
      <c r="C142" s="85">
        <f ca="1">IF($A142&gt;Base!$L$2," ",VLOOKUP($A142,Base!$A$3:$K$1000,7,FALSE))</f>
        <v>3.16</v>
      </c>
      <c r="D142" s="85">
        <f ca="1">IF($A142&gt;Base!$L$2," ",VLOOKUP($A142,Base!$A$3:$K$1000,9,FALSE))</f>
        <v>3.4</v>
      </c>
      <c r="E142" s="50">
        <v>45261</v>
      </c>
      <c r="F142" s="85">
        <f ca="1">IF($E142&gt;Base!$L$2," ",VLOOKUP($E142,Base!$A$3:$K$1000,5,FALSE))</f>
        <v>0.4</v>
      </c>
      <c r="G142" s="85">
        <f ca="1">IF($E142&gt;Base!$L$2," ",VLOOKUP($E142,Base!$A$3:$K$1000,7,FALSE))</f>
        <v>4.72</v>
      </c>
      <c r="H142" s="85">
        <f ca="1">IF($E142&gt;Base!$L$2," ",VLOOKUP($E142,Base!$A$3:$K$1000,9,FALSE))</f>
        <v>4.72</v>
      </c>
    </row>
    <row r="143" spans="1:8" x14ac:dyDescent="0.2">
      <c r="A143" s="120">
        <f>A144</f>
        <v>45292</v>
      </c>
      <c r="B143" s="120"/>
      <c r="C143" s="120"/>
      <c r="D143" s="120"/>
      <c r="E143" s="120"/>
      <c r="F143" s="120"/>
      <c r="G143" s="120"/>
      <c r="H143" s="120"/>
    </row>
    <row r="144" spans="1:8" x14ac:dyDescent="0.2">
      <c r="A144" s="50">
        <v>45292</v>
      </c>
      <c r="B144" s="85">
        <f ca="1">IF($A144&gt;Base!$L$2," ",VLOOKUP($A144,Base!$A$3:$K$1000,5,FALSE))</f>
        <v>0.31</v>
      </c>
      <c r="C144" s="85">
        <f ca="1">IF($A144&gt;Base!$L$2," ",VLOOKUP($A144,Base!$A$3:$K$1000,7,FALSE))</f>
        <v>0.31</v>
      </c>
      <c r="D144" s="85">
        <f ca="1">IF($A144&gt;Base!$L$2," ",VLOOKUP($A144,Base!$A$3:$K$1000,9,FALSE))</f>
        <v>4.47</v>
      </c>
      <c r="E144" s="50">
        <v>45474</v>
      </c>
      <c r="F144" s="85">
        <f ca="1">IF($E144&gt;Base!$L$2," ",VLOOKUP($E144,Base!$A$3:$K$1000,5,FALSE))</f>
        <v>0.3</v>
      </c>
      <c r="G144" s="85">
        <f ca="1">IF($E144&gt;Base!$L$2," ",VLOOKUP($E144,Base!$A$3:$K$1000,7,FALSE))</f>
        <v>2.82</v>
      </c>
      <c r="H144" s="85">
        <f ca="1">IF($E144&gt;Base!$L$2," ",VLOOKUP($E144,Base!$A$3:$K$1000,9,FALSE))</f>
        <v>4.45</v>
      </c>
    </row>
    <row r="145" spans="1:8" x14ac:dyDescent="0.2">
      <c r="A145" s="50">
        <v>45323</v>
      </c>
      <c r="B145" s="85">
        <f ca="1">IF($A145&gt;Base!$L$2," ",VLOOKUP($A145,Base!$A$3:$K$1000,5,FALSE))</f>
        <v>0.78</v>
      </c>
      <c r="C145" s="85">
        <f ca="1">IF($A145&gt;Base!$L$2," ",VLOOKUP($A145,Base!$A$3:$K$1000,7,FALSE))</f>
        <v>1.0900000000000001</v>
      </c>
      <c r="D145" s="85">
        <f ca="1">IF($A145&gt;Base!$L$2," ",VLOOKUP($A145,Base!$A$3:$K$1000,9,FALSE))</f>
        <v>4.49</v>
      </c>
      <c r="E145" s="50">
        <v>45505</v>
      </c>
      <c r="F145" s="85">
        <f ca="1">IF($E145&gt;Base!$L$2," ",VLOOKUP($E145,Base!$A$3:$K$1000,5,FALSE))</f>
        <v>0.19</v>
      </c>
      <c r="G145" s="85">
        <f ca="1">IF($E145&gt;Base!$L$2," ",VLOOKUP($E145,Base!$A$3:$K$1000,7,FALSE))</f>
        <v>3.02</v>
      </c>
      <c r="H145" s="85">
        <f ca="1">IF($E145&gt;Base!$L$2," ",VLOOKUP($E145,Base!$A$3:$K$1000,9,FALSE))</f>
        <v>4.3499999999999996</v>
      </c>
    </row>
    <row r="146" spans="1:8" x14ac:dyDescent="0.2">
      <c r="A146" s="50">
        <v>45352</v>
      </c>
      <c r="B146" s="85">
        <f ca="1">IF($A146&gt;Base!$L$2," ",VLOOKUP($A146,Base!$A$3:$K$1000,5,FALSE))</f>
        <v>0.36</v>
      </c>
      <c r="C146" s="85">
        <f ca="1">IF($A146&gt;Base!$L$2," ",VLOOKUP($A146,Base!$A$3:$K$1000,7,FALSE))</f>
        <v>1.46</v>
      </c>
      <c r="D146" s="85">
        <f ca="1">IF($A146&gt;Base!$L$2," ",VLOOKUP($A146,Base!$A$3:$K$1000,9,FALSE))</f>
        <v>4.1399999999999997</v>
      </c>
      <c r="E146" s="50">
        <v>45536</v>
      </c>
      <c r="F146" s="85">
        <f ca="1">IF($E146&gt;Base!$L$2," ",VLOOKUP($E146,Base!$A$3:$K$1000,5,FALSE))</f>
        <v>0.13</v>
      </c>
      <c r="G146" s="85">
        <f ca="1">IF($E146&gt;Base!$L$2," ",VLOOKUP($E146,Base!$A$3:$K$1000,7,FALSE))</f>
        <v>3.15</v>
      </c>
      <c r="H146" s="85">
        <f ca="1">IF($E146&gt;Base!$L$2," ",VLOOKUP($E146,Base!$A$3:$K$1000,9,FALSE))</f>
        <v>4.12</v>
      </c>
    </row>
    <row r="147" spans="1:8" x14ac:dyDescent="0.2">
      <c r="A147" s="50">
        <v>45383</v>
      </c>
      <c r="B147" s="85">
        <f ca="1">IF($A147&gt;Base!$L$2," ",VLOOKUP($A147,Base!$A$3:$K$1000,5,FALSE))</f>
        <v>0.21</v>
      </c>
      <c r="C147" s="85">
        <f ca="1">IF($A147&gt;Base!$L$2," ",VLOOKUP($A147,Base!$A$3:$K$1000,7,FALSE))</f>
        <v>1.67</v>
      </c>
      <c r="D147" s="85">
        <f ca="1">IF($A147&gt;Base!$L$2," ",VLOOKUP($A147,Base!$A$3:$K$1000,9,FALSE))</f>
        <v>3.77</v>
      </c>
      <c r="E147" s="50">
        <v>45566</v>
      </c>
      <c r="F147" s="85">
        <f ca="1">IF($E147&gt;Base!$L$2," ",VLOOKUP($E147,Base!$A$3:$K$1000,5,FALSE))</f>
        <v>0.54</v>
      </c>
      <c r="G147" s="85">
        <f ca="1">IF($E147&gt;Base!$L$2," ",VLOOKUP($E147,Base!$A$3:$K$1000,7,FALSE))</f>
        <v>3.71</v>
      </c>
      <c r="H147" s="85">
        <f ca="1">IF($E147&gt;Base!$L$2," ",VLOOKUP($E147,Base!$A$3:$K$1000,9,FALSE))</f>
        <v>4.47</v>
      </c>
    </row>
    <row r="148" spans="1:8" x14ac:dyDescent="0.2">
      <c r="A148" s="50">
        <v>45413</v>
      </c>
      <c r="B148" s="85">
        <f ca="1">IF($A148&gt;Base!$L$2," ",VLOOKUP($A148,Base!$A$3:$K$1000,5,FALSE))</f>
        <v>0.44</v>
      </c>
      <c r="C148" s="85">
        <f ca="1">IF($A148&gt;Base!$L$2," ",VLOOKUP($A148,Base!$A$3:$K$1000,7,FALSE))</f>
        <v>2.12</v>
      </c>
      <c r="D148" s="85">
        <f ca="1">IF($A148&gt;Base!$L$2," ",VLOOKUP($A148,Base!$A$3:$K$1000,9,FALSE))</f>
        <v>3.7</v>
      </c>
      <c r="E148" s="50">
        <v>45597</v>
      </c>
      <c r="F148" s="85">
        <f ca="1">IF($E148&gt;Base!$L$2," ",VLOOKUP($E148,Base!$A$3:$K$1000,5,FALSE))</f>
        <v>0.62</v>
      </c>
      <c r="G148" s="85">
        <f ca="1">IF($E148&gt;Base!$L$2," ",VLOOKUP($E148,Base!$A$3:$K$1000,7,FALSE))</f>
        <v>4.3499999999999996</v>
      </c>
      <c r="H148" s="85">
        <f ca="1">IF($E148&gt;Base!$L$2," ",VLOOKUP($E148,Base!$A$3:$K$1000,9,FALSE))</f>
        <v>4.7699999999999996</v>
      </c>
    </row>
    <row r="149" spans="1:8" x14ac:dyDescent="0.2">
      <c r="A149" s="50">
        <v>45444</v>
      </c>
      <c r="B149" s="85">
        <f ca="1">IF($A149&gt;Base!$L$2," ",VLOOKUP($A149,Base!$A$3:$K$1000,5,FALSE))</f>
        <v>0.39</v>
      </c>
      <c r="C149" s="85">
        <f ca="1">IF($A149&gt;Base!$L$2," ",VLOOKUP($A149,Base!$A$3:$K$1000,7,FALSE))</f>
        <v>2.52</v>
      </c>
      <c r="D149" s="85">
        <f ca="1">IF($A149&gt;Base!$L$2," ",VLOOKUP($A149,Base!$A$3:$K$1000,9,FALSE))</f>
        <v>4.0599999999999996</v>
      </c>
      <c r="E149" s="50">
        <v>45627</v>
      </c>
      <c r="F149" s="85">
        <f ca="1">IF($E149&gt;Base!$L$2," ",VLOOKUP($E149,Base!$A$3:$K$1000,5,FALSE))</f>
        <v>0.34</v>
      </c>
      <c r="G149" s="85">
        <f ca="1">IF($E149&gt;Base!$L$2," ",VLOOKUP($E149,Base!$A$3:$K$1000,7,FALSE))</f>
        <v>4.71</v>
      </c>
      <c r="H149" s="85">
        <f ca="1">IF($E149&gt;Base!$L$2," ",VLOOKUP($E149,Base!$A$3:$K$1000,9,FALSE))</f>
        <v>4.71</v>
      </c>
    </row>
    <row r="150" spans="1:8" x14ac:dyDescent="0.2">
      <c r="A150" s="120">
        <f>A151</f>
        <v>45658</v>
      </c>
      <c r="B150" s="120"/>
      <c r="C150" s="120"/>
      <c r="D150" s="120"/>
      <c r="E150" s="120"/>
      <c r="F150" s="120"/>
      <c r="G150" s="120"/>
      <c r="H150" s="120"/>
    </row>
    <row r="151" spans="1:8" x14ac:dyDescent="0.2">
      <c r="A151" s="50">
        <v>45658</v>
      </c>
      <c r="B151" s="85">
        <f ca="1">IF($A151&gt;Base!$L$2," ",VLOOKUP($A151,Base!$A$3:$K$1000,5,FALSE))</f>
        <v>0.11</v>
      </c>
      <c r="C151" s="85">
        <f ca="1">IF($A151&gt;Base!$L$2," ",VLOOKUP($A151,Base!$A$3:$K$1000,7,FALSE))</f>
        <v>0.11</v>
      </c>
      <c r="D151" s="85">
        <f ca="1">IF($A151&gt;Base!$L$2," ",VLOOKUP($A151,Base!$A$3:$K$1000,9,FALSE))</f>
        <v>4.5</v>
      </c>
      <c r="E151" s="50">
        <v>45839</v>
      </c>
      <c r="F151" s="85" t="str">
        <f ca="1">IF($E151&gt;Base!$L$2," ",VLOOKUP($E151,Base!$A$3:$K$1000,5,FALSE))</f>
        <v xml:space="preserve"> </v>
      </c>
      <c r="G151" s="85" t="str">
        <f ca="1">IF($E151&gt;Base!$L$2," ",VLOOKUP($E151,Base!$A$3:$K$1000,7,FALSE))</f>
        <v xml:space="preserve"> </v>
      </c>
      <c r="H151" s="85" t="str">
        <f ca="1">IF($E151&gt;Base!$L$2," ",VLOOKUP($E151,Base!$A$3:$K$1000,9,FALSE))</f>
        <v xml:space="preserve"> </v>
      </c>
    </row>
    <row r="152" spans="1:8" x14ac:dyDescent="0.2">
      <c r="A152" s="50">
        <v>45689</v>
      </c>
      <c r="B152" s="85">
        <f ca="1">IF($A152&gt;Base!$L$2," ",VLOOKUP($A152,Base!$A$3:$K$1000,5,FALSE))</f>
        <v>1.23</v>
      </c>
      <c r="C152" s="85">
        <f ca="1">IF($A152&gt;Base!$L$2," ",VLOOKUP($A152,Base!$A$3:$K$1000,7,FALSE))</f>
        <v>1.34</v>
      </c>
      <c r="D152" s="85">
        <f ca="1">IF($A152&gt;Base!$L$2," ",VLOOKUP($A152,Base!$A$3:$K$1000,9,FALSE))</f>
        <v>4.96</v>
      </c>
      <c r="E152" s="50">
        <v>45870</v>
      </c>
      <c r="F152" s="85" t="str">
        <f ca="1">IF($E152&gt;Base!$L$2," ",VLOOKUP($E152,Base!$A$3:$K$1000,5,FALSE))</f>
        <v xml:space="preserve"> </v>
      </c>
      <c r="G152" s="85" t="str">
        <f ca="1">IF($E152&gt;Base!$L$2," ",VLOOKUP($E152,Base!$A$3:$K$1000,7,FALSE))</f>
        <v xml:space="preserve"> </v>
      </c>
      <c r="H152" s="85" t="str">
        <f ca="1">IF($E152&gt;Base!$L$2," ",VLOOKUP($E152,Base!$A$3:$K$1000,9,FALSE))</f>
        <v xml:space="preserve"> </v>
      </c>
    </row>
    <row r="153" spans="1:8" x14ac:dyDescent="0.2">
      <c r="A153" s="50">
        <v>45717</v>
      </c>
      <c r="B153" s="85">
        <f ca="1">IF($A153&gt;Base!$L$2," ",VLOOKUP($A153,Base!$A$3:$K$1000,5,FALSE))</f>
        <v>0.64</v>
      </c>
      <c r="C153" s="85">
        <f ca="1">IF($A153&gt;Base!$L$2," ",VLOOKUP($A153,Base!$A$3:$K$1000,7,FALSE))</f>
        <v>1.99</v>
      </c>
      <c r="D153" s="85">
        <f ca="1">IF($A153&gt;Base!$L$2," ",VLOOKUP($A153,Base!$A$3:$K$1000,9,FALSE))</f>
        <v>5.26</v>
      </c>
      <c r="E153" s="50">
        <v>45901</v>
      </c>
      <c r="F153" s="85" t="str">
        <f ca="1">IF($E153&gt;Base!$L$2," ",VLOOKUP($E153,Base!$A$3:$K$1000,5,FALSE))</f>
        <v xml:space="preserve"> </v>
      </c>
      <c r="G153" s="85" t="str">
        <f ca="1">IF($E153&gt;Base!$L$2," ",VLOOKUP($E153,Base!$A$3:$K$1000,7,FALSE))</f>
        <v xml:space="preserve"> </v>
      </c>
      <c r="H153" s="85" t="str">
        <f ca="1">IF($E153&gt;Base!$L$2," ",VLOOKUP($E153,Base!$A$3:$K$1000,9,FALSE))</f>
        <v xml:space="preserve"> </v>
      </c>
    </row>
    <row r="154" spans="1:8" x14ac:dyDescent="0.2">
      <c r="A154" s="50">
        <v>45748</v>
      </c>
      <c r="B154" s="85" t="str">
        <f ca="1">IF($A154&gt;Base!$L$2," ",VLOOKUP($A154,Base!$A$3:$K$1000,5,FALSE))</f>
        <v xml:space="preserve"> </v>
      </c>
      <c r="C154" s="85" t="str">
        <f ca="1">IF($A154&gt;Base!$L$2," ",VLOOKUP($A154,Base!$A$3:$K$1000,7,FALSE))</f>
        <v xml:space="preserve"> </v>
      </c>
      <c r="D154" s="85" t="str">
        <f ca="1">IF($A154&gt;Base!$L$2," ",VLOOKUP($A154,Base!$A$3:$K$1000,9,FALSE))</f>
        <v xml:space="preserve"> </v>
      </c>
      <c r="E154" s="50">
        <v>45931</v>
      </c>
      <c r="F154" s="85" t="str">
        <f ca="1">IF($E154&gt;Base!$L$2," ",VLOOKUP($E154,Base!$A$3:$K$1000,5,FALSE))</f>
        <v xml:space="preserve"> </v>
      </c>
      <c r="G154" s="85" t="str">
        <f ca="1">IF($E154&gt;Base!$L$2," ",VLOOKUP($E154,Base!$A$3:$K$1000,7,FALSE))</f>
        <v xml:space="preserve"> </v>
      </c>
      <c r="H154" s="85" t="str">
        <f ca="1">IF($E154&gt;Base!$L$2," ",VLOOKUP($E154,Base!$A$3:$K$1000,9,FALSE))</f>
        <v xml:space="preserve"> </v>
      </c>
    </row>
    <row r="155" spans="1:8" x14ac:dyDescent="0.2">
      <c r="A155" s="50">
        <v>45778</v>
      </c>
      <c r="B155" s="85" t="str">
        <f ca="1">IF($A155&gt;Base!$L$2," ",VLOOKUP($A155,Base!$A$3:$K$1000,5,FALSE))</f>
        <v xml:space="preserve"> </v>
      </c>
      <c r="C155" s="85" t="str">
        <f ca="1">IF($A155&gt;Base!$L$2," ",VLOOKUP($A155,Base!$A$3:$K$1000,7,FALSE))</f>
        <v xml:space="preserve"> </v>
      </c>
      <c r="D155" s="85" t="str">
        <f ca="1">IF($A155&gt;Base!$L$2," ",VLOOKUP($A155,Base!$A$3:$K$1000,9,FALSE))</f>
        <v xml:space="preserve"> </v>
      </c>
      <c r="E155" s="50">
        <v>45962</v>
      </c>
      <c r="F155" s="85" t="str">
        <f ca="1">IF($E155&gt;Base!$L$2," ",VLOOKUP($E155,Base!$A$3:$K$1000,5,FALSE))</f>
        <v xml:space="preserve"> </v>
      </c>
      <c r="G155" s="85" t="str">
        <f ca="1">IF($E155&gt;Base!$L$2," ",VLOOKUP($E155,Base!$A$3:$K$1000,7,FALSE))</f>
        <v xml:space="preserve"> </v>
      </c>
      <c r="H155" s="85" t="str">
        <f ca="1">IF($E155&gt;Base!$L$2," ",VLOOKUP($E155,Base!$A$3:$K$1000,9,FALSE))</f>
        <v xml:space="preserve"> </v>
      </c>
    </row>
    <row r="156" spans="1:8" x14ac:dyDescent="0.2">
      <c r="A156" s="50">
        <v>45809</v>
      </c>
      <c r="B156" s="85" t="str">
        <f ca="1">IF($A156&gt;Base!$L$2," ",VLOOKUP($A156,Base!$A$3:$K$1000,5,FALSE))</f>
        <v xml:space="preserve"> </v>
      </c>
      <c r="C156" s="85" t="str">
        <f ca="1">IF($A156&gt;Base!$L$2," ",VLOOKUP($A156,Base!$A$3:$K$1000,7,FALSE))</f>
        <v xml:space="preserve"> </v>
      </c>
      <c r="D156" s="85" t="str">
        <f ca="1">IF($A156&gt;Base!$L$2," ",VLOOKUP($A156,Base!$A$3:$K$1000,9,FALSE))</f>
        <v xml:space="preserve"> </v>
      </c>
      <c r="E156" s="50">
        <v>45992</v>
      </c>
      <c r="F156" s="85" t="str">
        <f ca="1">IF($E156&gt;Base!$L$2," ",VLOOKUP($E156,Base!$A$3:$K$1000,5,FALSE))</f>
        <v xml:space="preserve"> </v>
      </c>
      <c r="G156" s="85" t="str">
        <f ca="1">IF($E156&gt;Base!$L$2," ",VLOOKUP($E156,Base!$A$3:$K$1000,7,FALSE))</f>
        <v xml:space="preserve"> </v>
      </c>
      <c r="H156" s="85" t="str">
        <f ca="1">IF($E156&gt;Base!$L$2," ",VLOOKUP($E156,Base!$A$3:$K$1000,9,FALSE))</f>
        <v xml:space="preserve"> </v>
      </c>
    </row>
    <row r="157" spans="1:8" x14ac:dyDescent="0.2">
      <c r="A157" s="54" t="s">
        <v>18</v>
      </c>
      <c r="C157" s="121" t="s">
        <v>19</v>
      </c>
      <c r="D157" s="121"/>
      <c r="E157" s="121"/>
      <c r="F157" s="121"/>
      <c r="G157" s="121"/>
      <c r="H157" s="121"/>
    </row>
    <row r="158" spans="1:8" x14ac:dyDescent="0.2">
      <c r="A158" s="118" t="s">
        <v>8</v>
      </c>
      <c r="B158" s="118"/>
      <c r="C158" s="118" t="s">
        <v>13</v>
      </c>
      <c r="D158" s="118"/>
      <c r="E158" s="118"/>
      <c r="F158" s="118"/>
      <c r="G158" s="118"/>
      <c r="H158" s="118"/>
    </row>
    <row r="159" spans="1:8" x14ac:dyDescent="0.2">
      <c r="A159" s="118" t="s">
        <v>9</v>
      </c>
      <c r="B159" s="118"/>
      <c r="C159" s="118" t="s">
        <v>14</v>
      </c>
      <c r="D159" s="118"/>
      <c r="E159" s="118"/>
      <c r="F159" s="118"/>
      <c r="G159" s="118"/>
      <c r="H159" s="118"/>
    </row>
    <row r="160" spans="1:8" x14ac:dyDescent="0.2">
      <c r="A160" s="118" t="s">
        <v>10</v>
      </c>
      <c r="B160" s="118"/>
      <c r="C160" s="118" t="s">
        <v>15</v>
      </c>
      <c r="D160" s="118"/>
      <c r="E160" s="118"/>
      <c r="F160" s="118"/>
      <c r="G160" s="118"/>
      <c r="H160" s="118"/>
    </row>
    <row r="161" spans="1:8" x14ac:dyDescent="0.2">
      <c r="A161" s="118" t="s">
        <v>11</v>
      </c>
      <c r="B161" s="118"/>
      <c r="C161" s="118" t="s">
        <v>16</v>
      </c>
      <c r="D161" s="118"/>
      <c r="E161" s="118"/>
      <c r="F161" s="118"/>
      <c r="G161" s="118"/>
      <c r="H161" s="118"/>
    </row>
    <row r="162" spans="1:8" x14ac:dyDescent="0.2">
      <c r="A162" s="118" t="s">
        <v>12</v>
      </c>
      <c r="B162" s="118"/>
      <c r="C162" s="118" t="s">
        <v>17</v>
      </c>
      <c r="D162" s="118"/>
      <c r="E162" s="118"/>
      <c r="F162" s="118"/>
      <c r="G162" s="118"/>
      <c r="H162" s="118"/>
    </row>
    <row r="163" spans="1:8" ht="12.75" customHeight="1" x14ac:dyDescent="0.2">
      <c r="C163" s="119" t="s">
        <v>20</v>
      </c>
      <c r="D163" s="119"/>
      <c r="E163" s="119"/>
      <c r="F163" s="119"/>
      <c r="G163" s="119"/>
      <c r="H163" s="119"/>
    </row>
    <row r="164" spans="1:8" x14ac:dyDescent="0.2">
      <c r="A164" s="55"/>
      <c r="B164" s="88"/>
      <c r="C164" s="119"/>
      <c r="D164" s="119"/>
      <c r="E164" s="119"/>
      <c r="F164" s="119"/>
      <c r="G164" s="119"/>
      <c r="H164" s="119"/>
    </row>
  </sheetData>
  <sheetProtection algorithmName="SHA-512" hashValue="ertovXrlKwRvJUk/PHKeKaz939uFlfqyDtVg+VKAHBd+cJzGXF24f5vJRwzgcs7iScWE/o4Qn1fwJfExXSoEDA==" saltValue="z0bOU6nWfIVx/ym7ka1Haw==" spinCount="100000" sheet="1" objects="1" scenarios="1"/>
  <mergeCells count="34">
    <mergeCell ref="A80:H80"/>
    <mergeCell ref="A87:H87"/>
    <mergeCell ref="A94:H94"/>
    <mergeCell ref="A45:H45"/>
    <mergeCell ref="A52:H52"/>
    <mergeCell ref="A59:H59"/>
    <mergeCell ref="A66:H66"/>
    <mergeCell ref="A73:H73"/>
    <mergeCell ref="A38:H38"/>
    <mergeCell ref="A7:H7"/>
    <mergeCell ref="A10:H10"/>
    <mergeCell ref="A17:H17"/>
    <mergeCell ref="A24:H24"/>
    <mergeCell ref="A31:H31"/>
    <mergeCell ref="A101:H101"/>
    <mergeCell ref="A108:H108"/>
    <mergeCell ref="A115:H115"/>
    <mergeCell ref="A150:H150"/>
    <mergeCell ref="C157:H157"/>
    <mergeCell ref="A129:H129"/>
    <mergeCell ref="A122:H122"/>
    <mergeCell ref="A136:H136"/>
    <mergeCell ref="A143:H143"/>
    <mergeCell ref="A158:B158"/>
    <mergeCell ref="C158:H158"/>
    <mergeCell ref="A159:B159"/>
    <mergeCell ref="C159:H159"/>
    <mergeCell ref="C163:H164"/>
    <mergeCell ref="A160:B160"/>
    <mergeCell ref="C160:H160"/>
    <mergeCell ref="A161:B161"/>
    <mergeCell ref="C161:H161"/>
    <mergeCell ref="A162:B162"/>
    <mergeCell ref="C162:H162"/>
  </mergeCells>
  <printOptions horizontalCentered="1"/>
  <pageMargins left="0.25" right="0.25" top="0.75" bottom="0.75" header="0.3" footer="0.3"/>
  <pageSetup paperSize="9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4097" r:id="rId4">
          <objectPr defaultSize="0" autoPict="0" r:id="rId5">
            <anchor moveWithCells="1" sizeWithCells="1">
              <from>
                <xdr:col>0</xdr:col>
                <xdr:colOff>152400</xdr:colOff>
                <xdr:row>6</xdr:row>
                <xdr:rowOff>0</xdr:rowOff>
              </from>
              <to>
                <xdr:col>1</xdr:col>
                <xdr:colOff>171450</xdr:colOff>
                <xdr:row>6</xdr:row>
                <xdr:rowOff>0</xdr:rowOff>
              </to>
            </anchor>
          </objectPr>
        </oleObject>
      </mc:Choice>
      <mc:Fallback>
        <oleObject progId="PBrush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P56"/>
  <sheetViews>
    <sheetView tabSelected="1" workbookViewId="0">
      <pane ySplit="3" topLeftCell="A28" activePane="bottomLeft" state="frozen"/>
      <selection activeCell="C159" sqref="C159:H159"/>
      <selection pane="bottomLeft" activeCell="C159" sqref="C159:H159"/>
    </sheetView>
  </sheetViews>
  <sheetFormatPr defaultRowHeight="12.75" x14ac:dyDescent="0.2"/>
  <cols>
    <col min="1" max="1" width="2.7109375" bestFit="1" customWidth="1"/>
    <col min="2" max="2" width="4.42578125" bestFit="1" customWidth="1"/>
    <col min="10" max="10" width="10.7109375" bestFit="1" customWidth="1"/>
    <col min="11" max="11" width="10" bestFit="1" customWidth="1"/>
    <col min="16" max="16" width="10.140625" bestFit="1" customWidth="1"/>
  </cols>
  <sheetData>
    <row r="1" spans="1:16" ht="15.75" x14ac:dyDescent="0.25">
      <c r="B1" s="126" t="s">
        <v>35</v>
      </c>
      <c r="C1" s="127"/>
      <c r="D1" s="127"/>
      <c r="E1" s="127"/>
      <c r="F1" s="127"/>
      <c r="G1" s="127"/>
      <c r="H1" s="127"/>
      <c r="I1" s="127"/>
      <c r="J1" s="127"/>
      <c r="K1" s="127"/>
      <c r="L1" s="128"/>
    </row>
    <row r="2" spans="1:16" x14ac:dyDescent="0.2">
      <c r="B2" s="129" t="s">
        <v>36</v>
      </c>
      <c r="C2" s="129"/>
      <c r="D2" s="129"/>
      <c r="E2" s="129"/>
      <c r="F2" s="129"/>
      <c r="G2" s="129"/>
      <c r="H2" s="129"/>
      <c r="I2" s="129"/>
      <c r="J2" s="129"/>
      <c r="K2" s="129"/>
      <c r="L2" s="130"/>
    </row>
    <row r="3" spans="1:16" x14ac:dyDescent="0.2">
      <c r="B3" s="132" t="s">
        <v>37</v>
      </c>
      <c r="C3" s="133"/>
      <c r="D3" s="133"/>
      <c r="E3" s="133"/>
      <c r="F3" s="131">
        <f ca="1">Base!L2</f>
        <v>45717</v>
      </c>
      <c r="G3" s="131"/>
      <c r="H3" s="131" t="s">
        <v>38</v>
      </c>
      <c r="I3" s="131"/>
      <c r="J3" s="134">
        <f ca="1">Base!N2</f>
        <v>45748</v>
      </c>
      <c r="K3" s="134"/>
      <c r="L3" s="135"/>
    </row>
    <row r="4" spans="1:16" x14ac:dyDescent="0.2">
      <c r="A4" s="25"/>
      <c r="B4" s="23"/>
      <c r="C4" s="24">
        <v>1990</v>
      </c>
      <c r="D4" s="24">
        <v>1991</v>
      </c>
      <c r="E4" s="24">
        <v>1992</v>
      </c>
      <c r="F4" s="24">
        <v>1993</v>
      </c>
      <c r="G4" s="24">
        <v>1994</v>
      </c>
      <c r="H4" s="24">
        <v>1995</v>
      </c>
      <c r="I4" s="24">
        <v>1996</v>
      </c>
      <c r="J4" s="24">
        <v>1997</v>
      </c>
      <c r="K4" s="24">
        <v>1998</v>
      </c>
      <c r="L4" s="24">
        <v>1999</v>
      </c>
    </row>
    <row r="5" spans="1:16" x14ac:dyDescent="0.2">
      <c r="A5" s="26">
        <v>1</v>
      </c>
      <c r="B5" s="21" t="s">
        <v>22</v>
      </c>
      <c r="C5" s="56" t="str">
        <f ca="1">IF(ISERROR(VLOOKUP(C$4*$A5,Base!$Q:$T,4,FALSE))=TRUE," ",VLOOKUP(C$4*$A5,Base!$Q:$T,4,FALSE))</f>
        <v xml:space="preserve"> </v>
      </c>
      <c r="D5" s="56" t="str">
        <f ca="1">IF(ISERROR(VLOOKUP(D$4*$A5,Base!$Q:$T,4,FALSE))=TRUE," ",VLOOKUP(D$4*$A5,Base!$Q:$T,4,FALSE))</f>
        <v xml:space="preserve"> </v>
      </c>
      <c r="E5" s="56" t="str">
        <f ca="1">IF(ISERROR(VLOOKUP(E$4*$A5,Base!$Q:$T,4,FALSE))=TRUE," ",VLOOKUP(E$4*$A5,Base!$Q:$T,4,FALSE))</f>
        <v xml:space="preserve"> </v>
      </c>
      <c r="F5" s="56" t="str">
        <f ca="1">IF(ISERROR(VLOOKUP(F$4*$A5,Base!$Q:$T,4,FALSE))=TRUE," ",VLOOKUP(F$4*$A5,Base!$Q:$T,4,FALSE))</f>
        <v xml:space="preserve"> </v>
      </c>
      <c r="G5" s="28">
        <f ca="1">IF(SUMIFS(Base!$T$3:$T$1000,Base!$O$3:$O$1000,Tab_atualiza!G$4,Base!$P$3:$P$1000,Tab_atualiza!$A5)=0,"",SUMIFS(Base!$T$3:$T$1000,Base!$O$3:$O$1000,Tab_atualiza!G$4,Base!$P$3:$P$1000,Tab_atualiza!$A5))</f>
        <v>1.8540000000000001E-2</v>
      </c>
      <c r="H5" s="28">
        <f ca="1">IF(SUMIFS(Base!$T$3:$T$1000,Base!$O$3:$O$1000,Tab_atualiza!H$4,Base!$P$3:$P$1000,Tab_atualiza!$A5)=0,"",SUMIFS(Base!$T$3:$T$1000,Base!$O$3:$O$1000,Tab_atualiza!H$4,Base!$P$3:$P$1000,Tab_atualiza!$A5))</f>
        <v>7.1624499999999998</v>
      </c>
      <c r="I5" s="28">
        <f ca="1">IF(SUMIFS(Base!$T$3:$T$1000,Base!$O$3:$O$1000,Tab_atualiza!I$4,Base!$P$3:$P$1000,Tab_atualiza!$A5)=0,"",SUMIFS(Base!$T$3:$T$1000,Base!$O$3:$O$1000,Tab_atualiza!I$4,Base!$P$3:$P$1000,Tab_atualiza!$A5))</f>
        <v>5.8483000000000001</v>
      </c>
      <c r="J5" s="28">
        <f ca="1">IF(SUMIFS(Base!$T$3:$T$1000,Base!$O$3:$O$1000,Tab_atualiza!J$4,Base!$P$3:$P$1000,Tab_atualiza!$A5)=0,"",SUMIFS(Base!$T$3:$T$1000,Base!$O$3:$O$1000,Tab_atualiza!J$4,Base!$P$3:$P$1000,Tab_atualiza!$A5))</f>
        <v>5.3205999999999998</v>
      </c>
      <c r="K5" s="28">
        <f ca="1">IF(SUMIFS(Base!$T$3:$T$1000,Base!$O$3:$O$1000,Tab_atualiza!K$4,Base!$P$3:$P$1000,Tab_atualiza!$A5)=0,"",SUMIFS(Base!$T$3:$T$1000,Base!$O$3:$O$1000,Tab_atualiza!K$4,Base!$P$3:$P$1000,Tab_atualiza!$A5))</f>
        <v>5.0418099999999999</v>
      </c>
      <c r="L5" s="28">
        <f ca="1">IF(SUMIFS(Base!$T$3:$T$1000,Base!$O$3:$O$1000,Tab_atualiza!L$4,Base!$P$3:$P$1000,Tab_atualiza!$A5)=0,"",SUMIFS(Base!$T$3:$T$1000,Base!$O$3:$O$1000,Tab_atualiza!L$4,Base!$P$3:$P$1000,Tab_atualiza!$A5))</f>
        <v>4.9596799999999996</v>
      </c>
    </row>
    <row r="6" spans="1:16" x14ac:dyDescent="0.2">
      <c r="A6" s="26">
        <v>2</v>
      </c>
      <c r="B6" s="21" t="s">
        <v>23</v>
      </c>
      <c r="C6" s="56" t="str">
        <f ca="1">IF(ISERROR(VLOOKUP(C$4*$A6,Base!$Q:$T,4,FALSE))=TRUE," ",VLOOKUP(C$4*$A6,Base!$Q:$T,4,FALSE))</f>
        <v xml:space="preserve"> </v>
      </c>
      <c r="D6" s="56" t="str">
        <f ca="1">IF(ISERROR(VLOOKUP(D$4*$A6,Base!$Q:$T,4,FALSE))=TRUE," ",VLOOKUP(D$4*$A6,Base!$Q:$T,4,FALSE))</f>
        <v xml:space="preserve"> </v>
      </c>
      <c r="E6" s="56" t="str">
        <f ca="1">IF(ISERROR(VLOOKUP(E$4*$A6,Base!$Q:$T,4,FALSE))=TRUE," ",VLOOKUP(E$4*$A6,Base!$Q:$T,4,FALSE))</f>
        <v xml:space="preserve"> </v>
      </c>
      <c r="F6" s="56" t="str">
        <f ca="1">IF(ISERROR(VLOOKUP(F$4*$A6,Base!$Q:$T,4,FALSE))=TRUE," ",VLOOKUP(F$4*$A6,Base!$Q:$T,4,FALSE))</f>
        <v xml:space="preserve"> </v>
      </c>
      <c r="G6" s="28">
        <f ca="1">IF(SUMIFS(Base!$T$3:$T$1000,Base!$O$3:$O$1000,Tab_atualiza!G$4,Base!$P$3:$P$1000,Tab_atualiza!$A6)=0,"",SUMIFS(Base!$T$3:$T$1000,Base!$O$3:$O$1000,Tab_atualiza!G$4,Base!$P$3:$P$1000,Tab_atualiza!$A6))</f>
        <v>1.8540000000000001E-2</v>
      </c>
      <c r="H6" s="28">
        <f ca="1">IF(SUMIFS(Base!$T$3:$T$1000,Base!$O$3:$O$1000,Tab_atualiza!H$4,Base!$P$3:$P$1000,Tab_atualiza!$A6)=0,"",SUMIFS(Base!$T$3:$T$1000,Base!$O$3:$O$1000,Tab_atualiza!H$4,Base!$P$3:$P$1000,Tab_atualiza!$A6))</f>
        <v>7.0371699999999997</v>
      </c>
      <c r="I6" s="28">
        <f ca="1">IF(SUMIFS(Base!$T$3:$T$1000,Base!$O$3:$O$1000,Tab_atualiza!I$4,Base!$P$3:$P$1000,Tab_atualiza!$A6)=0,"",SUMIFS(Base!$T$3:$T$1000,Base!$O$3:$O$1000,Tab_atualiza!I$4,Base!$P$3:$P$1000,Tab_atualiza!$A6))</f>
        <v>5.7545000000000002</v>
      </c>
      <c r="J6" s="28">
        <f ca="1">IF(SUMIFS(Base!$T$3:$T$1000,Base!$O$3:$O$1000,Tab_atualiza!J$4,Base!$P$3:$P$1000,Tab_atualiza!$A6)=0,"",SUMIFS(Base!$T$3:$T$1000,Base!$O$3:$O$1000,Tab_atualiza!J$4,Base!$P$3:$P$1000,Tab_atualiza!$A6))</f>
        <v>5.2611600000000003</v>
      </c>
      <c r="K6" s="28">
        <f ca="1">IF(SUMIFS(Base!$T$3:$T$1000,Base!$O$3:$O$1000,Tab_atualiza!K$4,Base!$P$3:$P$1000,Tab_atualiza!$A6)=0,"",SUMIFS(Base!$T$3:$T$1000,Base!$O$3:$O$1000,Tab_atualiza!K$4,Base!$P$3:$P$1000,Tab_atualiza!$A6))</f>
        <v>5.0147300000000001</v>
      </c>
      <c r="L6" s="28">
        <f ca="1">IF(SUMIFS(Base!$T$3:$T$1000,Base!$O$3:$O$1000,Tab_atualiza!L$4,Base!$P$3:$P$1000,Tab_atualiza!$A6)=0,"",SUMIFS(Base!$T$3:$T$1000,Base!$O$3:$O$1000,Tab_atualiza!L$4,Base!$P$3:$P$1000,Tab_atualiza!$A6))</f>
        <v>4.9261799999999996</v>
      </c>
    </row>
    <row r="7" spans="1:16" x14ac:dyDescent="0.2">
      <c r="A7" s="26">
        <v>3</v>
      </c>
      <c r="B7" s="21" t="s">
        <v>24</v>
      </c>
      <c r="C7" s="56" t="str">
        <f ca="1">IF(ISERROR(VLOOKUP(C$4*$A7,Base!$Q:$T,4,FALSE))=TRUE," ",VLOOKUP(C$4*$A7,Base!$Q:$T,4,FALSE))</f>
        <v xml:space="preserve"> </v>
      </c>
      <c r="D7" s="56" t="str">
        <f ca="1">IF(ISERROR(VLOOKUP(D$4*$A7,Base!$Q:$T,4,FALSE))=TRUE," ",VLOOKUP(D$4*$A7,Base!$Q:$T,4,FALSE))</f>
        <v xml:space="preserve"> </v>
      </c>
      <c r="E7" s="56" t="str">
        <f ca="1">IF(ISERROR(VLOOKUP(E$4*$A7,Base!$Q:$T,4,FALSE))=TRUE," ",VLOOKUP(E$4*$A7,Base!$Q:$T,4,FALSE))</f>
        <v xml:space="preserve"> </v>
      </c>
      <c r="F7" s="56" t="str">
        <f ca="1">IF(ISERROR(VLOOKUP(F$4*$A7,Base!$Q:$T,4,FALSE))=TRUE," ",VLOOKUP(F$4*$A7,Base!$Q:$T,4,FALSE))</f>
        <v xml:space="preserve"> </v>
      </c>
      <c r="G7" s="28">
        <f ca="1">IF(SUMIFS(Base!$T$3:$T$1000,Base!$O$3:$O$1000,Tab_atualiza!G$4,Base!$P$3:$P$1000,Tab_atualiza!$A7)=0,"",SUMIFS(Base!$T$3:$T$1000,Base!$O$3:$O$1000,Tab_atualiza!G$4,Base!$P$3:$P$1000,Tab_atualiza!$A7))</f>
        <v>1.3270000000000001E-2</v>
      </c>
      <c r="H7" s="28">
        <f ca="1">IF(SUMIFS(Base!$T$3:$T$1000,Base!$O$3:$O$1000,Tab_atualiza!H$4,Base!$P$3:$P$1000,Tab_atualiza!$A7)=0,"",SUMIFS(Base!$T$3:$T$1000,Base!$O$3:$O$1000,Tab_atualiza!H$4,Base!$P$3:$P$1000,Tab_atualiza!$A7))</f>
        <v>6.9523799999999998</v>
      </c>
      <c r="I7" s="28">
        <f ca="1">IF(SUMIFS(Base!$T$3:$T$1000,Base!$O$3:$O$1000,Tab_atualiza!I$4,Base!$P$3:$P$1000,Tab_atualiza!$A7)=0,"",SUMIFS(Base!$T$3:$T$1000,Base!$O$3:$O$1000,Tab_atualiza!I$4,Base!$P$3:$P$1000,Tab_atualiza!$A7))</f>
        <v>5.6862700000000004</v>
      </c>
      <c r="J7" s="28">
        <f ca="1">IF(SUMIFS(Base!$T$3:$T$1000,Base!$O$3:$O$1000,Tab_atualiza!J$4,Base!$P$3:$P$1000,Tab_atualiza!$A7)=0,"",SUMIFS(Base!$T$3:$T$1000,Base!$O$3:$O$1000,Tab_atualiza!J$4,Base!$P$3:$P$1000,Tab_atualiza!$A7))</f>
        <v>5.2240599999999997</v>
      </c>
      <c r="K7" s="28">
        <f ca="1">IF(SUMIFS(Base!$T$3:$T$1000,Base!$O$3:$O$1000,Tab_atualiza!K$4,Base!$P$3:$P$1000,Tab_atualiza!$A7)=0,"",SUMIFS(Base!$T$3:$T$1000,Base!$O$3:$O$1000,Tab_atualiza!K$4,Base!$P$3:$P$1000,Tab_atualiza!$A7))</f>
        <v>4.9828299999999999</v>
      </c>
      <c r="L7" s="28">
        <f ca="1">IF(SUMIFS(Base!$T$3:$T$1000,Base!$O$3:$O$1000,Tab_atualiza!L$4,Base!$P$3:$P$1000,Tab_atualiza!$A7)=0,"",SUMIFS(Base!$T$3:$T$1000,Base!$O$3:$O$1000,Tab_atualiza!L$4,Base!$P$3:$P$1000,Tab_atualiza!$A7))</f>
        <v>4.8948600000000004</v>
      </c>
    </row>
    <row r="8" spans="1:16" x14ac:dyDescent="0.2">
      <c r="A8" s="26">
        <v>4</v>
      </c>
      <c r="B8" s="21" t="s">
        <v>25</v>
      </c>
      <c r="C8" s="56" t="str">
        <f ca="1">IF(ISERROR(VLOOKUP(C$4*$A8,Base!$Q:$T,4,FALSE))=TRUE," ",VLOOKUP(C$4*$A8,Base!$Q:$T,4,FALSE))</f>
        <v xml:space="preserve"> </v>
      </c>
      <c r="D8" s="56" t="str">
        <f ca="1">IF(ISERROR(VLOOKUP(D$4*$A8,Base!$Q:$T,4,FALSE))=TRUE," ",VLOOKUP(D$4*$A8,Base!$Q:$T,4,FALSE))</f>
        <v xml:space="preserve"> </v>
      </c>
      <c r="E8" s="56" t="str">
        <f ca="1">IF(ISERROR(VLOOKUP(E$4*$A8,Base!$Q:$T,4,FALSE))=TRUE," ",VLOOKUP(E$4*$A8,Base!$Q:$T,4,FALSE))</f>
        <v xml:space="preserve"> </v>
      </c>
      <c r="F8" s="56" t="str">
        <f ca="1">IF(ISERROR(VLOOKUP(F$4*$A8,Base!$Q:$T,4,FALSE))=TRUE," ",VLOOKUP(F$4*$A8,Base!$Q:$T,4,FALSE))</f>
        <v xml:space="preserve"> </v>
      </c>
      <c r="G8" s="28">
        <f ca="1">IF(SUMIFS(Base!$T$3:$T$1000,Base!$O$3:$O$1000,Tab_atualiza!G$4,Base!$P$3:$P$1000,Tab_atualiza!$A8)=0,"",SUMIFS(Base!$T$3:$T$1000,Base!$O$3:$O$1000,Tab_atualiza!G$4,Base!$P$3:$P$1000,Tab_atualiza!$A8))</f>
        <v>9.2399999999999999E-3</v>
      </c>
      <c r="H8" s="28">
        <f ca="1">IF(SUMIFS(Base!$T$3:$T$1000,Base!$O$3:$O$1000,Tab_atualiza!H$4,Base!$P$3:$P$1000,Tab_atualiza!$A8)=0,"",SUMIFS(Base!$T$3:$T$1000,Base!$O$3:$O$1000,Tab_atualiza!H$4,Base!$P$3:$P$1000,Tab_atualiza!$A8))</f>
        <v>6.86449</v>
      </c>
      <c r="I8" s="28">
        <f ca="1">IF(SUMIFS(Base!$T$3:$T$1000,Base!$O$3:$O$1000,Tab_atualiza!I$4,Base!$P$3:$P$1000,Tab_atualiza!$A8)=0,"",SUMIFS(Base!$T$3:$T$1000,Base!$O$3:$O$1000,Tab_atualiza!I$4,Base!$P$3:$P$1000,Tab_atualiza!$A8))</f>
        <v>5.6512200000000004</v>
      </c>
      <c r="J8" s="28">
        <f ca="1">IF(SUMIFS(Base!$T$3:$T$1000,Base!$O$3:$O$1000,Tab_atualiza!J$4,Base!$P$3:$P$1000,Tab_atualiza!$A8)=0,"",SUMIFS(Base!$T$3:$T$1000,Base!$O$3:$O$1000,Tab_atualiza!J$4,Base!$P$3:$P$1000,Tab_atualiza!$A8))</f>
        <v>5.1933999999999996</v>
      </c>
      <c r="K8" s="28">
        <f ca="1">IF(SUMIFS(Base!$T$3:$T$1000,Base!$O$3:$O$1000,Tab_atualiza!K$4,Base!$P$3:$P$1000,Tab_atualiza!$A8)=0,"",SUMIFS(Base!$T$3:$T$1000,Base!$O$3:$O$1000,Tab_atualiza!K$4,Base!$P$3:$P$1000,Tab_atualiza!$A8))</f>
        <v>4.9634900000000002</v>
      </c>
      <c r="L8" s="28">
        <f ca="1">IF(SUMIFS(Base!$T$3:$T$1000,Base!$O$3:$O$1000,Tab_atualiza!L$4,Base!$P$3:$P$1000,Tab_atualiza!$A8)=0,"",SUMIFS(Base!$T$3:$T$1000,Base!$O$3:$O$1000,Tab_atualiza!L$4,Base!$P$3:$P$1000,Tab_atualiza!$A8))</f>
        <v>4.8358600000000003</v>
      </c>
    </row>
    <row r="9" spans="1:16" x14ac:dyDescent="0.2">
      <c r="A9" s="26">
        <v>5</v>
      </c>
      <c r="B9" s="21" t="s">
        <v>26</v>
      </c>
      <c r="C9" s="56" t="str">
        <f ca="1">IF(ISERROR(VLOOKUP(C$4*$A9,Base!$Q:$T,4,FALSE))=TRUE," ",VLOOKUP(C$4*$A9,Base!$Q:$T,4,FALSE))</f>
        <v xml:space="preserve"> </v>
      </c>
      <c r="D9" s="56" t="str">
        <f ca="1">IF(ISERROR(VLOOKUP(D$4*$A9,Base!$Q:$T,4,FALSE))=TRUE," ",VLOOKUP(D$4*$A9,Base!$Q:$T,4,FALSE))</f>
        <v xml:space="preserve"> </v>
      </c>
      <c r="E9" s="56" t="str">
        <f ca="1">IF(ISERROR(VLOOKUP(E$4*$A9,Base!$Q:$T,4,FALSE))=TRUE," ",VLOOKUP(E$4*$A9,Base!$Q:$T,4,FALSE))</f>
        <v xml:space="preserve"> </v>
      </c>
      <c r="F9" s="56" t="str">
        <f ca="1">IF(ISERROR(VLOOKUP(F$4*$A9,Base!$Q:$T,4,FALSE))=TRUE," ",VLOOKUP(F$4*$A9,Base!$Q:$T,4,FALSE))</f>
        <v xml:space="preserve"> </v>
      </c>
      <c r="G9" s="28">
        <f ca="1">IF(SUMIFS(Base!$T$3:$T$1000,Base!$O$3:$O$1000,Tab_atualiza!G$4,Base!$P$3:$P$1000,Tab_atualiza!$A9)=0,"",SUMIFS(Base!$T$3:$T$1000,Base!$O$3:$O$1000,Tab_atualiza!G$4,Base!$P$3:$P$1000,Tab_atualiza!$A9))</f>
        <v>6.5399999999999998E-3</v>
      </c>
      <c r="H9" s="28">
        <f ca="1">IF(SUMIFS(Base!$T$3:$T$1000,Base!$O$3:$O$1000,Tab_atualiza!H$4,Base!$P$3:$P$1000,Tab_atualiza!$A9)=0,"",SUMIFS(Base!$T$3:$T$1000,Base!$O$3:$O$1000,Tab_atualiza!H$4,Base!$P$3:$P$1000,Tab_atualiza!$A9))</f>
        <v>6.7332000000000001</v>
      </c>
      <c r="I9" s="28">
        <f ca="1">IF(SUMIFS(Base!$T$3:$T$1000,Base!$O$3:$O$1000,Tab_atualiza!I$4,Base!$P$3:$P$1000,Tab_atualiza!$A9)=0,"",SUMIFS(Base!$T$3:$T$1000,Base!$O$3:$O$1000,Tab_atualiza!I$4,Base!$P$3:$P$1000,Tab_atualiza!$A9))</f>
        <v>5.6119399999999997</v>
      </c>
      <c r="J9" s="28">
        <f ca="1">IF(SUMIFS(Base!$T$3:$T$1000,Base!$O$3:$O$1000,Tab_atualiza!J$4,Base!$P$3:$P$1000,Tab_atualiza!$A9)=0,"",SUMIFS(Base!$T$3:$T$1000,Base!$O$3:$O$1000,Tab_atualiza!J$4,Base!$P$3:$P$1000,Tab_atualiza!$A9))</f>
        <v>5.1583399999999999</v>
      </c>
      <c r="K9" s="28">
        <f ca="1">IF(SUMIFS(Base!$T$3:$T$1000,Base!$O$3:$O$1000,Tab_atualiza!K$4,Base!$P$3:$P$1000,Tab_atualiza!$A9)=0,"",SUMIFS(Base!$T$3:$T$1000,Base!$O$3:$O$1000,Tab_atualiza!K$4,Base!$P$3:$P$1000,Tab_atualiza!$A9))</f>
        <v>4.9525800000000002</v>
      </c>
      <c r="L9" s="28">
        <f ca="1">IF(SUMIFS(Base!$T$3:$T$1000,Base!$O$3:$O$1000,Tab_atualiza!L$4,Base!$P$3:$P$1000,Tab_atualiza!$A9)=0,"",SUMIFS(Base!$T$3:$T$1000,Base!$O$3:$O$1000,Tab_atualiza!L$4,Base!$P$3:$P$1000,Tab_atualiza!$A9))</f>
        <v>4.7984200000000001</v>
      </c>
    </row>
    <row r="10" spans="1:16" x14ac:dyDescent="0.2">
      <c r="A10" s="26">
        <v>6</v>
      </c>
      <c r="B10" s="21" t="s">
        <v>27</v>
      </c>
      <c r="C10" s="56" t="str">
        <f ca="1">IF(ISERROR(VLOOKUP(C$4*$A10,Base!$Q:$T,4,FALSE))=TRUE," ",VLOOKUP(C$4*$A10,Base!$Q:$T,4,FALSE))</f>
        <v xml:space="preserve"> </v>
      </c>
      <c r="D10" s="56" t="str">
        <f ca="1">IF(ISERROR(VLOOKUP(D$4*$A10,Base!$Q:$T,4,FALSE))=TRUE," ",VLOOKUP(D$4*$A10,Base!$Q:$T,4,FALSE))</f>
        <v xml:space="preserve"> </v>
      </c>
      <c r="E10" s="56" t="str">
        <f ca="1">IF(ISERROR(VLOOKUP(E$4*$A10,Base!$Q:$T,4,FALSE))=TRUE," ",VLOOKUP(E$4*$A10,Base!$Q:$T,4,FALSE))</f>
        <v xml:space="preserve"> </v>
      </c>
      <c r="F10" s="56" t="str">
        <f ca="1">IF(ISERROR(VLOOKUP(F$4*$A10,Base!$Q:$T,4,FALSE))=TRUE," ",VLOOKUP(F$4*$A10,Base!$Q:$T,4,FALSE))</f>
        <v xml:space="preserve"> </v>
      </c>
      <c r="G10" s="28">
        <f ca="1">IF(SUMIFS(Base!$T$3:$T$1000,Base!$O$3:$O$1000,Tab_atualiza!G$4,Base!$P$3:$P$1000,Tab_atualiza!$A10)=0,"",SUMIFS(Base!$T$3:$T$1000,Base!$O$3:$O$1000,Tab_atualiza!G$4,Base!$P$3:$P$1000,Tab_atualiza!$A10))</f>
        <v>4.5399999999999998E-3</v>
      </c>
      <c r="H10" s="28">
        <f ca="1">IF(SUMIFS(Base!$T$3:$T$1000,Base!$O$3:$O$1000,Tab_atualiza!H$4,Base!$P$3:$P$1000,Tab_atualiza!$A10)=0,"",SUMIFS(Base!$T$3:$T$1000,Base!$O$3:$O$1000,Tab_atualiza!H$4,Base!$P$3:$P$1000,Tab_atualiza!$A10))</f>
        <v>6.5517099999999999</v>
      </c>
      <c r="I10" s="28">
        <f ca="1">IF(SUMIFS(Base!$T$3:$T$1000,Base!$O$3:$O$1000,Tab_atualiza!I$4,Base!$P$3:$P$1000,Tab_atualiza!$A10)=0,"",SUMIFS(Base!$T$3:$T$1000,Base!$O$3:$O$1000,Tab_atualiza!I$4,Base!$P$3:$P$1000,Tab_atualiza!$A10))</f>
        <v>5.5388500000000001</v>
      </c>
      <c r="J10" s="28">
        <f ca="1">IF(SUMIFS(Base!$T$3:$T$1000,Base!$O$3:$O$1000,Tab_atualiza!J$4,Base!$P$3:$P$1000,Tab_atualiza!$A10)=0,"",SUMIFS(Base!$T$3:$T$1000,Base!$O$3:$O$1000,Tab_atualiza!J$4,Base!$P$3:$P$1000,Tab_atualiza!$A10))</f>
        <v>5.1326700000000001</v>
      </c>
      <c r="K10" s="28">
        <f ca="1">IF(SUMIFS(Base!$T$3:$T$1000,Base!$O$3:$O$1000,Tab_atualiza!K$4,Base!$P$3:$P$1000,Tab_atualiza!$A10)=0,"",SUMIFS(Base!$T$3:$T$1000,Base!$O$3:$O$1000,Tab_atualiza!K$4,Base!$P$3:$P$1000,Tab_atualiza!$A10))</f>
        <v>4.9323399999999999</v>
      </c>
      <c r="L10" s="28">
        <f ca="1">IF(SUMIFS(Base!$T$3:$T$1000,Base!$O$3:$O$1000,Tab_atualiza!L$4,Base!$P$3:$P$1000,Tab_atualiza!$A10)=0,"",SUMIFS(Base!$T$3:$T$1000,Base!$O$3:$O$1000,Tab_atualiza!L$4,Base!$P$3:$P$1000,Tab_atualiza!$A10))</f>
        <v>4.7740799999999997</v>
      </c>
    </row>
    <row r="11" spans="1:16" x14ac:dyDescent="0.2">
      <c r="A11" s="26">
        <v>7</v>
      </c>
      <c r="B11" s="21" t="s">
        <v>28</v>
      </c>
      <c r="C11" s="56" t="str">
        <f ca="1">IF(ISERROR(VLOOKUP(C$4*$A11,Base!$Q:$T,4,FALSE))=TRUE," ",VLOOKUP(C$4*$A11,Base!$Q:$T,4,FALSE))</f>
        <v xml:space="preserve"> </v>
      </c>
      <c r="D11" s="56" t="str">
        <f ca="1">IF(ISERROR(VLOOKUP(D$4*$A11,Base!$Q:$T,4,FALSE))=TRUE," ",VLOOKUP(D$4*$A11,Base!$Q:$T,4,FALSE))</f>
        <v xml:space="preserve"> </v>
      </c>
      <c r="E11" s="56" t="str">
        <f ca="1">IF(ISERROR(VLOOKUP(E$4*$A11,Base!$Q:$T,4,FALSE))=TRUE," ",VLOOKUP(E$4*$A11,Base!$Q:$T,4,FALSE))</f>
        <v xml:space="preserve"> </v>
      </c>
      <c r="F11" s="56" t="str">
        <f ca="1">IF(ISERROR(VLOOKUP(F$4*$A11,Base!$Q:$T,4,FALSE))=TRUE," ",VLOOKUP(F$4*$A11,Base!$Q:$T,4,FALSE))</f>
        <v xml:space="preserve"> </v>
      </c>
      <c r="G11" s="28">
        <f ca="1">IF(SUMIFS(Base!$T$3:$T$1000,Base!$O$3:$O$1000,Tab_atualiza!G$4,Base!$P$3:$P$1000,Tab_atualiza!$A11)=0,"",SUMIFS(Base!$T$3:$T$1000,Base!$O$3:$O$1000,Tab_atualiza!G$4,Base!$P$3:$P$1000,Tab_atualiza!$A11))</f>
        <v>8.6256699999999995</v>
      </c>
      <c r="H11" s="28">
        <f ca="1">IF(SUMIFS(Base!$T$3:$T$1000,Base!$O$3:$O$1000,Tab_atualiza!H$4,Base!$P$3:$P$1000,Tab_atualiza!$A11)=0,"",SUMIFS(Base!$T$3:$T$1000,Base!$O$3:$O$1000,Tab_atualiza!H$4,Base!$P$3:$P$1000,Tab_atualiza!$A11))</f>
        <v>6.4075499999999996</v>
      </c>
      <c r="I11" s="28">
        <f ca="1">IF(SUMIFS(Base!$T$3:$T$1000,Base!$O$3:$O$1000,Tab_atualiza!I$4,Base!$P$3:$P$1000,Tab_atualiza!$A11)=0,"",SUMIFS(Base!$T$3:$T$1000,Base!$O$3:$O$1000,Tab_atualiza!I$4,Base!$P$3:$P$1000,Tab_atualiza!$A11))</f>
        <v>5.4780499999999996</v>
      </c>
      <c r="J11" s="28">
        <f ca="1">IF(SUMIFS(Base!$T$3:$T$1000,Base!$O$3:$O$1000,Tab_atualiza!J$4,Base!$P$3:$P$1000,Tab_atualiza!$A11)=0,"",SUMIFS(Base!$T$3:$T$1000,Base!$O$3:$O$1000,Tab_atualiza!J$4,Base!$P$3:$P$1000,Tab_atualiza!$A11))</f>
        <v>5.1045800000000003</v>
      </c>
      <c r="K11" s="28">
        <f ca="1">IF(SUMIFS(Base!$T$3:$T$1000,Base!$O$3:$O$1000,Tab_atualiza!K$4,Base!$P$3:$P$1000,Tab_atualiza!$A11)=0,"",SUMIFS(Base!$T$3:$T$1000,Base!$O$3:$O$1000,Tab_atualiza!K$4,Base!$P$3:$P$1000,Tab_atualiza!$A11))</f>
        <v>4.9156399999999998</v>
      </c>
      <c r="L11" s="28">
        <f ca="1">IF(SUMIFS(Base!$T$3:$T$1000,Base!$O$3:$O$1000,Tab_atualiza!L$4,Base!$P$3:$P$1000,Tab_atualiza!$A11)=0,"",SUMIFS(Base!$T$3:$T$1000,Base!$O$3:$O$1000,Tab_atualiza!L$4,Base!$P$3:$P$1000,Tab_atualiza!$A11))</f>
        <v>4.7750500000000002</v>
      </c>
    </row>
    <row r="12" spans="1:16" x14ac:dyDescent="0.2">
      <c r="A12" s="26">
        <v>8</v>
      </c>
      <c r="B12" s="21" t="s">
        <v>29</v>
      </c>
      <c r="C12" s="56" t="str">
        <f ca="1">IF(ISERROR(VLOOKUP(C$4*$A12,Base!$Q:$T,4,FALSE))=TRUE," ",VLOOKUP(C$4*$A12,Base!$Q:$T,4,FALSE))</f>
        <v xml:space="preserve"> </v>
      </c>
      <c r="D12" s="56" t="str">
        <f ca="1">IF(ISERROR(VLOOKUP(D$4*$A12,Base!$Q:$T,4,FALSE))=TRUE," ",VLOOKUP(D$4*$A12,Base!$Q:$T,4,FALSE))</f>
        <v xml:space="preserve"> </v>
      </c>
      <c r="E12" s="56" t="str">
        <f ca="1">IF(ISERROR(VLOOKUP(E$4*$A12,Base!$Q:$T,4,FALSE))=TRUE," ",VLOOKUP(E$4*$A12,Base!$Q:$T,4,FALSE))</f>
        <v xml:space="preserve"> </v>
      </c>
      <c r="F12" s="56" t="str">
        <f ca="1">IF(ISERROR(VLOOKUP(F$4*$A12,Base!$Q:$T,4,FALSE))=TRUE," ",VLOOKUP(F$4*$A12,Base!$Q:$T,4,FALSE))</f>
        <v xml:space="preserve"> </v>
      </c>
      <c r="G12" s="28">
        <f ca="1">IF(SUMIFS(Base!$T$3:$T$1000,Base!$O$3:$O$1000,Tab_atualiza!G$4,Base!$P$3:$P$1000,Tab_atualiza!$A12)=0,"",SUMIFS(Base!$T$3:$T$1000,Base!$O$3:$O$1000,Tab_atualiza!G$4,Base!$P$3:$P$1000,Tab_atualiza!$A12))</f>
        <v>8.1985100000000006</v>
      </c>
      <c r="H12" s="28">
        <f ca="1">IF(SUMIFS(Base!$T$3:$T$1000,Base!$O$3:$O$1000,Tab_atualiza!H$4,Base!$P$3:$P$1000,Tab_atualiza!$A12)=0,"",SUMIFS(Base!$T$3:$T$1000,Base!$O$3:$O$1000,Tab_atualiza!H$4,Base!$P$3:$P$1000,Tab_atualiza!$A12))</f>
        <v>6.2457799999999999</v>
      </c>
      <c r="I12" s="28">
        <f ca="1">IF(SUMIFS(Base!$T$3:$T$1000,Base!$O$3:$O$1000,Tab_atualiza!I$4,Base!$P$3:$P$1000,Tab_atualiza!$A12)=0,"",SUMIFS(Base!$T$3:$T$1000,Base!$O$3:$O$1000,Tab_atualiza!I$4,Base!$P$3:$P$1000,Tab_atualiza!$A12))</f>
        <v>5.4040100000000004</v>
      </c>
      <c r="J12" s="28">
        <f ca="1">IF(SUMIFS(Base!$T$3:$T$1000,Base!$O$3:$O$1000,Tab_atualiza!J$4,Base!$P$3:$P$1000,Tab_atualiza!$A12)=0,"",SUMIFS(Base!$T$3:$T$1000,Base!$O$3:$O$1000,Tab_atualiza!J$4,Base!$P$3:$P$1000,Tab_atualiza!$A12))</f>
        <v>5.0888</v>
      </c>
      <c r="K12" s="28">
        <f ca="1">IF(SUMIFS(Base!$T$3:$T$1000,Base!$O$3:$O$1000,Tab_atualiza!K$4,Base!$P$3:$P$1000,Tab_atualiza!$A12)=0,"",SUMIFS(Base!$T$3:$T$1000,Base!$O$3:$O$1000,Tab_atualiza!K$4,Base!$P$3:$P$1000,Tab_atualiza!$A12))</f>
        <v>4.9210599999999998</v>
      </c>
      <c r="L12" s="28">
        <f ca="1">IF(SUMIFS(Base!$T$3:$T$1000,Base!$O$3:$O$1000,Tab_atualiza!L$4,Base!$P$3:$P$1000,Tab_atualiza!$A12)=0,"",SUMIFS(Base!$T$3:$T$1000,Base!$O$3:$O$1000,Tab_atualiza!L$4,Base!$P$3:$P$1000,Tab_atualiza!$A12))</f>
        <v>4.7376300000000002</v>
      </c>
      <c r="P12" s="30"/>
    </row>
    <row r="13" spans="1:16" x14ac:dyDescent="0.2">
      <c r="A13" s="26">
        <v>9</v>
      </c>
      <c r="B13" s="21" t="s">
        <v>30</v>
      </c>
      <c r="C13" s="56" t="str">
        <f ca="1">IF(ISERROR(VLOOKUP(C$4*$A13,Base!$Q:$T,4,FALSE))=TRUE," ",VLOOKUP(C$4*$A13,Base!$Q:$T,4,FALSE))</f>
        <v xml:space="preserve"> </v>
      </c>
      <c r="D13" s="56" t="str">
        <f ca="1">IF(ISERROR(VLOOKUP(D$4*$A13,Base!$Q:$T,4,FALSE))=TRUE," ",VLOOKUP(D$4*$A13,Base!$Q:$T,4,FALSE))</f>
        <v xml:space="preserve"> </v>
      </c>
      <c r="E13" s="56" t="str">
        <f ca="1">IF(ISERROR(VLOOKUP(E$4*$A13,Base!$Q:$T,4,FALSE))=TRUE," ",VLOOKUP(E$4*$A13,Base!$Q:$T,4,FALSE))</f>
        <v xml:space="preserve"> </v>
      </c>
      <c r="F13" s="56" t="str">
        <f ca="1">IF(ISERROR(VLOOKUP(F$4*$A13,Base!$Q:$T,4,FALSE))=TRUE," ",VLOOKUP(F$4*$A13,Base!$Q:$T,4,FALSE))</f>
        <v xml:space="preserve"> </v>
      </c>
      <c r="G13" s="28">
        <f ca="1">IF(SUMIFS(Base!$T$3:$T$1000,Base!$O$3:$O$1000,Tab_atualiza!G$4,Base!$P$3:$P$1000,Tab_atualiza!$A13)=0,"",SUMIFS(Base!$T$3:$T$1000,Base!$O$3:$O$1000,Tab_atualiza!G$4,Base!$P$3:$P$1000,Tab_atualiza!$A13))</f>
        <v>7.8081300000000002</v>
      </c>
      <c r="H13" s="28">
        <f ca="1">IF(SUMIFS(Base!$T$3:$T$1000,Base!$O$3:$O$1000,Tab_atualiza!H$4,Base!$P$3:$P$1000,Tab_atualiza!$A13)=0,"",SUMIFS(Base!$T$3:$T$1000,Base!$O$3:$O$1000,Tab_atualiza!H$4,Base!$P$3:$P$1000,Tab_atualiza!$A13))</f>
        <v>6.1540900000000001</v>
      </c>
      <c r="I13" s="28">
        <f ca="1">IF(SUMIFS(Base!$T$3:$T$1000,Base!$O$3:$O$1000,Tab_atualiza!I$4,Base!$P$3:$P$1000,Tab_atualiza!$A13)=0,"",SUMIFS(Base!$T$3:$T$1000,Base!$O$3:$O$1000,Tab_atualiza!I$4,Base!$P$3:$P$1000,Tab_atualiza!$A13))</f>
        <v>5.36646</v>
      </c>
      <c r="J13" s="28">
        <f ca="1">IF(SUMIFS(Base!$T$3:$T$1000,Base!$O$3:$O$1000,Tab_atualiza!J$4,Base!$P$3:$P$1000,Tab_atualiza!$A13)=0,"",SUMIFS(Base!$T$3:$T$1000,Base!$O$3:$O$1000,Tab_atualiza!J$4,Base!$P$3:$P$1000,Tab_atualiza!$A13))</f>
        <v>5.0801699999999999</v>
      </c>
      <c r="K13" s="28">
        <f ca="1">IF(SUMIFS(Base!$T$3:$T$1000,Base!$O$3:$O$1000,Tab_atualiza!K$4,Base!$P$3:$P$1000,Tab_atualiza!$A13)=0,"",SUMIFS(Base!$T$3:$T$1000,Base!$O$3:$O$1000,Tab_atualiza!K$4,Base!$P$3:$P$1000,Tab_atualiza!$A13))</f>
        <v>4.9393500000000001</v>
      </c>
      <c r="L13" s="28">
        <f ca="1">IF(SUMIFS(Base!$T$3:$T$1000,Base!$O$3:$O$1000,Tab_atualiza!L$4,Base!$P$3:$P$1000,Tab_atualiza!$A13)=0,"",SUMIFS(Base!$T$3:$T$1000,Base!$O$3:$O$1000,Tab_atualiza!L$4,Base!$P$3:$P$1000,Tab_atualiza!$A13))</f>
        <v>4.6995699999999996</v>
      </c>
      <c r="P13" s="30"/>
    </row>
    <row r="14" spans="1:16" x14ac:dyDescent="0.2">
      <c r="A14" s="26">
        <v>10</v>
      </c>
      <c r="B14" s="21" t="s">
        <v>31</v>
      </c>
      <c r="C14" s="56" t="str">
        <f ca="1">IF(ISERROR(VLOOKUP(C$4*$A14,Base!$Q:$T,4,FALSE))=TRUE," ",VLOOKUP(C$4*$A14,Base!$Q:$T,4,FALSE))</f>
        <v xml:space="preserve"> </v>
      </c>
      <c r="D14" s="56" t="str">
        <f ca="1">IF(ISERROR(VLOOKUP(D$4*$A14,Base!$Q:$T,4,FALSE))=TRUE," ",VLOOKUP(D$4*$A14,Base!$Q:$T,4,FALSE))</f>
        <v xml:space="preserve"> </v>
      </c>
      <c r="E14" s="56" t="str">
        <f ca="1">IF(ISERROR(VLOOKUP(E$4*$A14,Base!$Q:$T,4,FALSE))=TRUE," ",VLOOKUP(E$4*$A14,Base!$Q:$T,4,FALSE))</f>
        <v xml:space="preserve"> </v>
      </c>
      <c r="F14" s="56" t="str">
        <f ca="1">IF(ISERROR(VLOOKUP(F$4*$A14,Base!$Q:$T,4,FALSE))=TRUE," ",VLOOKUP(F$4*$A14,Base!$Q:$T,4,FALSE))</f>
        <v xml:space="preserve"> </v>
      </c>
      <c r="G14" s="28">
        <f ca="1">IF(SUMIFS(Base!$T$3:$T$1000,Base!$O$3:$O$1000,Tab_atualiza!G$4,Base!$P$3:$P$1000,Tab_atualiza!$A14)=0,"",SUMIFS(Base!$T$3:$T$1000,Base!$O$3:$O$1000,Tab_atualiza!G$4,Base!$P$3:$P$1000,Tab_atualiza!$A14))</f>
        <v>7.6828700000000003</v>
      </c>
      <c r="H14" s="28">
        <f ca="1">IF(SUMIFS(Base!$T$3:$T$1000,Base!$O$3:$O$1000,Tab_atualiza!H$4,Base!$P$3:$P$1000,Tab_atualiza!$A14)=0,"",SUMIFS(Base!$T$3:$T$1000,Base!$O$3:$O$1000,Tab_atualiza!H$4,Base!$P$3:$P$1000,Tab_atualiza!$A14))</f>
        <v>6.0949499999999999</v>
      </c>
      <c r="I14" s="28">
        <f ca="1">IF(SUMIFS(Base!$T$3:$T$1000,Base!$O$3:$O$1000,Tab_atualiza!I$4,Base!$P$3:$P$1000,Tab_atualiza!$A14)=0,"",SUMIFS(Base!$T$3:$T$1000,Base!$O$3:$O$1000,Tab_atualiza!I$4,Base!$P$3:$P$1000,Tab_atualiza!$A14))</f>
        <v>5.3605900000000002</v>
      </c>
      <c r="J14" s="28">
        <f ca="1">IF(SUMIFS(Base!$T$3:$T$1000,Base!$O$3:$O$1000,Tab_atualiza!J$4,Base!$P$3:$P$1000,Tab_atualiza!$A14)=0,"",SUMIFS(Base!$T$3:$T$1000,Base!$O$3:$O$1000,Tab_atualiza!J$4,Base!$P$3:$P$1000,Tab_atualiza!$A14))</f>
        <v>5.0827200000000001</v>
      </c>
      <c r="K14" s="28">
        <f ca="1">IF(SUMIFS(Base!$T$3:$T$1000,Base!$O$3:$O$1000,Tab_atualiza!K$4,Base!$P$3:$P$1000,Tab_atualiza!$A14)=0,"",SUMIFS(Base!$T$3:$T$1000,Base!$O$3:$O$1000,Tab_atualiza!K$4,Base!$P$3:$P$1000,Tab_atualiza!$A14))</f>
        <v>4.9611700000000001</v>
      </c>
      <c r="L14" s="28">
        <f ca="1">IF(SUMIFS(Base!$T$3:$T$1000,Base!$O$3:$O$1000,Tab_atualiza!L$4,Base!$P$3:$P$1000,Tab_atualiza!$A14)=0,"",SUMIFS(Base!$T$3:$T$1000,Base!$O$3:$O$1000,Tab_atualiza!L$4,Base!$P$3:$P$1000,Tab_atualiza!$A14))</f>
        <v>4.6775799999999998</v>
      </c>
    </row>
    <row r="15" spans="1:16" x14ac:dyDescent="0.2">
      <c r="A15" s="26">
        <v>11</v>
      </c>
      <c r="B15" s="21" t="s">
        <v>32</v>
      </c>
      <c r="C15" s="56" t="str">
        <f ca="1">IF(ISERROR(VLOOKUP(C$4*$A15,Base!$Q:$T,4,FALSE))=TRUE," ",VLOOKUP(C$4*$A15,Base!$Q:$T,4,FALSE))</f>
        <v xml:space="preserve"> </v>
      </c>
      <c r="D15" s="56" t="str">
        <f ca="1">IF(ISERROR(VLOOKUP(D$4*$A15,Base!$Q:$T,4,FALSE))=TRUE," ",VLOOKUP(D$4*$A15,Base!$Q:$T,4,FALSE))</f>
        <v xml:space="preserve"> </v>
      </c>
      <c r="E15" s="56" t="str">
        <f ca="1">IF(ISERROR(VLOOKUP(E$4*$A15,Base!$Q:$T,4,FALSE))=TRUE," ",VLOOKUP(E$4*$A15,Base!$Q:$T,4,FALSE))</f>
        <v xml:space="preserve"> </v>
      </c>
      <c r="F15" s="56" t="str">
        <f ca="1">IF(ISERROR(VLOOKUP(F$4*$A15,Base!$Q:$T,4,FALSE))=TRUE," ",VLOOKUP(F$4*$A15,Base!$Q:$T,4,FALSE))</f>
        <v xml:space="preserve"> </v>
      </c>
      <c r="G15" s="28">
        <f ca="1">IF(SUMIFS(Base!$T$3:$T$1000,Base!$O$3:$O$1000,Tab_atualiza!G$4,Base!$P$3:$P$1000,Tab_atualiza!$A15)=0,"",SUMIFS(Base!$T$3:$T$1000,Base!$O$3:$O$1000,Tab_atualiza!G$4,Base!$P$3:$P$1000,Tab_atualiza!$A15))</f>
        <v>7.5396299999999998</v>
      </c>
      <c r="H15" s="28">
        <f ca="1">IF(SUMIFS(Base!$T$3:$T$1000,Base!$O$3:$O$1000,Tab_atualiza!H$4,Base!$P$3:$P$1000,Tab_atualiza!$A15)=0,"",SUMIFS(Base!$T$3:$T$1000,Base!$O$3:$O$1000,Tab_atualiza!H$4,Base!$P$3:$P$1000,Tab_atualiza!$A15))</f>
        <v>6.0143700000000004</v>
      </c>
      <c r="I15" s="28">
        <f ca="1">IF(SUMIFS(Base!$T$3:$T$1000,Base!$O$3:$O$1000,Tab_atualiza!I$4,Base!$P$3:$P$1000,Tab_atualiza!$A15)=0,"",SUMIFS(Base!$T$3:$T$1000,Base!$O$3:$O$1000,Tab_atualiza!I$4,Base!$P$3:$P$1000,Tab_atualiza!$A15))</f>
        <v>5.35311</v>
      </c>
      <c r="J15" s="28">
        <f ca="1">IF(SUMIFS(Base!$T$3:$T$1000,Base!$O$3:$O$1000,Tab_atualiza!J$4,Base!$P$3:$P$1000,Tab_atualiza!$A15)=0,"",SUMIFS(Base!$T$3:$T$1000,Base!$O$3:$O$1000,Tab_atualiza!J$4,Base!$P$3:$P$1000,Tab_atualiza!$A15))</f>
        <v>5.0700399999999997</v>
      </c>
      <c r="K15" s="28">
        <f ca="1">IF(SUMIFS(Base!$T$3:$T$1000,Base!$O$3:$O$1000,Tab_atualiza!K$4,Base!$P$3:$P$1000,Tab_atualiza!$A15)=0,"",SUMIFS(Base!$T$3:$T$1000,Base!$O$3:$O$1000,Tab_atualiza!K$4,Base!$P$3:$P$1000,Tab_atualiza!$A15))</f>
        <v>4.96068</v>
      </c>
      <c r="L15" s="28">
        <f ca="1">IF(SUMIFS(Base!$T$3:$T$1000,Base!$O$3:$O$1000,Tab_atualiza!L$4,Base!$P$3:$P$1000,Tab_atualiza!$A15)=0,"",SUMIFS(Base!$T$3:$T$1000,Base!$O$3:$O$1000,Tab_atualiza!L$4,Base!$P$3:$P$1000,Tab_atualiza!$A15))</f>
        <v>4.6404500000000004</v>
      </c>
    </row>
    <row r="16" spans="1:16" x14ac:dyDescent="0.2">
      <c r="A16" s="27">
        <v>12</v>
      </c>
      <c r="B16" s="22" t="s">
        <v>33</v>
      </c>
      <c r="C16" s="56" t="str">
        <f ca="1">IF(ISERROR(VLOOKUP(C$4*$A16,Base!$Q:$T,4,FALSE))=TRUE," ",VLOOKUP(C$4*$A16,Base!$Q:$T,4,FALSE))</f>
        <v xml:space="preserve"> </v>
      </c>
      <c r="D16" s="56" t="str">
        <f ca="1">IF(ISERROR(VLOOKUP(D$4*$A16,Base!$Q:$T,4,FALSE))=TRUE," ",VLOOKUP(D$4*$A16,Base!$Q:$T,4,FALSE))</f>
        <v xml:space="preserve"> </v>
      </c>
      <c r="E16" s="56" t="str">
        <f ca="1">IF(ISERROR(VLOOKUP(E$4*$A16,Base!$Q:$T,4,FALSE))=TRUE," ",VLOOKUP(E$4*$A16,Base!$Q:$T,4,FALSE))</f>
        <v xml:space="preserve"> </v>
      </c>
      <c r="F16" s="56" t="str">
        <f ca="1">IF(ISERROR(VLOOKUP(F$4*$A16,Base!$Q:$T,4,FALSE))=TRUE," ",VLOOKUP(F$4*$A16,Base!$Q:$T,4,FALSE))</f>
        <v xml:space="preserve"> </v>
      </c>
      <c r="G16" s="28">
        <f ca="1">IF(SUMIFS(Base!$T$3:$T$1000,Base!$O$3:$O$1000,Tab_atualiza!G$4,Base!$P$3:$P$1000,Tab_atualiza!$A16)=0,"",SUMIFS(Base!$T$3:$T$1000,Base!$O$3:$O$1000,Tab_atualiza!G$4,Base!$P$3:$P$1000,Tab_atualiza!$A16))</f>
        <v>7.3235700000000001</v>
      </c>
      <c r="H16" s="28">
        <f ca="1">IF(SUMIFS(Base!$T$3:$T$1000,Base!$O$3:$O$1000,Tab_atualiza!H$4,Base!$P$3:$P$1000,Tab_atualiza!$A16)=0,"",SUMIFS(Base!$T$3:$T$1000,Base!$O$3:$O$1000,Tab_atualiza!H$4,Base!$P$3:$P$1000,Tab_atualiza!$A16))</f>
        <v>5.9278199999999996</v>
      </c>
      <c r="I16" s="28">
        <f ca="1">IF(SUMIFS(Base!$T$3:$T$1000,Base!$O$3:$O$1000,Tab_atualiza!I$4,Base!$P$3:$P$1000,Tab_atualiza!$A16)=0,"",SUMIFS(Base!$T$3:$T$1000,Base!$O$3:$O$1000,Tab_atualiza!I$4,Base!$P$3:$P$1000,Tab_atualiza!$A16))</f>
        <v>5.3312299999999997</v>
      </c>
      <c r="J16" s="28">
        <f ca="1">IF(SUMIFS(Base!$T$3:$T$1000,Base!$O$3:$O$1000,Tab_atualiza!J$4,Base!$P$3:$P$1000,Tab_atualiza!$A16)=0,"",SUMIFS(Base!$T$3:$T$1000,Base!$O$3:$O$1000,Tab_atualiza!J$4,Base!$P$3:$P$1000,Tab_atualiza!$A16))</f>
        <v>5.0664999999999996</v>
      </c>
      <c r="K16" s="28">
        <f ca="1">IF(SUMIFS(Base!$T$3:$T$1000,Base!$O$3:$O$1000,Tab_atualiza!K$4,Base!$P$3:$P$1000,Tab_atualiza!$A16)=0,"",SUMIFS(Base!$T$3:$T$1000,Base!$O$3:$O$1000,Tab_atualiza!K$4,Base!$P$3:$P$1000,Tab_atualiza!$A16))</f>
        <v>4.9661299999999997</v>
      </c>
      <c r="L16" s="28">
        <f ca="1">IF(SUMIFS(Base!$T$3:$T$1000,Base!$O$3:$O$1000,Tab_atualiza!L$4,Base!$P$3:$P$1000,Tab_atualiza!$A16)=0,"",SUMIFS(Base!$T$3:$T$1000,Base!$O$3:$O$1000,Tab_atualiza!L$4,Base!$P$3:$P$1000,Tab_atualiza!$A16))</f>
        <v>4.59497</v>
      </c>
    </row>
    <row r="17" spans="1:12" x14ac:dyDescent="0.2">
      <c r="A17" s="25"/>
      <c r="B17" s="23"/>
      <c r="C17" s="24">
        <v>2000</v>
      </c>
      <c r="D17" s="24">
        <v>2001</v>
      </c>
      <c r="E17" s="24">
        <v>2002</v>
      </c>
      <c r="F17" s="24">
        <v>2003</v>
      </c>
      <c r="G17" s="24">
        <v>2004</v>
      </c>
      <c r="H17" s="24">
        <v>2005</v>
      </c>
      <c r="I17" s="24">
        <v>2006</v>
      </c>
      <c r="J17" s="24">
        <v>2007</v>
      </c>
      <c r="K17" s="24">
        <v>2008</v>
      </c>
      <c r="L17" s="24">
        <v>2009</v>
      </c>
    </row>
    <row r="18" spans="1:12" x14ac:dyDescent="0.2">
      <c r="A18" s="26">
        <v>1</v>
      </c>
      <c r="B18" s="21" t="s">
        <v>22</v>
      </c>
      <c r="C18" s="28">
        <f ca="1">IF(SUMIFS(Base!$T$3:$T$1000,Base!$O$3:$O$1000,Tab_atualiza!C$17,Base!$P$3:$P$1000,Tab_atualiza!$A18)=0,"",SUMIFS(Base!$T$3:$T$1000,Base!$O$3:$O$1000,Tab_atualiza!C$17,Base!$P$3:$P$1000,Tab_atualiza!$A18))</f>
        <v>4.5535199999999998</v>
      </c>
      <c r="D18" s="28">
        <f ca="1">IF(SUMIFS(Base!$T$3:$T$1000,Base!$O$3:$O$1000,Tab_atualiza!D$17,Base!$P$3:$P$1000,Tab_atualiza!$A18)=0,"",SUMIFS(Base!$T$3:$T$1000,Base!$O$3:$O$1000,Tab_atualiza!D$17,Base!$P$3:$P$1000,Tab_atualiza!$A18))</f>
        <v>4.2943300000000004</v>
      </c>
      <c r="E18" s="28">
        <f ca="1">IF(SUMIFS(Base!$T$3:$T$1000,Base!$O$3:$O$1000,Tab_atualiza!E$17,Base!$P$3:$P$1000,Tab_atualiza!$A18)=0,"",SUMIFS(Base!$T$3:$T$1000,Base!$O$3:$O$1000,Tab_atualiza!E$17,Base!$P$3:$P$1000,Tab_atualiza!$A18))</f>
        <v>3.9942600000000001</v>
      </c>
      <c r="F18" s="28">
        <f ca="1">IF(SUMIFS(Base!$T$3:$T$1000,Base!$O$3:$O$1000,Tab_atualiza!F$17,Base!$P$3:$P$1000,Tab_atualiza!$A18)=0,"",SUMIFS(Base!$T$3:$T$1000,Base!$O$3:$O$1000,Tab_atualiza!F$17,Base!$P$3:$P$1000,Tab_atualiza!$A18))</f>
        <v>3.5667200000000001</v>
      </c>
      <c r="G18" s="28">
        <f ca="1">IF(SUMIFS(Base!$T$3:$T$1000,Base!$O$3:$O$1000,Tab_atualiza!G$17,Base!$P$3:$P$1000,Tab_atualiza!$A18)=0,"",SUMIFS(Base!$T$3:$T$1000,Base!$O$3:$O$1000,Tab_atualiza!G$17,Base!$P$3:$P$1000,Tab_atualiza!$A18))</f>
        <v>3.2465700000000002</v>
      </c>
      <c r="H18" s="28">
        <f ca="1">IF(SUMIFS(Base!$T$3:$T$1000,Base!$O$3:$O$1000,Tab_atualiza!H$17,Base!$P$3:$P$1000,Tab_atualiza!$A18)=0,"",SUMIFS(Base!$T$3:$T$1000,Base!$O$3:$O$1000,Tab_atualiza!H$17,Base!$P$3:$P$1000,Tab_atualiza!$A18))</f>
        <v>3.0190700000000001</v>
      </c>
      <c r="I18" s="28">
        <f ca="1">IF(SUMIFS(Base!$T$3:$T$1000,Base!$O$3:$O$1000,Tab_atualiza!I$17,Base!$P$3:$P$1000,Tab_atualiza!$A18)=0,"",SUMIFS(Base!$T$3:$T$1000,Base!$O$3:$O$1000,Tab_atualiza!I$17,Base!$P$3:$P$1000,Tab_atualiza!$A18))</f>
        <v>2.8514300000000001</v>
      </c>
      <c r="J18" s="28">
        <f ca="1">IF(SUMIFS(Base!$T$3:$T$1000,Base!$O$3:$O$1000,Tab_atualiza!J$17,Base!$P$3:$P$1000,Tab_atualiza!$A18)=0,"",SUMIFS(Base!$T$3:$T$1000,Base!$O$3:$O$1000,Tab_atualiza!J$17,Base!$P$3:$P$1000,Tab_atualiza!$A18))</f>
        <v>2.76953</v>
      </c>
      <c r="K18" s="28">
        <f ca="1">IF(SUMIFS(Base!$T$3:$T$1000,Base!$O$3:$O$1000,Tab_atualiza!K$17,Base!$P$3:$P$1000,Tab_atualiza!$A18)=0,"",SUMIFS(Base!$T$3:$T$1000,Base!$O$3:$O$1000,Tab_atualiza!K$17,Base!$P$3:$P$1000,Tab_atualiza!$A18))</f>
        <v>2.6537299999999999</v>
      </c>
      <c r="L18" s="28">
        <f ca="1">IF(SUMIFS(Base!$T$3:$T$1000,Base!$O$3:$O$1000,Tab_atualiza!L$17,Base!$P$3:$P$1000,Tab_atualiza!$A18)=0,"",SUMIFS(Base!$T$3:$T$1000,Base!$O$3:$O$1000,Tab_atualiza!L$17,Base!$P$3:$P$1000,Tab_atualiza!$A18))</f>
        <v>2.5011299999999999</v>
      </c>
    </row>
    <row r="19" spans="1:12" x14ac:dyDescent="0.2">
      <c r="A19" s="26">
        <v>2</v>
      </c>
      <c r="B19" s="21" t="s">
        <v>23</v>
      </c>
      <c r="C19" s="28">
        <f ca="1">IF(SUMIFS(Base!$T$3:$T$1000,Base!$O$3:$O$1000,Tab_atualiza!C$17,Base!$P$3:$P$1000,Tab_atualiza!$A19)=0,"",SUMIFS(Base!$T$3:$T$1000,Base!$O$3:$O$1000,Tab_atualiza!C$17,Base!$P$3:$P$1000,Tab_atualiza!$A19))</f>
        <v>4.5241100000000003</v>
      </c>
      <c r="D19" s="28">
        <f ca="1">IF(SUMIFS(Base!$T$3:$T$1000,Base!$O$3:$O$1000,Tab_atualiza!D$17,Base!$P$3:$P$1000,Tab_atualiza!$A19)=0,"",SUMIFS(Base!$T$3:$T$1000,Base!$O$3:$O$1000,Tab_atualiza!D$17,Base!$P$3:$P$1000,Tab_atualiza!$A19))</f>
        <v>4.2674500000000002</v>
      </c>
      <c r="E19" s="28">
        <f ca="1">IF(SUMIFS(Base!$T$3:$T$1000,Base!$O$3:$O$1000,Tab_atualiza!E$17,Base!$P$3:$P$1000,Tab_atualiza!$A19)=0,"",SUMIFS(Base!$T$3:$T$1000,Base!$O$3:$O$1000,Tab_atualiza!E$17,Base!$P$3:$P$1000,Tab_atualiza!$A19))</f>
        <v>3.9696400000000001</v>
      </c>
      <c r="F19" s="28">
        <f ca="1">IF(SUMIFS(Base!$T$3:$T$1000,Base!$O$3:$O$1000,Tab_atualiza!F$17,Base!$P$3:$P$1000,Tab_atualiza!$A19)=0,"",SUMIFS(Base!$T$3:$T$1000,Base!$O$3:$O$1000,Tab_atualiza!F$17,Base!$P$3:$P$1000,Tab_atualiza!$A19))</f>
        <v>3.4974699999999999</v>
      </c>
      <c r="G19" s="28">
        <f ca="1">IF(SUMIFS(Base!$T$3:$T$1000,Base!$O$3:$O$1000,Tab_atualiza!G$17,Base!$P$3:$P$1000,Tab_atualiza!$A19)=0,"",SUMIFS(Base!$T$3:$T$1000,Base!$O$3:$O$1000,Tab_atualiza!G$17,Base!$P$3:$P$1000,Tab_atualiza!$A19))</f>
        <v>3.22464</v>
      </c>
      <c r="H19" s="28">
        <f ca="1">IF(SUMIFS(Base!$T$3:$T$1000,Base!$O$3:$O$1000,Tab_atualiza!H$17,Base!$P$3:$P$1000,Tab_atualiza!$A19)=0,"",SUMIFS(Base!$T$3:$T$1000,Base!$O$3:$O$1000,Tab_atualiza!H$17,Base!$P$3:$P$1000,Tab_atualiza!$A19))</f>
        <v>2.9986700000000002</v>
      </c>
      <c r="I19" s="28">
        <f ca="1">IF(SUMIFS(Base!$T$3:$T$1000,Base!$O$3:$O$1000,Tab_atualiza!I$17,Base!$P$3:$P$1000,Tab_atualiza!$A19)=0,"",SUMIFS(Base!$T$3:$T$1000,Base!$O$3:$O$1000,Tab_atualiza!I$17,Base!$P$3:$P$1000,Tab_atualiza!$A19))</f>
        <v>2.8369599999999999</v>
      </c>
      <c r="J19" s="28">
        <f ca="1">IF(SUMIFS(Base!$T$3:$T$1000,Base!$O$3:$O$1000,Tab_atualiza!J$17,Base!$P$3:$P$1000,Tab_atualiza!$A19)=0,"",SUMIFS(Base!$T$3:$T$1000,Base!$O$3:$O$1000,Tab_atualiza!J$17,Base!$P$3:$P$1000,Tab_atualiza!$A19))</f>
        <v>2.7551999999999999</v>
      </c>
      <c r="K19" s="28">
        <f ca="1">IF(SUMIFS(Base!$T$3:$T$1000,Base!$O$3:$O$1000,Tab_atualiza!K$17,Base!$P$3:$P$1000,Tab_atualiza!$A19)=0,"",SUMIFS(Base!$T$3:$T$1000,Base!$O$3:$O$1000,Tab_atualiza!K$17,Base!$P$3:$P$1000,Tab_atualiza!$A19))</f>
        <v>2.6352899999999999</v>
      </c>
      <c r="L19" s="28">
        <f ca="1">IF(SUMIFS(Base!$T$3:$T$1000,Base!$O$3:$O$1000,Tab_atualiza!L$17,Base!$P$3:$P$1000,Tab_atualiza!$A19)=0,"",SUMIFS(Base!$T$3:$T$1000,Base!$O$3:$O$1000,Tab_atualiza!L$17,Base!$P$3:$P$1000,Tab_atualiza!$A19))</f>
        <v>2.4911599999999998</v>
      </c>
    </row>
    <row r="20" spans="1:12" x14ac:dyDescent="0.2">
      <c r="A20" s="26">
        <v>3</v>
      </c>
      <c r="B20" s="21" t="s">
        <v>24</v>
      </c>
      <c r="C20" s="28">
        <f ca="1">IF(SUMIFS(Base!$T$3:$T$1000,Base!$O$3:$O$1000,Tab_atualiza!C$17,Base!$P$3:$P$1000,Tab_atualiza!$A20)=0,"",SUMIFS(Base!$T$3:$T$1000,Base!$O$3:$O$1000,Tab_atualiza!C$17,Base!$P$3:$P$1000,Tab_atualiza!$A20))</f>
        <v>4.5087900000000003</v>
      </c>
      <c r="D20" s="28">
        <f ca="1">IF(SUMIFS(Base!$T$3:$T$1000,Base!$O$3:$O$1000,Tab_atualiza!D$17,Base!$P$3:$P$1000,Tab_atualiza!$A20)=0,"",SUMIFS(Base!$T$3:$T$1000,Base!$O$3:$O$1000,Tab_atualiza!D$17,Base!$P$3:$P$1000,Tab_atualiza!$A20))</f>
        <v>4.2462099999999996</v>
      </c>
      <c r="E20" s="28">
        <f ca="1">IF(SUMIFS(Base!$T$3:$T$1000,Base!$O$3:$O$1000,Tab_atualiza!E$17,Base!$P$3:$P$1000,Tab_atualiza!$A20)=0,"",SUMIFS(Base!$T$3:$T$1000,Base!$O$3:$O$1000,Tab_atualiza!E$17,Base!$P$3:$P$1000,Tab_atualiza!$A20))</f>
        <v>3.9522400000000002</v>
      </c>
      <c r="F20" s="28">
        <f ca="1">IF(SUMIFS(Base!$T$3:$T$1000,Base!$O$3:$O$1000,Tab_atualiza!F$17,Base!$P$3:$P$1000,Tab_atualiza!$A20)=0,"",SUMIFS(Base!$T$3:$T$1000,Base!$O$3:$O$1000,Tab_atualiza!F$17,Base!$P$3:$P$1000,Tab_atualiza!$A20))</f>
        <v>3.4225099999999999</v>
      </c>
      <c r="G20" s="28">
        <f ca="1">IF(SUMIFS(Base!$T$3:$T$1000,Base!$O$3:$O$1000,Tab_atualiza!G$17,Base!$P$3:$P$1000,Tab_atualiza!$A20)=0,"",SUMIFS(Base!$T$3:$T$1000,Base!$O$3:$O$1000,Tab_atualiza!G$17,Base!$P$3:$P$1000,Tab_atualiza!$A20))</f>
        <v>3.1958700000000002</v>
      </c>
      <c r="H20" s="28">
        <f ca="1">IF(SUMIFS(Base!$T$3:$T$1000,Base!$O$3:$O$1000,Tab_atualiza!H$17,Base!$P$3:$P$1000,Tab_atualiza!$A20)=0,"",SUMIFS(Base!$T$3:$T$1000,Base!$O$3:$O$1000,Tab_atualiza!H$17,Base!$P$3:$P$1000,Tab_atualiza!$A20))</f>
        <v>2.9766499999999998</v>
      </c>
      <c r="I20" s="28">
        <f ca="1">IF(SUMIFS(Base!$T$3:$T$1000,Base!$O$3:$O$1000,Tab_atualiza!I$17,Base!$P$3:$P$1000,Tab_atualiza!$A20)=0,"",SUMIFS(Base!$T$3:$T$1000,Base!$O$3:$O$1000,Tab_atualiza!I$17,Base!$P$3:$P$1000,Tab_atualiza!$A20))</f>
        <v>2.8222800000000001</v>
      </c>
      <c r="J20" s="28">
        <f ca="1">IF(SUMIFS(Base!$T$3:$T$1000,Base!$O$3:$O$1000,Tab_atualiza!J$17,Base!$P$3:$P$1000,Tab_atualiza!$A20)=0,"",SUMIFS(Base!$T$3:$T$1000,Base!$O$3:$O$1000,Tab_atualiza!J$17,Base!$P$3:$P$1000,Tab_atualiza!$A20))</f>
        <v>2.7425799999999998</v>
      </c>
      <c r="K20" s="28">
        <f ca="1">IF(SUMIFS(Base!$T$3:$T$1000,Base!$O$3:$O$1000,Tab_atualiza!K$17,Base!$P$3:$P$1000,Tab_atualiza!$A20)=0,"",SUMIFS(Base!$T$3:$T$1000,Base!$O$3:$O$1000,Tab_atualiza!K$17,Base!$P$3:$P$1000,Tab_atualiza!$A20))</f>
        <v>2.6185299999999998</v>
      </c>
      <c r="L20" s="28">
        <f ca="1">IF(SUMIFS(Base!$T$3:$T$1000,Base!$O$3:$O$1000,Tab_atualiza!L$17,Base!$P$3:$P$1000,Tab_atualiza!$A20)=0,"",SUMIFS(Base!$T$3:$T$1000,Base!$O$3:$O$1000,Tab_atualiza!L$17,Base!$P$3:$P$1000,Tab_atualiza!$A20))</f>
        <v>2.4755699999999998</v>
      </c>
    </row>
    <row r="21" spans="1:12" x14ac:dyDescent="0.2">
      <c r="A21" s="26">
        <v>4</v>
      </c>
      <c r="B21" s="21" t="s">
        <v>25</v>
      </c>
      <c r="C21" s="28">
        <f ca="1">IF(SUMIFS(Base!$T$3:$T$1000,Base!$O$3:$O$1000,Tab_atualiza!C$17,Base!$P$3:$P$1000,Tab_atualiza!$A21)=0,"",SUMIFS(Base!$T$3:$T$1000,Base!$O$3:$O$1000,Tab_atualiza!C$17,Base!$P$3:$P$1000,Tab_atualiza!$A21))</f>
        <v>4.5047300000000003</v>
      </c>
      <c r="D21" s="28">
        <f ca="1">IF(SUMIFS(Base!$T$3:$T$1000,Base!$O$3:$O$1000,Tab_atualiza!D$17,Base!$P$3:$P$1000,Tab_atualiza!$A21)=0,"",SUMIFS(Base!$T$3:$T$1000,Base!$O$3:$O$1000,Tab_atualiza!D$17,Base!$P$3:$P$1000,Tab_atualiza!$A21))</f>
        <v>4.2309700000000001</v>
      </c>
      <c r="E21" s="28">
        <f ca="1">IF(SUMIFS(Base!$T$3:$T$1000,Base!$O$3:$O$1000,Tab_atualiza!E$17,Base!$P$3:$P$1000,Tab_atualiza!$A21)=0,"",SUMIFS(Base!$T$3:$T$1000,Base!$O$3:$O$1000,Tab_atualiza!E$17,Base!$P$3:$P$1000,Tab_atualiza!$A21))</f>
        <v>3.9365000000000001</v>
      </c>
      <c r="F21" s="28">
        <f ca="1">IF(SUMIFS(Base!$T$3:$T$1000,Base!$O$3:$O$1000,Tab_atualiza!F$17,Base!$P$3:$P$1000,Tab_atualiza!$A21)=0,"",SUMIFS(Base!$T$3:$T$1000,Base!$O$3:$O$1000,Tab_atualiza!F$17,Base!$P$3:$P$1000,Tab_atualiza!$A21))</f>
        <v>3.3839399999999999</v>
      </c>
      <c r="G21" s="28">
        <f ca="1">IF(SUMIFS(Base!$T$3:$T$1000,Base!$O$3:$O$1000,Tab_atualiza!G$17,Base!$P$3:$P$1000,Tab_atualiza!$A21)=0,"",SUMIFS(Base!$T$3:$T$1000,Base!$O$3:$O$1000,Tab_atualiza!G$17,Base!$P$3:$P$1000,Tab_atualiza!$A21))</f>
        <v>3.1831399999999999</v>
      </c>
      <c r="H21" s="28">
        <f ca="1">IF(SUMIFS(Base!$T$3:$T$1000,Base!$O$3:$O$1000,Tab_atualiza!H$17,Base!$P$3:$P$1000,Tab_atualiza!$A21)=0,"",SUMIFS(Base!$T$3:$T$1000,Base!$O$3:$O$1000,Tab_atualiza!H$17,Base!$P$3:$P$1000,Tab_atualiza!$A21))</f>
        <v>2.9662600000000001</v>
      </c>
      <c r="I21" s="28">
        <f ca="1">IF(SUMIFS(Base!$T$3:$T$1000,Base!$O$3:$O$1000,Tab_atualiza!I$17,Base!$P$3:$P$1000,Tab_atualiza!$A21)=0,"",SUMIFS(Base!$T$3:$T$1000,Base!$O$3:$O$1000,Tab_atualiza!I$17,Base!$P$3:$P$1000,Tab_atualiza!$A21))</f>
        <v>2.81189</v>
      </c>
      <c r="J21" s="28">
        <f ca="1">IF(SUMIFS(Base!$T$3:$T$1000,Base!$O$3:$O$1000,Tab_atualiza!J$17,Base!$P$3:$P$1000,Tab_atualiza!$A21)=0,"",SUMIFS(Base!$T$3:$T$1000,Base!$O$3:$O$1000,Tab_atualiza!J$17,Base!$P$3:$P$1000,Tab_atualiza!$A21))</f>
        <v>2.7313800000000001</v>
      </c>
      <c r="K21" s="28">
        <f ca="1">IF(SUMIFS(Base!$T$3:$T$1000,Base!$O$3:$O$1000,Tab_atualiza!K$17,Base!$P$3:$P$1000,Tab_atualiza!$A21)=0,"",SUMIFS(Base!$T$3:$T$1000,Base!$O$3:$O$1000,Tab_atualiza!K$17,Base!$P$3:$P$1000,Tab_atualiza!$A21))</f>
        <v>2.61252</v>
      </c>
      <c r="L21" s="28">
        <f ca="1">IF(SUMIFS(Base!$T$3:$T$1000,Base!$O$3:$O$1000,Tab_atualiza!L$17,Base!$P$3:$P$1000,Tab_atualiza!$A21)=0,"",SUMIFS(Base!$T$3:$T$1000,Base!$O$3:$O$1000,Tab_atualiza!L$17,Base!$P$3:$P$1000,Tab_atualiza!$A21))</f>
        <v>2.4728500000000002</v>
      </c>
    </row>
    <row r="22" spans="1:12" x14ac:dyDescent="0.2">
      <c r="A22" s="26">
        <v>5</v>
      </c>
      <c r="B22" s="21" t="s">
        <v>26</v>
      </c>
      <c r="C22" s="28">
        <f ca="1">IF(SUMIFS(Base!$T$3:$T$1000,Base!$O$3:$O$1000,Tab_atualiza!C$17,Base!$P$3:$P$1000,Tab_atualiza!$A22)=0,"",SUMIFS(Base!$T$3:$T$1000,Base!$O$3:$O$1000,Tab_atualiza!C$17,Base!$P$3:$P$1000,Tab_atualiza!$A22))</f>
        <v>4.48367</v>
      </c>
      <c r="D22" s="28">
        <f ca="1">IF(SUMIFS(Base!$T$3:$T$1000,Base!$O$3:$O$1000,Tab_atualiza!D$17,Base!$P$3:$P$1000,Tab_atualiza!$A22)=0,"",SUMIFS(Base!$T$3:$T$1000,Base!$O$3:$O$1000,Tab_atualiza!D$17,Base!$P$3:$P$1000,Tab_atualiza!$A22))</f>
        <v>4.2099099999999998</v>
      </c>
      <c r="E22" s="28">
        <f ca="1">IF(SUMIFS(Base!$T$3:$T$1000,Base!$O$3:$O$1000,Tab_atualiza!E$17,Base!$P$3:$P$1000,Tab_atualiza!$A22)=0,"",SUMIFS(Base!$T$3:$T$1000,Base!$O$3:$O$1000,Tab_atualiza!E$17,Base!$P$3:$P$1000,Tab_atualiza!$A22))</f>
        <v>3.90604</v>
      </c>
      <c r="F22" s="28">
        <f ca="1">IF(SUMIFS(Base!$T$3:$T$1000,Base!$O$3:$O$1000,Tab_atualiza!F$17,Base!$P$3:$P$1000,Tab_atualiza!$A22)=0,"",SUMIFS(Base!$T$3:$T$1000,Base!$O$3:$O$1000,Tab_atualiza!F$17,Base!$P$3:$P$1000,Tab_atualiza!$A22))</f>
        <v>3.34579</v>
      </c>
      <c r="G22" s="28">
        <f ca="1">IF(SUMIFS(Base!$T$3:$T$1000,Base!$O$3:$O$1000,Tab_atualiza!G$17,Base!$P$3:$P$1000,Tab_atualiza!$A22)=0,"",SUMIFS(Base!$T$3:$T$1000,Base!$O$3:$O$1000,Tab_atualiza!G$17,Base!$P$3:$P$1000,Tab_atualiza!$A22))</f>
        <v>3.1764800000000002</v>
      </c>
      <c r="H22" s="28">
        <f ca="1">IF(SUMIFS(Base!$T$3:$T$1000,Base!$O$3:$O$1000,Tab_atualiza!H$17,Base!$P$3:$P$1000,Tab_atualiza!$A22)=0,"",SUMIFS(Base!$T$3:$T$1000,Base!$O$3:$O$1000,Tab_atualiza!H$17,Base!$P$3:$P$1000,Tab_atualiza!$A22))</f>
        <v>2.9444699999999999</v>
      </c>
      <c r="I22" s="28">
        <f ca="1">IF(SUMIFS(Base!$T$3:$T$1000,Base!$O$3:$O$1000,Tab_atualiza!I$17,Base!$P$3:$P$1000,Tab_atualiza!$A22)=0,"",SUMIFS(Base!$T$3:$T$1000,Base!$O$3:$O$1000,Tab_atualiza!I$17,Base!$P$3:$P$1000,Tab_atualiza!$A22))</f>
        <v>2.8071100000000002</v>
      </c>
      <c r="J22" s="28">
        <f ca="1">IF(SUMIFS(Base!$T$3:$T$1000,Base!$O$3:$O$1000,Tab_atualiza!J$17,Base!$P$3:$P$1000,Tab_atualiza!$A22)=0,"",SUMIFS(Base!$T$3:$T$1000,Base!$O$3:$O$1000,Tab_atualiza!J$17,Base!$P$3:$P$1000,Tab_atualiza!$A22))</f>
        <v>2.7253799999999999</v>
      </c>
      <c r="K22" s="28">
        <f ca="1">IF(SUMIFS(Base!$T$3:$T$1000,Base!$O$3:$O$1000,Tab_atualiza!K$17,Base!$P$3:$P$1000,Tab_atualiza!$A22)=0,"",SUMIFS(Base!$T$3:$T$1000,Base!$O$3:$O$1000,Tab_atualiza!K$17,Base!$P$3:$P$1000,Tab_atualiza!$A22))</f>
        <v>2.5972</v>
      </c>
      <c r="L22" s="28">
        <f ca="1">IF(SUMIFS(Base!$T$3:$T$1000,Base!$O$3:$O$1000,Tab_atualiza!L$17,Base!$P$3:$P$1000,Tab_atualiza!$A22)=0,"",SUMIFS(Base!$T$3:$T$1000,Base!$O$3:$O$1000,Tab_atualiza!L$17,Base!$P$3:$P$1000,Tab_atualiza!$A22))</f>
        <v>2.4640300000000002</v>
      </c>
    </row>
    <row r="23" spans="1:12" x14ac:dyDescent="0.2">
      <c r="A23" s="26">
        <v>6</v>
      </c>
      <c r="B23" s="21" t="s">
        <v>27</v>
      </c>
      <c r="C23" s="28">
        <f ca="1">IF(SUMIFS(Base!$T$3:$T$1000,Base!$O$3:$O$1000,Tab_atualiza!C$17,Base!$P$3:$P$1000,Tab_atualiza!$A23)=0,"",SUMIFS(Base!$T$3:$T$1000,Base!$O$3:$O$1000,Tab_atualiza!C$17,Base!$P$3:$P$1000,Tab_atualiza!$A23))</f>
        <v>4.4796500000000004</v>
      </c>
      <c r="D23" s="28">
        <f ca="1">IF(SUMIFS(Base!$T$3:$T$1000,Base!$O$3:$O$1000,Tab_atualiza!D$17,Base!$P$3:$P$1000,Tab_atualiza!$A23)=0,"",SUMIFS(Base!$T$3:$T$1000,Base!$O$3:$O$1000,Tab_atualiza!D$17,Base!$P$3:$P$1000,Tab_atualiza!$A23))</f>
        <v>4.1893900000000004</v>
      </c>
      <c r="E23" s="28">
        <f ca="1">IF(SUMIFS(Base!$T$3:$T$1000,Base!$O$3:$O$1000,Tab_atualiza!E$17,Base!$P$3:$P$1000,Tab_atualiza!$A23)=0,"",SUMIFS(Base!$T$3:$T$1000,Base!$O$3:$O$1000,Tab_atualiza!E$17,Base!$P$3:$P$1000,Tab_atualiza!$A23))</f>
        <v>3.88971</v>
      </c>
      <c r="F23" s="28">
        <f ca="1">IF(SUMIFS(Base!$T$3:$T$1000,Base!$O$3:$O$1000,Tab_atualiza!F$17,Base!$P$3:$P$1000,Tab_atualiza!$A23)=0,"",SUMIFS(Base!$T$3:$T$1000,Base!$O$3:$O$1000,Tab_atualiza!F$17,Base!$P$3:$P$1000,Tab_atualiza!$A23))</f>
        <v>3.3176000000000001</v>
      </c>
      <c r="G23" s="28">
        <f ca="1">IF(SUMIFS(Base!$T$3:$T$1000,Base!$O$3:$O$1000,Tab_atualiza!G$17,Base!$P$3:$P$1000,Tab_atualiza!$A23)=0,"",SUMIFS(Base!$T$3:$T$1000,Base!$O$3:$O$1000,Tab_atualiza!G$17,Base!$P$3:$P$1000,Tab_atualiza!$A23))</f>
        <v>3.1594099999999998</v>
      </c>
      <c r="H23" s="28">
        <f ca="1">IF(SUMIFS(Base!$T$3:$T$1000,Base!$O$3:$O$1000,Tab_atualiza!H$17,Base!$P$3:$P$1000,Tab_atualiza!$A23)=0,"",SUMIFS(Base!$T$3:$T$1000,Base!$O$3:$O$1000,Tab_atualiza!H$17,Base!$P$3:$P$1000,Tab_atualiza!$A23))</f>
        <v>2.9202300000000001</v>
      </c>
      <c r="I23" s="28">
        <f ca="1">IF(SUMIFS(Base!$T$3:$T$1000,Base!$O$3:$O$1000,Tab_atualiza!I$17,Base!$P$3:$P$1000,Tab_atualiza!$A23)=0,"",SUMIFS(Base!$T$3:$T$1000,Base!$O$3:$O$1000,Tab_atualiza!I$17,Base!$P$3:$P$1000,Tab_atualiza!$A23))</f>
        <v>2.79955</v>
      </c>
      <c r="J23" s="28">
        <f ca="1">IF(SUMIFS(Base!$T$3:$T$1000,Base!$O$3:$O$1000,Tab_atualiza!J$17,Base!$P$3:$P$1000,Tab_atualiza!$A23)=0,"",SUMIFS(Base!$T$3:$T$1000,Base!$O$3:$O$1000,Tab_atualiza!J$17,Base!$P$3:$P$1000,Tab_atualiza!$A23))</f>
        <v>2.7183199999999998</v>
      </c>
      <c r="K23" s="28">
        <f ca="1">IF(SUMIFS(Base!$T$3:$T$1000,Base!$O$3:$O$1000,Tab_atualiza!K$17,Base!$P$3:$P$1000,Tab_atualiza!$A23)=0,"",SUMIFS(Base!$T$3:$T$1000,Base!$O$3:$O$1000,Tab_atualiza!K$17,Base!$P$3:$P$1000,Tab_atualiza!$A23))</f>
        <v>2.5827300000000002</v>
      </c>
      <c r="L23" s="28">
        <f ca="1">IF(SUMIFS(Base!$T$3:$T$1000,Base!$O$3:$O$1000,Tab_atualiza!L$17,Base!$P$3:$P$1000,Tab_atualiza!$A23)=0,"",SUMIFS(Base!$T$3:$T$1000,Base!$O$3:$O$1000,Tab_atualiza!L$17,Base!$P$3:$P$1000,Tab_atualiza!$A23))</f>
        <v>2.4495800000000001</v>
      </c>
    </row>
    <row r="24" spans="1:12" x14ac:dyDescent="0.2">
      <c r="A24" s="26">
        <v>7</v>
      </c>
      <c r="B24" s="21" t="s">
        <v>28</v>
      </c>
      <c r="C24" s="28">
        <f ca="1">IF(SUMIFS(Base!$T$3:$T$1000,Base!$O$3:$O$1000,Tab_atualiza!C$17,Base!$P$3:$P$1000,Tab_atualiza!$A24)=0,"",SUMIFS(Base!$T$3:$T$1000,Base!$O$3:$O$1000,Tab_atualiza!C$17,Base!$P$3:$P$1000,Tab_atualiza!$A24))</f>
        <v>4.4760600000000004</v>
      </c>
      <c r="D24" s="28">
        <f ca="1">IF(SUMIFS(Base!$T$3:$T$1000,Base!$O$3:$O$1000,Tab_atualiza!D$17,Base!$P$3:$P$1000,Tab_atualiza!$A24)=0,"",SUMIFS(Base!$T$3:$T$1000,Base!$O$3:$O$1000,Tab_atualiza!D$17,Base!$P$3:$P$1000,Tab_atualiza!$A24))</f>
        <v>4.1735199999999999</v>
      </c>
      <c r="E24" s="28">
        <f ca="1">IF(SUMIFS(Base!$T$3:$T$1000,Base!$O$3:$O$1000,Tab_atualiza!E$17,Base!$P$3:$P$1000,Tab_atualiza!$A24)=0,"",SUMIFS(Base!$T$3:$T$1000,Base!$O$3:$O$1000,Tab_atualiza!E$17,Base!$P$3:$P$1000,Tab_atualiza!$A24))</f>
        <v>3.8769200000000001</v>
      </c>
      <c r="F24" s="28">
        <f ca="1">IF(SUMIFS(Base!$T$3:$T$1000,Base!$O$3:$O$1000,Tab_atualiza!F$17,Base!$P$3:$P$1000,Tab_atualiza!$A24)=0,"",SUMIFS(Base!$T$3:$T$1000,Base!$O$3:$O$1000,Tab_atualiza!F$17,Base!$P$3:$P$1000,Tab_atualiza!$A24))</f>
        <v>3.3103099999999999</v>
      </c>
      <c r="G24" s="28">
        <f ca="1">IF(SUMIFS(Base!$T$3:$T$1000,Base!$O$3:$O$1000,Tab_atualiza!G$17,Base!$P$3:$P$1000,Tab_atualiza!$A24)=0,"",SUMIFS(Base!$T$3:$T$1000,Base!$O$3:$O$1000,Tab_atualiza!G$17,Base!$P$3:$P$1000,Tab_atualiza!$A24))</f>
        <v>3.14181</v>
      </c>
      <c r="H24" s="28">
        <f ca="1">IF(SUMIFS(Base!$T$3:$T$1000,Base!$O$3:$O$1000,Tab_atualiza!H$17,Base!$P$3:$P$1000,Tab_atualiza!$A24)=0,"",SUMIFS(Base!$T$3:$T$1000,Base!$O$3:$O$1000,Tab_atualiza!H$17,Base!$P$3:$P$1000,Tab_atualiza!$A24))</f>
        <v>2.9167200000000002</v>
      </c>
      <c r="I24" s="28">
        <f ca="1">IF(SUMIFS(Base!$T$3:$T$1000,Base!$O$3:$O$1000,Tab_atualiza!I$17,Base!$P$3:$P$1000,Tab_atualiza!$A24)=0,"",SUMIFS(Base!$T$3:$T$1000,Base!$O$3:$O$1000,Tab_atualiza!I$17,Base!$P$3:$P$1000,Tab_atualiza!$A24))</f>
        <v>2.80375</v>
      </c>
      <c r="J24" s="28">
        <f ca="1">IF(SUMIFS(Base!$T$3:$T$1000,Base!$O$3:$O$1000,Tab_atualiza!J$17,Base!$P$3:$P$1000,Tab_atualiza!$A24)=0,"",SUMIFS(Base!$T$3:$T$1000,Base!$O$3:$O$1000,Tab_atualiza!J$17,Base!$P$3:$P$1000,Tab_atualiza!$A24))</f>
        <v>2.7104599999999999</v>
      </c>
      <c r="K24" s="28">
        <f ca="1">IF(SUMIFS(Base!$T$3:$T$1000,Base!$O$3:$O$1000,Tab_atualiza!K$17,Base!$P$3:$P$1000,Tab_atualiza!$A24)=0,"",SUMIFS(Base!$T$3:$T$1000,Base!$O$3:$O$1000,Tab_atualiza!K$17,Base!$P$3:$P$1000,Tab_atualiza!$A24))</f>
        <v>2.5596999999999999</v>
      </c>
      <c r="L24" s="28">
        <f ca="1">IF(SUMIFS(Base!$T$3:$T$1000,Base!$O$3:$O$1000,Tab_atualiza!L$17,Base!$P$3:$P$1000,Tab_atualiza!$A24)=0,"",SUMIFS(Base!$T$3:$T$1000,Base!$O$3:$O$1000,Tab_atualiza!L$17,Base!$P$3:$P$1000,Tab_atualiza!$A24))</f>
        <v>2.4403100000000002</v>
      </c>
    </row>
    <row r="25" spans="1:12" x14ac:dyDescent="0.2">
      <c r="A25" s="26">
        <v>8</v>
      </c>
      <c r="B25" s="21" t="s">
        <v>29</v>
      </c>
      <c r="C25" s="28">
        <f ca="1">IF(SUMIFS(Base!$T$3:$T$1000,Base!$O$3:$O$1000,Tab_atualiza!C$17,Base!$P$3:$P$1000,Tab_atualiza!$A25)=0,"",SUMIFS(Base!$T$3:$T$1000,Base!$O$3:$O$1000,Tab_atualiza!C$17,Base!$P$3:$P$1000,Tab_atualiza!$A25))</f>
        <v>4.4414100000000003</v>
      </c>
      <c r="D25" s="28">
        <f ca="1">IF(SUMIFS(Base!$T$3:$T$1000,Base!$O$3:$O$1000,Tab_atualiza!D$17,Base!$P$3:$P$1000,Tab_atualiza!$A25)=0,"",SUMIFS(Base!$T$3:$T$1000,Base!$O$3:$O$1000,Tab_atualiza!D$17,Base!$P$3:$P$1000,Tab_atualiza!$A25))</f>
        <v>4.1346699999999998</v>
      </c>
      <c r="E25" s="28">
        <f ca="1">IF(SUMIFS(Base!$T$3:$T$1000,Base!$O$3:$O$1000,Tab_atualiza!E$17,Base!$P$3:$P$1000,Tab_atualiza!$A25)=0,"",SUMIFS(Base!$T$3:$T$1000,Base!$O$3:$O$1000,Tab_atualiza!E$17,Base!$P$3:$P$1000,Tab_atualiza!$A25))</f>
        <v>3.84728</v>
      </c>
      <c r="F25" s="28">
        <f ca="1">IF(SUMIFS(Base!$T$3:$T$1000,Base!$O$3:$O$1000,Tab_atualiza!F$17,Base!$P$3:$P$1000,Tab_atualiza!$A25)=0,"",SUMIFS(Base!$T$3:$T$1000,Base!$O$3:$O$1000,Tab_atualiza!F$17,Base!$P$3:$P$1000,Tab_atualiza!$A25))</f>
        <v>3.3162799999999999</v>
      </c>
      <c r="G25" s="28">
        <f ca="1">IF(SUMIFS(Base!$T$3:$T$1000,Base!$O$3:$O$1000,Tab_atualiza!G$17,Base!$P$3:$P$1000,Tab_atualiza!$A25)=0,"",SUMIFS(Base!$T$3:$T$1000,Base!$O$3:$O$1000,Tab_atualiza!G$17,Base!$P$3:$P$1000,Tab_atualiza!$A25))</f>
        <v>3.11286</v>
      </c>
      <c r="H25" s="28">
        <f ca="1">IF(SUMIFS(Base!$T$3:$T$1000,Base!$O$3:$O$1000,Tab_atualiza!H$17,Base!$P$3:$P$1000,Tab_atualiza!$A25)=0,"",SUMIFS(Base!$T$3:$T$1000,Base!$O$3:$O$1000,Tab_atualiza!H$17,Base!$P$3:$P$1000,Tab_atualiza!$A25))</f>
        <v>2.91351</v>
      </c>
      <c r="I25" s="28">
        <f ca="1">IF(SUMIFS(Base!$T$3:$T$1000,Base!$O$3:$O$1000,Tab_atualiza!I$17,Base!$P$3:$P$1000,Tab_atualiza!$A25)=0,"",SUMIFS(Base!$T$3:$T$1000,Base!$O$3:$O$1000,Tab_atualiza!I$17,Base!$P$3:$P$1000,Tab_atualiza!$A25))</f>
        <v>2.8043200000000001</v>
      </c>
      <c r="J25" s="28">
        <f ca="1">IF(SUMIFS(Base!$T$3:$T$1000,Base!$O$3:$O$1000,Tab_atualiza!J$17,Base!$P$3:$P$1000,Tab_atualiza!$A25)=0,"",SUMIFS(Base!$T$3:$T$1000,Base!$O$3:$O$1000,Tab_atualiza!J$17,Base!$P$3:$P$1000,Tab_atualiza!$A25))</f>
        <v>2.70397</v>
      </c>
      <c r="K25" s="28">
        <f ca="1">IF(SUMIFS(Base!$T$3:$T$1000,Base!$O$3:$O$1000,Tab_atualiza!K$17,Base!$P$3:$P$1000,Tab_atualiza!$A25)=0,"",SUMIFS(Base!$T$3:$T$1000,Base!$O$3:$O$1000,Tab_atualiza!K$17,Base!$P$3:$P$1000,Tab_atualiza!$A25))</f>
        <v>2.5436700000000001</v>
      </c>
      <c r="L25" s="28">
        <f ca="1">IF(SUMIFS(Base!$T$3:$T$1000,Base!$O$3:$O$1000,Tab_atualiza!L$17,Base!$P$3:$P$1000,Tab_atualiza!$A25)=0,"",SUMIFS(Base!$T$3:$T$1000,Base!$O$3:$O$1000,Tab_atualiza!L$17,Base!$P$3:$P$1000,Tab_atualiza!$A25))</f>
        <v>2.4349500000000002</v>
      </c>
    </row>
    <row r="26" spans="1:12" x14ac:dyDescent="0.2">
      <c r="A26" s="26">
        <v>9</v>
      </c>
      <c r="B26" s="21" t="s">
        <v>30</v>
      </c>
      <c r="C26" s="28">
        <f ca="1">IF(SUMIFS(Base!$T$3:$T$1000,Base!$O$3:$O$1000,Tab_atualiza!C$17,Base!$P$3:$P$1000,Tab_atualiza!$A26)=0,"",SUMIFS(Base!$T$3:$T$1000,Base!$O$3:$O$1000,Tab_atualiza!C$17,Base!$P$3:$P$1000,Tab_atualiza!$A26))</f>
        <v>4.3547500000000001</v>
      </c>
      <c r="D26" s="28">
        <f ca="1">IF(SUMIFS(Base!$T$3:$T$1000,Base!$O$3:$O$1000,Tab_atualiza!D$17,Base!$P$3:$P$1000,Tab_atualiza!$A26)=0,"",SUMIFS(Base!$T$3:$T$1000,Base!$O$3:$O$1000,Tab_atualiza!D$17,Base!$P$3:$P$1000,Tab_atualiza!$A26))</f>
        <v>4.0864599999999998</v>
      </c>
      <c r="E26" s="28">
        <f ca="1">IF(SUMIFS(Base!$T$3:$T$1000,Base!$O$3:$O$1000,Tab_atualiza!E$17,Base!$P$3:$P$1000,Tab_atualiza!$A26)=0,"",SUMIFS(Base!$T$3:$T$1000,Base!$O$3:$O$1000,Tab_atualiza!E$17,Base!$P$3:$P$1000,Tab_atualiza!$A26))</f>
        <v>3.8091900000000001</v>
      </c>
      <c r="F26" s="28">
        <f ca="1">IF(SUMIFS(Base!$T$3:$T$1000,Base!$O$3:$O$1000,Tab_atualiza!F$17,Base!$P$3:$P$1000,Tab_atualiza!$A26)=0,"",SUMIFS(Base!$T$3:$T$1000,Base!$O$3:$O$1000,Tab_atualiza!F$17,Base!$P$3:$P$1000,Tab_atualiza!$A26))</f>
        <v>3.30735</v>
      </c>
      <c r="G26" s="28">
        <f ca="1">IF(SUMIFS(Base!$T$3:$T$1000,Base!$O$3:$O$1000,Tab_atualiza!G$17,Base!$P$3:$P$1000,Tab_atualiza!$A26)=0,"",SUMIFS(Base!$T$3:$T$1000,Base!$O$3:$O$1000,Tab_atualiza!G$17,Base!$P$3:$P$1000,Tab_atualiza!$A26))</f>
        <v>3.08847</v>
      </c>
      <c r="H26" s="28">
        <f ca="1">IF(SUMIFS(Base!$T$3:$T$1000,Base!$O$3:$O$1000,Tab_atualiza!H$17,Base!$P$3:$P$1000,Tab_atualiza!$A26)=0,"",SUMIFS(Base!$T$3:$T$1000,Base!$O$3:$O$1000,Tab_atualiza!H$17,Base!$P$3:$P$1000,Tab_atualiza!$A26))</f>
        <v>2.9053800000000001</v>
      </c>
      <c r="I26" s="28">
        <f ca="1">IF(SUMIFS(Base!$T$3:$T$1000,Base!$O$3:$O$1000,Tab_atualiza!I$17,Base!$P$3:$P$1000,Tab_atualiza!$A26)=0,"",SUMIFS(Base!$T$3:$T$1000,Base!$O$3:$O$1000,Tab_atualiza!I$17,Base!$P$3:$P$1000,Tab_atualiza!$A26))</f>
        <v>2.7989999999999999</v>
      </c>
      <c r="J26" s="28">
        <f ca="1">IF(SUMIFS(Base!$T$3:$T$1000,Base!$O$3:$O$1000,Tab_atualiza!J$17,Base!$P$3:$P$1000,Tab_atualiza!$A26)=0,"",SUMIFS(Base!$T$3:$T$1000,Base!$O$3:$O$1000,Tab_atualiza!J$17,Base!$P$3:$P$1000,Tab_atualiza!$A26))</f>
        <v>2.6926700000000001</v>
      </c>
      <c r="K26" s="28">
        <f ca="1">IF(SUMIFS(Base!$T$3:$T$1000,Base!$O$3:$O$1000,Tab_atualiza!K$17,Base!$P$3:$P$1000,Tab_atualiza!$A26)=0,"",SUMIFS(Base!$T$3:$T$1000,Base!$O$3:$O$1000,Tab_atualiza!K$17,Base!$P$3:$P$1000,Tab_atualiza!$A26))</f>
        <v>2.5348000000000002</v>
      </c>
      <c r="L26" s="28">
        <f ca="1">IF(SUMIFS(Base!$T$3:$T$1000,Base!$O$3:$O$1000,Tab_atualiza!L$17,Base!$P$3:$P$1000,Tab_atualiza!$A26)=0,"",SUMIFS(Base!$T$3:$T$1000,Base!$O$3:$O$1000,Tab_atualiza!L$17,Base!$P$3:$P$1000,Tab_atualiza!$A26))</f>
        <v>2.42937</v>
      </c>
    </row>
    <row r="27" spans="1:12" x14ac:dyDescent="0.2">
      <c r="A27" s="26">
        <v>10</v>
      </c>
      <c r="B27" s="21" t="s">
        <v>31</v>
      </c>
      <c r="C27" s="28">
        <f ca="1">IF(SUMIFS(Base!$T$3:$T$1000,Base!$O$3:$O$1000,Tab_atualiza!C$17,Base!$P$3:$P$1000,Tab_atualiza!$A27)=0,"",SUMIFS(Base!$T$3:$T$1000,Base!$O$3:$O$1000,Tab_atualiza!C$17,Base!$P$3:$P$1000,Tab_atualiza!$A27))</f>
        <v>4.3352500000000003</v>
      </c>
      <c r="D27" s="28">
        <f ca="1">IF(SUMIFS(Base!$T$3:$T$1000,Base!$O$3:$O$1000,Tab_atualiza!D$17,Base!$P$3:$P$1000,Tab_atualiza!$A27)=0,"",SUMIFS(Base!$T$3:$T$1000,Base!$O$3:$O$1000,Tab_atualiza!D$17,Base!$P$3:$P$1000,Tab_atualiza!$A27))</f>
        <v>4.0709900000000001</v>
      </c>
      <c r="E27" s="28">
        <f ca="1">IF(SUMIFS(Base!$T$3:$T$1000,Base!$O$3:$O$1000,Tab_atualiza!E$17,Base!$P$3:$P$1000,Tab_atualiza!$A27)=0,"",SUMIFS(Base!$T$3:$T$1000,Base!$O$3:$O$1000,Tab_atualiza!E$17,Base!$P$3:$P$1000,Tab_atualiza!$A27))</f>
        <v>3.78572</v>
      </c>
      <c r="F27" s="28">
        <f ca="1">IF(SUMIFS(Base!$T$3:$T$1000,Base!$O$3:$O$1000,Tab_atualiza!F$17,Base!$P$3:$P$1000,Tab_atualiza!$A27)=0,"",SUMIFS(Base!$T$3:$T$1000,Base!$O$3:$O$1000,Tab_atualiza!F$17,Base!$P$3:$P$1000,Tab_atualiza!$A27))</f>
        <v>3.2886000000000002</v>
      </c>
      <c r="G27" s="28">
        <f ca="1">IF(SUMIFS(Base!$T$3:$T$1000,Base!$O$3:$O$1000,Tab_atualiza!G$17,Base!$P$3:$P$1000,Tab_atualiza!$A27)=0,"",SUMIFS(Base!$T$3:$T$1000,Base!$O$3:$O$1000,Tab_atualiza!G$17,Base!$P$3:$P$1000,Tab_atualiza!$A27))</f>
        <v>3.07341</v>
      </c>
      <c r="H27" s="28">
        <f ca="1">IF(SUMIFS(Base!$T$3:$T$1000,Base!$O$3:$O$1000,Tab_atualiza!H$17,Base!$P$3:$P$1000,Tab_atualiza!$A27)=0,"",SUMIFS(Base!$T$3:$T$1000,Base!$O$3:$O$1000,Tab_atualiza!H$17,Base!$P$3:$P$1000,Tab_atualiza!$A27))</f>
        <v>2.9007399999999999</v>
      </c>
      <c r="I27" s="28">
        <f ca="1">IF(SUMIFS(Base!$T$3:$T$1000,Base!$O$3:$O$1000,Tab_atualiza!I$17,Base!$P$3:$P$1000,Tab_atualiza!$A27)=0,"",SUMIFS(Base!$T$3:$T$1000,Base!$O$3:$O$1000,Tab_atualiza!I$17,Base!$P$3:$P$1000,Tab_atualiza!$A27))</f>
        <v>2.7976000000000001</v>
      </c>
      <c r="J27" s="28">
        <f ca="1">IF(SUMIFS(Base!$T$3:$T$1000,Base!$O$3:$O$1000,Tab_atualiza!J$17,Base!$P$3:$P$1000,Tab_atualiza!$A27)=0,"",SUMIFS(Base!$T$3:$T$1000,Base!$O$3:$O$1000,Tab_atualiza!J$17,Base!$P$3:$P$1000,Tab_atualiza!$A27))</f>
        <v>2.6848900000000002</v>
      </c>
      <c r="K27" s="28">
        <f ca="1">IF(SUMIFS(Base!$T$3:$T$1000,Base!$O$3:$O$1000,Tab_atualiza!K$17,Base!$P$3:$P$1000,Tab_atualiza!$A27)=0,"",SUMIFS(Base!$T$3:$T$1000,Base!$O$3:$O$1000,Tab_atualiza!K$17,Base!$P$3:$P$1000,Tab_atualiza!$A27))</f>
        <v>2.5282300000000002</v>
      </c>
      <c r="L27" s="28">
        <f ca="1">IF(SUMIFS(Base!$T$3:$T$1000,Base!$O$3:$O$1000,Tab_atualiza!L$17,Base!$P$3:$P$1000,Tab_atualiza!$A27)=0,"",SUMIFS(Base!$T$3:$T$1000,Base!$O$3:$O$1000,Tab_atualiza!L$17,Base!$P$3:$P$1000,Tab_atualiza!$A27))</f>
        <v>2.42476</v>
      </c>
    </row>
    <row r="28" spans="1:12" x14ac:dyDescent="0.2">
      <c r="A28" s="26">
        <v>11</v>
      </c>
      <c r="B28" s="21" t="s">
        <v>32</v>
      </c>
      <c r="C28" s="28">
        <f ca="1">IF(SUMIFS(Base!$T$3:$T$1000,Base!$O$3:$O$1000,Tab_atualiza!C$17,Base!$P$3:$P$1000,Tab_atualiza!$A28)=0,"",SUMIFS(Base!$T$3:$T$1000,Base!$O$3:$O$1000,Tab_atualiza!C$17,Base!$P$3:$P$1000,Tab_atualiza!$A28))</f>
        <v>4.3274600000000003</v>
      </c>
      <c r="D28" s="28">
        <f ca="1">IF(SUMIFS(Base!$T$3:$T$1000,Base!$O$3:$O$1000,Tab_atualiza!D$17,Base!$P$3:$P$1000,Tab_atualiza!$A28)=0,"",SUMIFS(Base!$T$3:$T$1000,Base!$O$3:$O$1000,Tab_atualiza!D$17,Base!$P$3:$P$1000,Tab_atualiza!$A28))</f>
        <v>4.0559799999999999</v>
      </c>
      <c r="E28" s="28">
        <f ca="1">IF(SUMIFS(Base!$T$3:$T$1000,Base!$O$3:$O$1000,Tab_atualiza!E$17,Base!$P$3:$P$1000,Tab_atualiza!$A28)=0,"",SUMIFS(Base!$T$3:$T$1000,Base!$O$3:$O$1000,Tab_atualiza!E$17,Base!$P$3:$P$1000,Tab_atualiza!$A28))</f>
        <v>3.75196</v>
      </c>
      <c r="F28" s="28">
        <f ca="1">IF(SUMIFS(Base!$T$3:$T$1000,Base!$O$3:$O$1000,Tab_atualiza!F$17,Base!$P$3:$P$1000,Tab_atualiza!$A28)=0,"",SUMIFS(Base!$T$3:$T$1000,Base!$O$3:$O$1000,Tab_atualiza!F$17,Base!$P$3:$P$1000,Tab_atualiza!$A28))</f>
        <v>3.2670499999999998</v>
      </c>
      <c r="G28" s="28">
        <f ca="1">IF(SUMIFS(Base!$T$3:$T$1000,Base!$O$3:$O$1000,Tab_atualiza!G$17,Base!$P$3:$P$1000,Tab_atualiza!$A28)=0,"",SUMIFS(Base!$T$3:$T$1000,Base!$O$3:$O$1000,Tab_atualiza!G$17,Base!$P$3:$P$1000,Tab_atualiza!$A28))</f>
        <v>3.0636000000000001</v>
      </c>
      <c r="H28" s="28">
        <f ca="1">IF(SUMIFS(Base!$T$3:$T$1000,Base!$O$3:$O$1000,Tab_atualiza!H$17,Base!$P$3:$P$1000,Tab_atualiza!$A28)=0,"",SUMIFS(Base!$T$3:$T$1000,Base!$O$3:$O$1000,Tab_atualiza!H$17,Base!$P$3:$P$1000,Tab_atualiza!$A28))</f>
        <v>2.8845800000000001</v>
      </c>
      <c r="I28" s="28">
        <f ca="1">IF(SUMIFS(Base!$T$3:$T$1000,Base!$O$3:$O$1000,Tab_atualiza!I$17,Base!$P$3:$P$1000,Tab_atualiza!$A28)=0,"",SUMIFS(Base!$T$3:$T$1000,Base!$O$3:$O$1000,Tab_atualiza!I$17,Base!$P$3:$P$1000,Tab_atualiza!$A28))</f>
        <v>2.7895099999999999</v>
      </c>
      <c r="J28" s="28">
        <f ca="1">IF(SUMIFS(Base!$T$3:$T$1000,Base!$O$3:$O$1000,Tab_atualiza!J$17,Base!$P$3:$P$1000,Tab_atualiza!$A28)=0,"",SUMIFS(Base!$T$3:$T$1000,Base!$O$3:$O$1000,Tab_atualiza!J$17,Base!$P$3:$P$1000,Tab_atualiza!$A28))</f>
        <v>2.6784500000000002</v>
      </c>
      <c r="K28" s="28">
        <f ca="1">IF(SUMIFS(Base!$T$3:$T$1000,Base!$O$3:$O$1000,Tab_atualiza!K$17,Base!$P$3:$P$1000,Tab_atualiza!$A28)=0,"",SUMIFS(Base!$T$3:$T$1000,Base!$O$3:$O$1000,Tab_atualiza!K$17,Base!$P$3:$P$1000,Tab_atualiza!$A28))</f>
        <v>2.52067</v>
      </c>
      <c r="L28" s="28">
        <f ca="1">IF(SUMIFS(Base!$T$3:$T$1000,Base!$O$3:$O$1000,Tab_atualiza!L$17,Base!$P$3:$P$1000,Tab_atualiza!$A28)=0,"",SUMIFS(Base!$T$3:$T$1000,Base!$O$3:$O$1000,Tab_atualiza!L$17,Base!$P$3:$P$1000,Tab_atualiza!$A28))</f>
        <v>2.4203999999999999</v>
      </c>
    </row>
    <row r="29" spans="1:12" x14ac:dyDescent="0.2">
      <c r="A29" s="27">
        <v>12</v>
      </c>
      <c r="B29" s="22" t="s">
        <v>33</v>
      </c>
      <c r="C29" s="28">
        <f ca="1">IF(SUMIFS(Base!$T$3:$T$1000,Base!$O$3:$O$1000,Tab_atualiza!C$17,Base!$P$3:$P$1000,Tab_atualiza!$A29)=0,"",SUMIFS(Base!$T$3:$T$1000,Base!$O$3:$O$1000,Tab_atualiza!C$17,Base!$P$3:$P$1000,Tab_atualiza!$A29))</f>
        <v>4.3201099999999997</v>
      </c>
      <c r="D29" s="28">
        <f ca="1">IF(SUMIFS(Base!$T$3:$T$1000,Base!$O$3:$O$1000,Tab_atualiza!D$17,Base!$P$3:$P$1000,Tab_atualiza!$A29)=0,"",SUMIFS(Base!$T$3:$T$1000,Base!$O$3:$O$1000,Tab_atualiza!D$17,Base!$P$3:$P$1000,Tab_atualiza!$A29))</f>
        <v>4.0162300000000002</v>
      </c>
      <c r="E29" s="28">
        <f ca="1">IF(SUMIFS(Base!$T$3:$T$1000,Base!$O$3:$O$1000,Tab_atualiza!E$17,Base!$P$3:$P$1000,Tab_atualiza!$A29)=0,"",SUMIFS(Base!$T$3:$T$1000,Base!$O$3:$O$1000,Tab_atualiza!E$17,Base!$P$3:$P$1000,Tab_atualiza!$A29))</f>
        <v>3.6755</v>
      </c>
      <c r="F29" s="28">
        <f ca="1">IF(SUMIFS(Base!$T$3:$T$1000,Base!$O$3:$O$1000,Tab_atualiza!F$17,Base!$P$3:$P$1000,Tab_atualiza!$A29)=0,"",SUMIFS(Base!$T$3:$T$1000,Base!$O$3:$O$1000,Tab_atualiza!F$17,Base!$P$3:$P$1000,Tab_atualiza!$A29))</f>
        <v>3.2615099999999999</v>
      </c>
      <c r="G29" s="28">
        <f ca="1">IF(SUMIFS(Base!$T$3:$T$1000,Base!$O$3:$O$1000,Tab_atualiza!G$17,Base!$P$3:$P$1000,Tab_atualiza!$A29)=0,"",SUMIFS(Base!$T$3:$T$1000,Base!$O$3:$O$1000,Tab_atualiza!G$17,Base!$P$3:$P$1000,Tab_atualiza!$A29))</f>
        <v>3.0444300000000002</v>
      </c>
      <c r="H29" s="28">
        <f ca="1">IF(SUMIFS(Base!$T$3:$T$1000,Base!$O$3:$O$1000,Tab_atualiza!H$17,Base!$P$3:$P$1000,Tab_atualiza!$A29)=0,"",SUMIFS(Base!$T$3:$T$1000,Base!$O$3:$O$1000,Tab_atualiza!H$17,Base!$P$3:$P$1000,Tab_atualiza!$A29))</f>
        <v>2.86226</v>
      </c>
      <c r="I29" s="28">
        <f ca="1">IF(SUMIFS(Base!$T$3:$T$1000,Base!$O$3:$O$1000,Tab_atualiza!I$17,Base!$P$3:$P$1000,Tab_atualiza!$A29)=0,"",SUMIFS(Base!$T$3:$T$1000,Base!$O$3:$O$1000,Tab_atualiza!I$17,Base!$P$3:$P$1000,Tab_atualiza!$A29))</f>
        <v>2.7792300000000001</v>
      </c>
      <c r="J29" s="28">
        <f ca="1">IF(SUMIFS(Base!$T$3:$T$1000,Base!$O$3:$O$1000,Tab_atualiza!J$17,Base!$P$3:$P$1000,Tab_atualiza!$A29)=0,"",SUMIFS(Base!$T$3:$T$1000,Base!$O$3:$O$1000,Tab_atualiza!J$17,Base!$P$3:$P$1000,Tab_atualiza!$A29))</f>
        <v>2.67231</v>
      </c>
      <c r="K29" s="28">
        <f ca="1">IF(SUMIFS(Base!$T$3:$T$1000,Base!$O$3:$O$1000,Tab_atualiza!K$17,Base!$P$3:$P$1000,Tab_atualiza!$A29)=0,"",SUMIFS(Base!$T$3:$T$1000,Base!$O$3:$O$1000,Tab_atualiza!K$17,Base!$P$3:$P$1000,Tab_atualiza!$A29))</f>
        <v>2.5083799999999998</v>
      </c>
      <c r="L29" s="28">
        <f ca="1">IF(SUMIFS(Base!$T$3:$T$1000,Base!$O$3:$O$1000,Tab_atualiza!L$17,Base!$P$3:$P$1000,Tab_atualiza!$A29)=0,"",SUMIFS(Base!$T$3:$T$1000,Base!$O$3:$O$1000,Tab_atualiza!L$17,Base!$P$3:$P$1000,Tab_atualiza!$A29))</f>
        <v>2.4098000000000002</v>
      </c>
    </row>
    <row r="30" spans="1:12" x14ac:dyDescent="0.2">
      <c r="A30" s="25"/>
      <c r="B30" s="23"/>
      <c r="C30" s="24">
        <v>2010</v>
      </c>
      <c r="D30" s="24">
        <v>2011</v>
      </c>
      <c r="E30" s="24">
        <v>2012</v>
      </c>
      <c r="F30" s="24">
        <v>2013</v>
      </c>
      <c r="G30" s="24">
        <v>2014</v>
      </c>
      <c r="H30" s="24">
        <v>2015</v>
      </c>
      <c r="I30" s="24">
        <v>2016</v>
      </c>
      <c r="J30" s="24">
        <v>2017</v>
      </c>
      <c r="K30" s="24">
        <v>2018</v>
      </c>
      <c r="L30" s="24">
        <v>2019</v>
      </c>
    </row>
    <row r="31" spans="1:12" x14ac:dyDescent="0.2">
      <c r="A31" s="26">
        <v>1</v>
      </c>
      <c r="B31" s="21" t="s">
        <v>22</v>
      </c>
      <c r="C31" s="28">
        <f ca="1">IF(SUMIFS(Base!$T$3:$T$1000,Base!$O$3:$O$1000,Tab_atualiza!C$30,Base!$P$3:$P$1000,Tab_atualiza!$A31)=0,"",SUMIFS(Base!$T$3:$T$1000,Base!$O$3:$O$1000,Tab_atualiza!C$30,Base!$P$3:$P$1000,Tab_atualiza!$A31))</f>
        <v>2.4006799999999999</v>
      </c>
      <c r="D31" s="28">
        <f ca="1">IF(SUMIFS(Base!$T$3:$T$1000,Base!$O$3:$O$1000,Tab_atualiza!D$30,Base!$P$3:$P$1000,Tab_atualiza!$A31)=0,"",SUMIFS(Base!$T$3:$T$1000,Base!$O$3:$O$1000,Tab_atualiza!D$30,Base!$P$3:$P$1000,Tab_atualiza!$A31))</f>
        <v>2.2692399999999999</v>
      </c>
      <c r="E31" s="28">
        <f ca="1">IF(SUMIFS(Base!$T$3:$T$1000,Base!$O$3:$O$1000,Tab_atualiza!E$30,Base!$P$3:$P$1000,Tab_atualiza!$A31)=0,"",SUMIFS(Base!$T$3:$T$1000,Base!$O$3:$O$1000,Tab_atualiza!E$30,Base!$P$3:$P$1000,Tab_atualiza!$A31))</f>
        <v>2.1296300000000001</v>
      </c>
      <c r="F31" s="28">
        <f ca="1">IF(SUMIFS(Base!$T$3:$T$1000,Base!$O$3:$O$1000,Tab_atualiza!F$30,Base!$P$3:$P$1000,Tab_atualiza!$A31)=0,"",SUMIFS(Base!$T$3:$T$1000,Base!$O$3:$O$1000,Tab_atualiza!F$30,Base!$P$3:$P$1000,Tab_atualiza!$A31))</f>
        <v>2.0133399999999999</v>
      </c>
      <c r="G31" s="28">
        <f ca="1">IF(SUMIFS(Base!$T$3:$T$1000,Base!$O$3:$O$1000,Tab_atualiza!G$30,Base!$P$3:$P$1000,Tab_atualiza!$A31)=0,"",SUMIFS(Base!$T$3:$T$1000,Base!$O$3:$O$1000,Tab_atualiza!G$30,Base!$P$3:$P$1000,Tab_atualiza!$A31))</f>
        <v>1.90211</v>
      </c>
      <c r="H31" s="28">
        <f ca="1">IF(SUMIFS(Base!$T$3:$T$1000,Base!$O$3:$O$1000,Tab_atualiza!H$30,Base!$P$3:$P$1000,Tab_atualiza!$A31)=0,"",SUMIFS(Base!$T$3:$T$1000,Base!$O$3:$O$1000,Tab_atualiza!H$30,Base!$P$3:$P$1000,Tab_atualiza!$A31))</f>
        <v>1.78667</v>
      </c>
      <c r="I31" s="28">
        <f ca="1">IF(SUMIFS(Base!$T$3:$T$1000,Base!$O$3:$O$1000,Tab_atualiza!I$30,Base!$P$3:$P$1000,Tab_atualiza!$A31)=0,"",SUMIFS(Base!$T$3:$T$1000,Base!$O$3:$O$1000,Tab_atualiza!I$30,Base!$P$3:$P$1000,Tab_atualiza!$A31))</f>
        <v>1.61388</v>
      </c>
      <c r="J31" s="28">
        <f ca="1">IF(SUMIFS(Base!$T$3:$T$1000,Base!$O$3:$O$1000,Tab_atualiza!J$30,Base!$P$3:$P$1000,Tab_atualiza!$A31)=0,"",SUMIFS(Base!$T$3:$T$1000,Base!$O$3:$O$1000,Tab_atualiza!J$30,Base!$P$3:$P$1000,Tab_atualiza!$A31))</f>
        <v>1.5142</v>
      </c>
      <c r="K31" s="28">
        <f ca="1">IF(SUMIFS(Base!$T$3:$T$1000,Base!$O$3:$O$1000,Tab_atualiza!K$30,Base!$P$3:$P$1000,Tab_atualiza!$A31)=0,"",SUMIFS(Base!$T$3:$T$1000,Base!$O$3:$O$1000,Tab_atualiza!K$30,Base!$P$3:$P$1000,Tab_atualiza!$A31))</f>
        <v>1.47099</v>
      </c>
      <c r="L31" s="28">
        <f ca="1">IF(SUMIFS(Base!$T$3:$T$1000,Base!$O$3:$O$1000,Tab_atualiza!L$30,Base!$P$3:$P$1000,Tab_atualiza!$A31)=0,"",SUMIFS(Base!$T$3:$T$1000,Base!$O$3:$O$1000,Tab_atualiza!L$30,Base!$P$3:$P$1000,Tab_atualiza!$A31))</f>
        <v>1.41631</v>
      </c>
    </row>
    <row r="32" spans="1:12" x14ac:dyDescent="0.2">
      <c r="A32" s="26">
        <v>2</v>
      </c>
      <c r="B32" s="21" t="s">
        <v>23</v>
      </c>
      <c r="C32" s="28">
        <f ca="1">IF(SUMIFS(Base!$T$3:$T$1000,Base!$O$3:$O$1000,Tab_atualiza!C$30,Base!$P$3:$P$1000,Tab_atualiza!$A32)=0,"",SUMIFS(Base!$T$3:$T$1000,Base!$O$3:$O$1000,Tab_atualiza!C$30,Base!$P$3:$P$1000,Tab_atualiza!$A32))</f>
        <v>2.3882599999999998</v>
      </c>
      <c r="D32" s="28">
        <f ca="1">IF(SUMIFS(Base!$T$3:$T$1000,Base!$O$3:$O$1000,Tab_atualiza!D$30,Base!$P$3:$P$1000,Tab_atualiza!$A32)=0,"",SUMIFS(Base!$T$3:$T$1000,Base!$O$3:$O$1000,Tab_atualiza!D$30,Base!$P$3:$P$1000,Tab_atualiza!$A32))</f>
        <v>2.2521300000000002</v>
      </c>
      <c r="E32" s="28">
        <f ca="1">IF(SUMIFS(Base!$T$3:$T$1000,Base!$O$3:$O$1000,Tab_atualiza!E$30,Base!$P$3:$P$1000,Tab_atualiza!$A32)=0,"",SUMIFS(Base!$T$3:$T$1000,Base!$O$3:$O$1000,Tab_atualiza!E$30,Base!$P$3:$P$1000,Tab_atualiza!$A32))</f>
        <v>2.1158800000000002</v>
      </c>
      <c r="F32" s="28">
        <f ca="1">IF(SUMIFS(Base!$T$3:$T$1000,Base!$O$3:$O$1000,Tab_atualiza!F$30,Base!$P$3:$P$1000,Tab_atualiza!$A32)=0,"",SUMIFS(Base!$T$3:$T$1000,Base!$O$3:$O$1000,Tab_atualiza!F$30,Base!$P$3:$P$1000,Tab_atualiza!$A32))</f>
        <v>1.9957800000000001</v>
      </c>
      <c r="G32" s="28">
        <f ca="1">IF(SUMIFS(Base!$T$3:$T$1000,Base!$O$3:$O$1000,Tab_atualiza!G$30,Base!$P$3:$P$1000,Tab_atualiza!$A32)=0,"",SUMIFS(Base!$T$3:$T$1000,Base!$O$3:$O$1000,Tab_atualiza!G$30,Base!$P$3:$P$1000,Tab_atualiza!$A32))</f>
        <v>1.8894500000000001</v>
      </c>
      <c r="H32" s="28">
        <f ca="1">IF(SUMIFS(Base!$T$3:$T$1000,Base!$O$3:$O$1000,Tab_atualiza!H$30,Base!$P$3:$P$1000,Tab_atualiza!$A32)=0,"",SUMIFS(Base!$T$3:$T$1000,Base!$O$3:$O$1000,Tab_atualiza!H$30,Base!$P$3:$P$1000,Tab_atualiza!$A32))</f>
        <v>1.77091</v>
      </c>
      <c r="I32" s="28">
        <f ca="1">IF(SUMIFS(Base!$T$3:$T$1000,Base!$O$3:$O$1000,Tab_atualiza!I$30,Base!$P$3:$P$1000,Tab_atualiza!$A32)=0,"",SUMIFS(Base!$T$3:$T$1000,Base!$O$3:$O$1000,Tab_atualiza!I$30,Base!$P$3:$P$1000,Tab_atualiza!$A32))</f>
        <v>1.59917</v>
      </c>
      <c r="J32" s="28">
        <f ca="1">IF(SUMIFS(Base!$T$3:$T$1000,Base!$O$3:$O$1000,Tab_atualiza!J$30,Base!$P$3:$P$1000,Tab_atualiza!$A32)=0,"",SUMIFS(Base!$T$3:$T$1000,Base!$O$3:$O$1000,Tab_atualiza!J$30,Base!$P$3:$P$1000,Tab_atualiza!$A32))</f>
        <v>1.50952</v>
      </c>
      <c r="K32" s="28">
        <f ca="1">IF(SUMIFS(Base!$T$3:$T$1000,Base!$O$3:$O$1000,Tab_atualiza!K$30,Base!$P$3:$P$1000,Tab_atualiza!$A32)=0,"",SUMIFS(Base!$T$3:$T$1000,Base!$O$3:$O$1000,Tab_atualiza!K$30,Base!$P$3:$P$1000,Tab_atualiza!$A32))</f>
        <v>1.4652700000000001</v>
      </c>
      <c r="L32" s="28">
        <f ca="1">IF(SUMIFS(Base!$T$3:$T$1000,Base!$O$3:$O$1000,Tab_atualiza!L$30,Base!$P$3:$P$1000,Tab_atualiza!$A32)=0,"",SUMIFS(Base!$T$3:$T$1000,Base!$O$3:$O$1000,Tab_atualiza!L$30,Base!$P$3:$P$1000,Tab_atualiza!$A32))</f>
        <v>1.4120699999999999</v>
      </c>
    </row>
    <row r="33" spans="1:12" x14ac:dyDescent="0.2">
      <c r="A33" s="26">
        <v>3</v>
      </c>
      <c r="B33" s="21" t="s">
        <v>24</v>
      </c>
      <c r="C33" s="28">
        <f ca="1">IF(SUMIFS(Base!$T$3:$T$1000,Base!$O$3:$O$1000,Tab_atualiza!C$30,Base!$P$3:$P$1000,Tab_atualiza!$A33)=0,"",SUMIFS(Base!$T$3:$T$1000,Base!$O$3:$O$1000,Tab_atualiza!C$30,Base!$P$3:$P$1000,Tab_atualiza!$A33))</f>
        <v>2.3660299999999999</v>
      </c>
      <c r="D33" s="28">
        <f ca="1">IF(SUMIFS(Base!$T$3:$T$1000,Base!$O$3:$O$1000,Tab_atualiza!D$30,Base!$P$3:$P$1000,Tab_atualiza!$A33)=0,"",SUMIFS(Base!$T$3:$T$1000,Base!$O$3:$O$1000,Tab_atualiza!D$30,Base!$P$3:$P$1000,Tab_atualiza!$A33))</f>
        <v>2.2304900000000001</v>
      </c>
      <c r="E33" s="28">
        <f ca="1">IF(SUMIFS(Base!$T$3:$T$1000,Base!$O$3:$O$1000,Tab_atualiza!E$30,Base!$P$3:$P$1000,Tab_atualiza!$A33)=0,"",SUMIFS(Base!$T$3:$T$1000,Base!$O$3:$O$1000,Tab_atualiza!E$30,Base!$P$3:$P$1000,Tab_atualiza!$A33))</f>
        <v>2.10473</v>
      </c>
      <c r="F33" s="28">
        <f ca="1">IF(SUMIFS(Base!$T$3:$T$1000,Base!$O$3:$O$1000,Tab_atualiza!F$30,Base!$P$3:$P$1000,Tab_atualiza!$A33)=0,"",SUMIFS(Base!$T$3:$T$1000,Base!$O$3:$O$1000,Tab_atualiza!F$30,Base!$P$3:$P$1000,Tab_atualiza!$A33))</f>
        <v>1.9823</v>
      </c>
      <c r="G33" s="28">
        <f ca="1">IF(SUMIFS(Base!$T$3:$T$1000,Base!$O$3:$O$1000,Tab_atualiza!G$30,Base!$P$3:$P$1000,Tab_atualiza!$A33)=0,"",SUMIFS(Base!$T$3:$T$1000,Base!$O$3:$O$1000,Tab_atualiza!G$30,Base!$P$3:$P$1000,Tab_atualiza!$A33))</f>
        <v>1.87632</v>
      </c>
      <c r="H33" s="28">
        <f ca="1">IF(SUMIFS(Base!$T$3:$T$1000,Base!$O$3:$O$1000,Tab_atualiza!H$30,Base!$P$3:$P$1000,Tab_atualiza!$A33)=0,"",SUMIFS(Base!$T$3:$T$1000,Base!$O$3:$O$1000,Tab_atualiza!H$30,Base!$P$3:$P$1000,Tab_atualiza!$A33))</f>
        <v>1.7476700000000001</v>
      </c>
      <c r="I33" s="28">
        <f ca="1">IF(SUMIFS(Base!$T$3:$T$1000,Base!$O$3:$O$1000,Tab_atualiza!I$30,Base!$P$3:$P$1000,Tab_atualiza!$A33)=0,"",SUMIFS(Base!$T$3:$T$1000,Base!$O$3:$O$1000,Tab_atualiza!I$30,Base!$P$3:$P$1000,Tab_atualiza!$A33))</f>
        <v>1.5767800000000001</v>
      </c>
      <c r="J33" s="28">
        <f ca="1">IF(SUMIFS(Base!$T$3:$T$1000,Base!$O$3:$O$1000,Tab_atualiza!J$30,Base!$P$3:$P$1000,Tab_atualiza!$A33)=0,"",SUMIFS(Base!$T$3:$T$1000,Base!$O$3:$O$1000,Tab_atualiza!J$30,Base!$P$3:$P$1000,Tab_atualiza!$A33))</f>
        <v>1.5014099999999999</v>
      </c>
      <c r="K33" s="28">
        <f ca="1">IF(SUMIFS(Base!$T$3:$T$1000,Base!$O$3:$O$1000,Tab_atualiza!K$30,Base!$P$3:$P$1000,Tab_atualiza!$A33)=0,"",SUMIFS(Base!$T$3:$T$1000,Base!$O$3:$O$1000,Tab_atualiza!K$30,Base!$P$3:$P$1000,Tab_atualiza!$A33))</f>
        <v>1.45973</v>
      </c>
      <c r="L33" s="28">
        <f ca="1">IF(SUMIFS(Base!$T$3:$T$1000,Base!$O$3:$O$1000,Tab_atualiza!L$30,Base!$P$3:$P$1000,Tab_atualiza!$A33)=0,"",SUMIFS(Base!$T$3:$T$1000,Base!$O$3:$O$1000,Tab_atualiza!L$30,Base!$P$3:$P$1000,Tab_atualiza!$A33))</f>
        <v>1.4072899999999999</v>
      </c>
    </row>
    <row r="34" spans="1:12" x14ac:dyDescent="0.2">
      <c r="A34" s="26">
        <v>4</v>
      </c>
      <c r="B34" s="21" t="s">
        <v>25</v>
      </c>
      <c r="C34" s="28">
        <f ca="1">IF(SUMIFS(Base!$T$3:$T$1000,Base!$O$3:$O$1000,Tab_atualiza!C$30,Base!$P$3:$P$1000,Tab_atualiza!$A34)=0,"",SUMIFS(Base!$T$3:$T$1000,Base!$O$3:$O$1000,Tab_atualiza!C$30,Base!$P$3:$P$1000,Tab_atualiza!$A34))</f>
        <v>2.3530799999999998</v>
      </c>
      <c r="D34" s="28">
        <f ca="1">IF(SUMIFS(Base!$T$3:$T$1000,Base!$O$3:$O$1000,Tab_atualiza!D$30,Base!$P$3:$P$1000,Tab_atualiza!$A34)=0,"",SUMIFS(Base!$T$3:$T$1000,Base!$O$3:$O$1000,Tab_atualiza!D$30,Base!$P$3:$P$1000,Tab_atualiza!$A34))</f>
        <v>2.21719</v>
      </c>
      <c r="E34" s="28">
        <f ca="1">IF(SUMIFS(Base!$T$3:$T$1000,Base!$O$3:$O$1000,Tab_atualiza!E$30,Base!$P$3:$P$1000,Tab_atualiza!$A34)=0,"",SUMIFS(Base!$T$3:$T$1000,Base!$O$3:$O$1000,Tab_atualiza!E$30,Base!$P$3:$P$1000,Tab_atualiza!$A34))</f>
        <v>2.0994799999999998</v>
      </c>
      <c r="F34" s="28">
        <f ca="1">IF(SUMIFS(Base!$T$3:$T$1000,Base!$O$3:$O$1000,Tab_atualiza!F$30,Base!$P$3:$P$1000,Tab_atualiza!$A34)=0,"",SUMIFS(Base!$T$3:$T$1000,Base!$O$3:$O$1000,Tab_atualiza!F$30,Base!$P$3:$P$1000,Tab_atualiza!$A34))</f>
        <v>1.9726300000000001</v>
      </c>
      <c r="G34" s="28">
        <f ca="1">IF(SUMIFS(Base!$T$3:$T$1000,Base!$O$3:$O$1000,Tab_atualiza!G$30,Base!$P$3:$P$1000,Tab_atualiza!$A34)=0,"",SUMIFS(Base!$T$3:$T$1000,Base!$O$3:$O$1000,Tab_atualiza!G$30,Base!$P$3:$P$1000,Tab_atualiza!$A34))</f>
        <v>1.8627199999999999</v>
      </c>
      <c r="H34" s="28">
        <f ca="1">IF(SUMIFS(Base!$T$3:$T$1000,Base!$O$3:$O$1000,Tab_atualiza!H$30,Base!$P$3:$P$1000,Tab_atualiza!$A34)=0,"",SUMIFS(Base!$T$3:$T$1000,Base!$O$3:$O$1000,Tab_atualiza!H$30,Base!$P$3:$P$1000,Tab_atualiza!$A34))</f>
        <v>1.7262599999999999</v>
      </c>
      <c r="I34" s="28">
        <f ca="1">IF(SUMIFS(Base!$T$3:$T$1000,Base!$O$3:$O$1000,Tab_atualiza!I$30,Base!$P$3:$P$1000,Tab_atualiza!$A34)=0,"",SUMIFS(Base!$T$3:$T$1000,Base!$O$3:$O$1000,Tab_atualiza!I$30,Base!$P$3:$P$1000,Tab_atualiza!$A34))</f>
        <v>1.57003</v>
      </c>
      <c r="J34" s="28">
        <f ca="1">IF(SUMIFS(Base!$T$3:$T$1000,Base!$O$3:$O$1000,Tab_atualiza!J$30,Base!$P$3:$P$1000,Tab_atualiza!$A34)=0,"",SUMIFS(Base!$T$3:$T$1000,Base!$O$3:$O$1000,Tab_atualiza!J$30,Base!$P$3:$P$1000,Tab_atualiza!$A34))</f>
        <v>1.49916</v>
      </c>
      <c r="K34" s="28">
        <f ca="1">IF(SUMIFS(Base!$T$3:$T$1000,Base!$O$3:$O$1000,Tab_atualiza!K$30,Base!$P$3:$P$1000,Tab_atualiza!$A34)=0,"",SUMIFS(Base!$T$3:$T$1000,Base!$O$3:$O$1000,Tab_atualiza!K$30,Base!$P$3:$P$1000,Tab_atualiza!$A34))</f>
        <v>1.45827</v>
      </c>
      <c r="L34" s="28">
        <f ca="1">IF(SUMIFS(Base!$T$3:$T$1000,Base!$O$3:$O$1000,Tab_atualiza!L$30,Base!$P$3:$P$1000,Tab_atualiza!$A34)=0,"",SUMIFS(Base!$T$3:$T$1000,Base!$O$3:$O$1000,Tab_atualiza!L$30,Base!$P$3:$P$1000,Tab_atualiza!$A34))</f>
        <v>1.3997299999999999</v>
      </c>
    </row>
    <row r="35" spans="1:12" x14ac:dyDescent="0.2">
      <c r="A35" s="26">
        <v>5</v>
      </c>
      <c r="B35" s="21" t="s">
        <v>26</v>
      </c>
      <c r="C35" s="28">
        <f ca="1">IF(SUMIFS(Base!$T$3:$T$1000,Base!$O$3:$O$1000,Tab_atualiza!C$30,Base!$P$3:$P$1000,Tab_atualiza!$A35)=0,"",SUMIFS(Base!$T$3:$T$1000,Base!$O$3:$O$1000,Tab_atualiza!C$30,Base!$P$3:$P$1000,Tab_atualiza!$A35))</f>
        <v>2.3418399999999999</v>
      </c>
      <c r="D35" s="28">
        <f ca="1">IF(SUMIFS(Base!$T$3:$T$1000,Base!$O$3:$O$1000,Tab_atualiza!D$30,Base!$P$3:$P$1000,Tab_atualiza!$A35)=0,"",SUMIFS(Base!$T$3:$T$1000,Base!$O$3:$O$1000,Tab_atualiza!D$30,Base!$P$3:$P$1000,Tab_atualiza!$A35))</f>
        <v>2.20025</v>
      </c>
      <c r="E35" s="28">
        <f ca="1">IF(SUMIFS(Base!$T$3:$T$1000,Base!$O$3:$O$1000,Tab_atualiza!E$30,Base!$P$3:$P$1000,Tab_atualiza!$A35)=0,"",SUMIFS(Base!$T$3:$T$1000,Base!$O$3:$O$1000,Tab_atualiza!E$30,Base!$P$3:$P$1000,Tab_atualiza!$A35))</f>
        <v>2.09049</v>
      </c>
      <c r="F35" s="28">
        <f ca="1">IF(SUMIFS(Base!$T$3:$T$1000,Base!$O$3:$O$1000,Tab_atualiza!F$30,Base!$P$3:$P$1000,Tab_atualiza!$A35)=0,"",SUMIFS(Base!$T$3:$T$1000,Base!$O$3:$O$1000,Tab_atualiza!F$30,Base!$P$3:$P$1000,Tab_atualiza!$A35))</f>
        <v>1.96262</v>
      </c>
      <c r="G35" s="28">
        <f ca="1">IF(SUMIFS(Base!$T$3:$T$1000,Base!$O$3:$O$1000,Tab_atualiza!G$30,Base!$P$3:$P$1000,Tab_atualiza!$A35)=0,"",SUMIFS(Base!$T$3:$T$1000,Base!$O$3:$O$1000,Tab_atualiza!G$30,Base!$P$3:$P$1000,Tab_atualiza!$A35))</f>
        <v>1.8483000000000001</v>
      </c>
      <c r="H35" s="28">
        <f ca="1">IF(SUMIFS(Base!$T$3:$T$1000,Base!$O$3:$O$1000,Tab_atualiza!H$30,Base!$P$3:$P$1000,Tab_atualiza!$A35)=0,"",SUMIFS(Base!$T$3:$T$1000,Base!$O$3:$O$1000,Tab_atualiza!H$30,Base!$P$3:$P$1000,Tab_atualiza!$A35))</f>
        <v>1.7079800000000001</v>
      </c>
      <c r="I35" s="28">
        <f ca="1">IF(SUMIFS(Base!$T$3:$T$1000,Base!$O$3:$O$1000,Tab_atualiza!I$30,Base!$P$3:$P$1000,Tab_atualiza!$A35)=0,"",SUMIFS(Base!$T$3:$T$1000,Base!$O$3:$O$1000,Tab_atualiza!I$30,Base!$P$3:$P$1000,Tab_atualiza!$A35))</f>
        <v>1.56206</v>
      </c>
      <c r="J35" s="28">
        <f ca="1">IF(SUMIFS(Base!$T$3:$T$1000,Base!$O$3:$O$1000,Tab_atualiza!J$30,Base!$P$3:$P$1000,Tab_atualiza!$A35)=0,"",SUMIFS(Base!$T$3:$T$1000,Base!$O$3:$O$1000,Tab_atualiza!J$30,Base!$P$3:$P$1000,Tab_atualiza!$A35))</f>
        <v>1.4960199999999999</v>
      </c>
      <c r="K35" s="28">
        <f ca="1">IF(SUMIFS(Base!$T$3:$T$1000,Base!$O$3:$O$1000,Tab_atualiza!K$30,Base!$P$3:$P$1000,Tab_atualiza!$A35)=0,"",SUMIFS(Base!$T$3:$T$1000,Base!$O$3:$O$1000,Tab_atualiza!K$30,Base!$P$3:$P$1000,Tab_atualiza!$A35))</f>
        <v>1.4552099999999999</v>
      </c>
      <c r="L35" s="28">
        <f ca="1">IF(SUMIFS(Base!$T$3:$T$1000,Base!$O$3:$O$1000,Tab_atualiza!L$30,Base!$P$3:$P$1000,Tab_atualiza!$A35)=0,"",SUMIFS(Base!$T$3:$T$1000,Base!$O$3:$O$1000,Tab_atualiza!L$30,Base!$P$3:$P$1000,Tab_atualiza!$A35))</f>
        <v>1.3897200000000001</v>
      </c>
    </row>
    <row r="36" spans="1:12" x14ac:dyDescent="0.2">
      <c r="A36" s="26">
        <v>6</v>
      </c>
      <c r="B36" s="21" t="s">
        <v>27</v>
      </c>
      <c r="C36" s="28">
        <f ca="1">IF(SUMIFS(Base!$T$3:$T$1000,Base!$O$3:$O$1000,Tab_atualiza!C$30,Base!$P$3:$P$1000,Tab_atualiza!$A36)=0,"",SUMIFS(Base!$T$3:$T$1000,Base!$O$3:$O$1000,Tab_atualiza!C$30,Base!$P$3:$P$1000,Tab_atualiza!$A36))</f>
        <v>2.3271799999999998</v>
      </c>
      <c r="D36" s="28">
        <f ca="1">IF(SUMIFS(Base!$T$3:$T$1000,Base!$O$3:$O$1000,Tab_atualiza!D$30,Base!$P$3:$P$1000,Tab_atualiza!$A36)=0,"",SUMIFS(Base!$T$3:$T$1000,Base!$O$3:$O$1000,Tab_atualiza!D$30,Base!$P$3:$P$1000,Tab_atualiza!$A36))</f>
        <v>2.1849500000000002</v>
      </c>
      <c r="E36" s="28">
        <f ca="1">IF(SUMIFS(Base!$T$3:$T$1000,Base!$O$3:$O$1000,Tab_atualiza!E$30,Base!$P$3:$P$1000,Tab_atualiza!$A36)=0,"",SUMIFS(Base!$T$3:$T$1000,Base!$O$3:$O$1000,Tab_atualiza!E$30,Base!$P$3:$P$1000,Tab_atualiza!$A36))</f>
        <v>2.0798800000000002</v>
      </c>
      <c r="F36" s="28">
        <f ca="1">IF(SUMIFS(Base!$T$3:$T$1000,Base!$O$3:$O$1000,Tab_atualiza!F$30,Base!$P$3:$P$1000,Tab_atualiza!$A36)=0,"",SUMIFS(Base!$T$3:$T$1000,Base!$O$3:$O$1000,Tab_atualiza!F$30,Base!$P$3:$P$1000,Tab_atualiza!$A36))</f>
        <v>1.95364</v>
      </c>
      <c r="G36" s="28">
        <f ca="1">IF(SUMIFS(Base!$T$3:$T$1000,Base!$O$3:$O$1000,Tab_atualiza!G$30,Base!$P$3:$P$1000,Tab_atualiza!$A36)=0,"",SUMIFS(Base!$T$3:$T$1000,Base!$O$3:$O$1000,Tab_atualiza!G$30,Base!$P$3:$P$1000,Tab_atualiza!$A36))</f>
        <v>1.8376399999999999</v>
      </c>
      <c r="H36" s="28">
        <f ca="1">IF(SUMIFS(Base!$T$3:$T$1000,Base!$O$3:$O$1000,Tab_atualiza!H$30,Base!$P$3:$P$1000,Tab_atualiza!$A36)=0,"",SUMIFS(Base!$T$3:$T$1000,Base!$O$3:$O$1000,Tab_atualiza!H$30,Base!$P$3:$P$1000,Tab_atualiza!$A36))</f>
        <v>1.6978</v>
      </c>
      <c r="I36" s="28">
        <f ca="1">IF(SUMIFS(Base!$T$3:$T$1000,Base!$O$3:$O$1000,Tab_atualiza!I$30,Base!$P$3:$P$1000,Tab_atualiza!$A36)=0,"",SUMIFS(Base!$T$3:$T$1000,Base!$O$3:$O$1000,Tab_atualiza!I$30,Base!$P$3:$P$1000,Tab_atualiza!$A36))</f>
        <v>1.54874</v>
      </c>
      <c r="J36" s="28">
        <f ca="1">IF(SUMIFS(Base!$T$3:$T$1000,Base!$O$3:$O$1000,Tab_atualiza!J$30,Base!$P$3:$P$1000,Tab_atualiza!$A36)=0,"",SUMIFS(Base!$T$3:$T$1000,Base!$O$3:$O$1000,Tab_atualiza!J$30,Base!$P$3:$P$1000,Tab_atualiza!$A36))</f>
        <v>1.49244</v>
      </c>
      <c r="K36" s="28">
        <f ca="1">IF(SUMIFS(Base!$T$3:$T$1000,Base!$O$3:$O$1000,Tab_atualiza!K$30,Base!$P$3:$P$1000,Tab_atualiza!$A36)=0,"",SUMIFS(Base!$T$3:$T$1000,Base!$O$3:$O$1000,Tab_atualiza!K$30,Base!$P$3:$P$1000,Tab_atualiza!$A36))</f>
        <v>1.4531799999999999</v>
      </c>
      <c r="L36" s="28">
        <f ca="1">IF(SUMIFS(Base!$T$3:$T$1000,Base!$O$3:$O$1000,Tab_atualiza!L$30,Base!$P$3:$P$1000,Tab_atualiza!$A36)=0,"",SUMIFS(Base!$T$3:$T$1000,Base!$O$3:$O$1000,Tab_atualiza!L$30,Base!$P$3:$P$1000,Tab_atualiza!$A36))</f>
        <v>1.3848800000000001</v>
      </c>
    </row>
    <row r="37" spans="1:12" x14ac:dyDescent="0.2">
      <c r="A37" s="26">
        <v>7</v>
      </c>
      <c r="B37" s="21" t="s">
        <v>28</v>
      </c>
      <c r="C37" s="28">
        <f ca="1">IF(SUMIFS(Base!$T$3:$T$1000,Base!$O$3:$O$1000,Tab_atualiza!C$30,Base!$P$3:$P$1000,Tab_atualiza!$A37)=0,"",SUMIFS(Base!$T$3:$T$1000,Base!$O$3:$O$1000,Tab_atualiza!C$30,Base!$P$3:$P$1000,Tab_atualiza!$A37))</f>
        <v>2.3227699999999998</v>
      </c>
      <c r="D37" s="28">
        <f ca="1">IF(SUMIFS(Base!$T$3:$T$1000,Base!$O$3:$O$1000,Tab_atualiza!D$30,Base!$P$3:$P$1000,Tab_atualiza!$A37)=0,"",SUMIFS(Base!$T$3:$T$1000,Base!$O$3:$O$1000,Tab_atualiza!D$30,Base!$P$3:$P$1000,Tab_atualiza!$A37))</f>
        <v>2.1799400000000002</v>
      </c>
      <c r="E37" s="28">
        <f ca="1">IF(SUMIFS(Base!$T$3:$T$1000,Base!$O$3:$O$1000,Tab_atualiza!E$30,Base!$P$3:$P$1000,Tab_atualiza!$A37)=0,"",SUMIFS(Base!$T$3:$T$1000,Base!$O$3:$O$1000,Tab_atualiza!E$30,Base!$P$3:$P$1000,Tab_atualiza!$A37))</f>
        <v>2.0761500000000002</v>
      </c>
      <c r="F37" s="28">
        <f ca="1">IF(SUMIFS(Base!$T$3:$T$1000,Base!$O$3:$O$1000,Tab_atualiza!F$30,Base!$P$3:$P$1000,Tab_atualiza!$A37)=0,"",SUMIFS(Base!$T$3:$T$1000,Base!$O$3:$O$1000,Tab_atualiza!F$30,Base!$P$3:$P$1000,Tab_atualiza!$A37))</f>
        <v>1.94625</v>
      </c>
      <c r="G37" s="28">
        <f ca="1">IF(SUMIFS(Base!$T$3:$T$1000,Base!$O$3:$O$1000,Tab_atualiza!G$30,Base!$P$3:$P$1000,Tab_atualiza!$A37)=0,"",SUMIFS(Base!$T$3:$T$1000,Base!$O$3:$O$1000,Tab_atualiza!G$30,Base!$P$3:$P$1000,Tab_atualiza!$A37))</f>
        <v>1.8290500000000001</v>
      </c>
      <c r="H37" s="28">
        <f ca="1">IF(SUMIFS(Base!$T$3:$T$1000,Base!$O$3:$O$1000,Tab_atualiza!H$30,Base!$P$3:$P$1000,Tab_atualiza!$A37)=0,"",SUMIFS(Base!$T$3:$T$1000,Base!$O$3:$O$1000,Tab_atualiza!H$30,Base!$P$3:$P$1000,Tab_atualiza!$A37))</f>
        <v>1.68116</v>
      </c>
      <c r="I37" s="28">
        <f ca="1">IF(SUMIFS(Base!$T$3:$T$1000,Base!$O$3:$O$1000,Tab_atualiza!I$30,Base!$P$3:$P$1000,Tab_atualiza!$A37)=0,"",SUMIFS(Base!$T$3:$T$1000,Base!$O$3:$O$1000,Tab_atualiza!I$30,Base!$P$3:$P$1000,Tab_atualiza!$A37))</f>
        <v>1.54257</v>
      </c>
      <c r="J37" s="28">
        <f ca="1">IF(SUMIFS(Base!$T$3:$T$1000,Base!$O$3:$O$1000,Tab_atualiza!J$30,Base!$P$3:$P$1000,Tab_atualiza!$A37)=0,"",SUMIFS(Base!$T$3:$T$1000,Base!$O$3:$O$1000,Tab_atualiza!J$30,Base!$P$3:$P$1000,Tab_atualiza!$A37))</f>
        <v>1.4900500000000001</v>
      </c>
      <c r="K37" s="28">
        <f ca="1">IF(SUMIFS(Base!$T$3:$T$1000,Base!$O$3:$O$1000,Tab_atualiza!K$30,Base!$P$3:$P$1000,Tab_atualiza!$A37)=0,"",SUMIFS(Base!$T$3:$T$1000,Base!$O$3:$O$1000,Tab_atualiza!K$30,Base!$P$3:$P$1000,Tab_atualiza!$A37))</f>
        <v>1.4372199999999999</v>
      </c>
      <c r="L37" s="28">
        <f ca="1">IF(SUMIFS(Base!$T$3:$T$1000,Base!$O$3:$O$1000,Tab_atualiza!L$30,Base!$P$3:$P$1000,Tab_atualiza!$A37)=0,"",SUMIFS(Base!$T$3:$T$1000,Base!$O$3:$O$1000,Tab_atualiza!L$30,Base!$P$3:$P$1000,Tab_atualiza!$A37))</f>
        <v>1.38405</v>
      </c>
    </row>
    <row r="38" spans="1:12" x14ac:dyDescent="0.2">
      <c r="A38" s="26">
        <v>8</v>
      </c>
      <c r="B38" s="21" t="s">
        <v>29</v>
      </c>
      <c r="C38" s="28">
        <f ca="1">IF(SUMIFS(Base!$T$3:$T$1000,Base!$O$3:$O$1000,Tab_atualiza!C$30,Base!$P$3:$P$1000,Tab_atualiza!$A38)=0,"",SUMIFS(Base!$T$3:$T$1000,Base!$O$3:$O$1000,Tab_atualiza!C$30,Base!$P$3:$P$1000,Tab_atualiza!$A38))</f>
        <v>2.3248600000000001</v>
      </c>
      <c r="D38" s="28">
        <f ca="1">IF(SUMIFS(Base!$T$3:$T$1000,Base!$O$3:$O$1000,Tab_atualiza!D$30,Base!$P$3:$P$1000,Tab_atualiza!$A38)=0,"",SUMIFS(Base!$T$3:$T$1000,Base!$O$3:$O$1000,Tab_atualiza!D$30,Base!$P$3:$P$1000,Tab_atualiza!$A38))</f>
        <v>2.1777600000000001</v>
      </c>
      <c r="E38" s="28">
        <f ca="1">IF(SUMIFS(Base!$T$3:$T$1000,Base!$O$3:$O$1000,Tab_atualiza!E$30,Base!$P$3:$P$1000,Tab_atualiza!$A38)=0,"",SUMIFS(Base!$T$3:$T$1000,Base!$O$3:$O$1000,Tab_atualiza!E$30,Base!$P$3:$P$1000,Tab_atualiza!$A38))</f>
        <v>2.0693199999999998</v>
      </c>
      <c r="F38" s="28">
        <f ca="1">IF(SUMIFS(Base!$T$3:$T$1000,Base!$O$3:$O$1000,Tab_atualiza!F$30,Base!$P$3:$P$1000,Tab_atualiza!$A38)=0,"",SUMIFS(Base!$T$3:$T$1000,Base!$O$3:$O$1000,Tab_atualiza!F$30,Base!$P$3:$P$1000,Tab_atualiza!$A38))</f>
        <v>1.94489</v>
      </c>
      <c r="G38" s="28">
        <f ca="1">IF(SUMIFS(Base!$T$3:$T$1000,Base!$O$3:$O$1000,Tab_atualiza!G$30,Base!$P$3:$P$1000,Tab_atualiza!$A38)=0,"",SUMIFS(Base!$T$3:$T$1000,Base!$O$3:$O$1000,Tab_atualiza!G$30,Base!$P$3:$P$1000,Tab_atualiza!$A38))</f>
        <v>1.8259399999999999</v>
      </c>
      <c r="H38" s="28">
        <f ca="1">IF(SUMIFS(Base!$T$3:$T$1000,Base!$O$3:$O$1000,Tab_atualiza!H$30,Base!$P$3:$P$1000,Tab_atualiza!$A38)=0,"",SUMIFS(Base!$T$3:$T$1000,Base!$O$3:$O$1000,Tab_atualiza!H$30,Base!$P$3:$P$1000,Tab_atualiza!$A38))</f>
        <v>1.6712899999999999</v>
      </c>
      <c r="I38" s="28">
        <f ca="1">IF(SUMIFS(Base!$T$3:$T$1000,Base!$O$3:$O$1000,Tab_atualiza!I$30,Base!$P$3:$P$1000,Tab_atualiza!$A38)=0,"",SUMIFS(Base!$T$3:$T$1000,Base!$O$3:$O$1000,Tab_atualiza!I$30,Base!$P$3:$P$1000,Tab_atualiza!$A38))</f>
        <v>1.5342899999999999</v>
      </c>
      <c r="J38" s="28">
        <f ca="1">IF(SUMIFS(Base!$T$3:$T$1000,Base!$O$3:$O$1000,Tab_atualiza!J$30,Base!$P$3:$P$1000,Tab_atualiza!$A38)=0,"",SUMIFS(Base!$T$3:$T$1000,Base!$O$3:$O$1000,Tab_atualiza!J$30,Base!$P$3:$P$1000,Tab_atualiza!$A38))</f>
        <v>1.49274</v>
      </c>
      <c r="K38" s="28">
        <f ca="1">IF(SUMIFS(Base!$T$3:$T$1000,Base!$O$3:$O$1000,Tab_atualiza!K$30,Base!$P$3:$P$1000,Tab_atualiza!$A38)=0,"",SUMIFS(Base!$T$3:$T$1000,Base!$O$3:$O$1000,Tab_atualiza!K$30,Base!$P$3:$P$1000,Tab_atualiza!$A38))</f>
        <v>1.4280900000000001</v>
      </c>
      <c r="L38" s="28">
        <f ca="1">IF(SUMIFS(Base!$T$3:$T$1000,Base!$O$3:$O$1000,Tab_atualiza!L$30,Base!$P$3:$P$1000,Tab_atualiza!$A38)=0,"",SUMIFS(Base!$T$3:$T$1000,Base!$O$3:$O$1000,Tab_atualiza!L$30,Base!$P$3:$P$1000,Tab_atualiza!$A38))</f>
        <v>1.3828</v>
      </c>
    </row>
    <row r="39" spans="1:12" x14ac:dyDescent="0.2">
      <c r="A39" s="26">
        <v>9</v>
      </c>
      <c r="B39" s="21" t="s">
        <v>30</v>
      </c>
      <c r="C39" s="28">
        <f ca="1">IF(SUMIFS(Base!$T$3:$T$1000,Base!$O$3:$O$1000,Tab_atualiza!C$30,Base!$P$3:$P$1000,Tab_atualiza!$A39)=0,"",SUMIFS(Base!$T$3:$T$1000,Base!$O$3:$O$1000,Tab_atualiza!C$30,Base!$P$3:$P$1000,Tab_atualiza!$A39))</f>
        <v>2.3260299999999998</v>
      </c>
      <c r="D39" s="28">
        <f ca="1">IF(SUMIFS(Base!$T$3:$T$1000,Base!$O$3:$O$1000,Tab_atualiza!D$30,Base!$P$3:$P$1000,Tab_atualiza!$A39)=0,"",SUMIFS(Base!$T$3:$T$1000,Base!$O$3:$O$1000,Tab_atualiza!D$30,Base!$P$3:$P$1000,Tab_atualiza!$A39))</f>
        <v>2.1718999999999999</v>
      </c>
      <c r="E39" s="28">
        <f ca="1">IF(SUMIFS(Base!$T$3:$T$1000,Base!$O$3:$O$1000,Tab_atualiza!E$30,Base!$P$3:$P$1000,Tab_atualiza!$A39)=0,"",SUMIFS(Base!$T$3:$T$1000,Base!$O$3:$O$1000,Tab_atualiza!E$30,Base!$P$3:$P$1000,Tab_atualiza!$A39))</f>
        <v>2.06128</v>
      </c>
      <c r="F39" s="28">
        <f ca="1">IF(SUMIFS(Base!$T$3:$T$1000,Base!$O$3:$O$1000,Tab_atualiza!F$30,Base!$P$3:$P$1000,Tab_atualiza!$A39)=0,"",SUMIFS(Base!$T$3:$T$1000,Base!$O$3:$O$1000,Tab_atualiza!F$30,Base!$P$3:$P$1000,Tab_atualiza!$A39))</f>
        <v>1.9417800000000001</v>
      </c>
      <c r="G39" s="28">
        <f ca="1">IF(SUMIFS(Base!$T$3:$T$1000,Base!$O$3:$O$1000,Tab_atualiza!G$30,Base!$P$3:$P$1000,Tab_atualiza!$A39)=0,"",SUMIFS(Base!$T$3:$T$1000,Base!$O$3:$O$1000,Tab_atualiza!G$30,Base!$P$3:$P$1000,Tab_atualiza!$A39))</f>
        <v>1.8233900000000001</v>
      </c>
      <c r="H39" s="28">
        <f ca="1">IF(SUMIFS(Base!$T$3:$T$1000,Base!$O$3:$O$1000,Tab_atualiza!H$30,Base!$P$3:$P$1000,Tab_atualiza!$A39)=0,"",SUMIFS(Base!$T$3:$T$1000,Base!$O$3:$O$1000,Tab_atualiza!H$30,Base!$P$3:$P$1000,Tab_atualiza!$A39))</f>
        <v>1.66414</v>
      </c>
      <c r="I39" s="28">
        <f ca="1">IF(SUMIFS(Base!$T$3:$T$1000,Base!$O$3:$O$1000,Tab_atualiza!I$30,Base!$P$3:$P$1000,Tab_atualiza!$A39)=0,"",SUMIFS(Base!$T$3:$T$1000,Base!$O$3:$O$1000,Tab_atualiza!I$30,Base!$P$3:$P$1000,Tab_atualiza!$A39))</f>
        <v>1.52742</v>
      </c>
      <c r="J39" s="28">
        <f ca="1">IF(SUMIFS(Base!$T$3:$T$1000,Base!$O$3:$O$1000,Tab_atualiza!J$30,Base!$P$3:$P$1000,Tab_atualiza!$A39)=0,"",SUMIFS(Base!$T$3:$T$1000,Base!$O$3:$O$1000,Tab_atualiza!J$30,Base!$P$3:$P$1000,Tab_atualiza!$A39))</f>
        <v>1.48753</v>
      </c>
      <c r="K39" s="28">
        <f ca="1">IF(SUMIFS(Base!$T$3:$T$1000,Base!$O$3:$O$1000,Tab_atualiza!K$30,Base!$P$3:$P$1000,Tab_atualiza!$A39)=0,"",SUMIFS(Base!$T$3:$T$1000,Base!$O$3:$O$1000,Tab_atualiza!K$30,Base!$P$3:$P$1000,Tab_atualiza!$A39))</f>
        <v>1.4262300000000001</v>
      </c>
      <c r="L39" s="28">
        <f ca="1">IF(SUMIFS(Base!$T$3:$T$1000,Base!$O$3:$O$1000,Tab_atualiza!L$30,Base!$P$3:$P$1000,Tab_atualiza!$A39)=0,"",SUMIFS(Base!$T$3:$T$1000,Base!$O$3:$O$1000,Tab_atualiza!L$30,Base!$P$3:$P$1000,Tab_atualiza!$A39))</f>
        <v>1.3816999999999999</v>
      </c>
    </row>
    <row r="40" spans="1:12" x14ac:dyDescent="0.2">
      <c r="A40" s="26">
        <v>10</v>
      </c>
      <c r="B40" s="21" t="s">
        <v>31</v>
      </c>
      <c r="C40" s="28">
        <f ca="1">IF(SUMIFS(Base!$T$3:$T$1000,Base!$O$3:$O$1000,Tab_atualiza!C$30,Base!$P$3:$P$1000,Tab_atualiza!$A40)=0,"",SUMIFS(Base!$T$3:$T$1000,Base!$O$3:$O$1000,Tab_atualiza!C$30,Base!$P$3:$P$1000,Tab_atualiza!$A40))</f>
        <v>2.3188399999999998</v>
      </c>
      <c r="D40" s="28">
        <f ca="1">IF(SUMIFS(Base!$T$3:$T$1000,Base!$O$3:$O$1000,Tab_atualiza!D$30,Base!$P$3:$P$1000,Tab_atualiza!$A40)=0,"",SUMIFS(Base!$T$3:$T$1000,Base!$O$3:$O$1000,Tab_atualiza!D$30,Base!$P$3:$P$1000,Tab_atualiza!$A40))</f>
        <v>2.16045</v>
      </c>
      <c r="E40" s="28">
        <f ca="1">IF(SUMIFS(Base!$T$3:$T$1000,Base!$O$3:$O$1000,Tab_atualiza!E$30,Base!$P$3:$P$1000,Tab_atualiza!$A40)=0,"",SUMIFS(Base!$T$3:$T$1000,Base!$O$3:$O$1000,Tab_atualiza!E$30,Base!$P$3:$P$1000,Tab_atualiza!$A40))</f>
        <v>2.0514299999999999</v>
      </c>
      <c r="F40" s="28">
        <f ca="1">IF(SUMIFS(Base!$T$3:$T$1000,Base!$O$3:$O$1000,Tab_atualiza!F$30,Base!$P$3:$P$1000,Tab_atualiza!$A40)=0,"",SUMIFS(Base!$T$3:$T$1000,Base!$O$3:$O$1000,Tab_atualiza!F$30,Base!$P$3:$P$1000,Tab_atualiza!$A40))</f>
        <v>1.93655</v>
      </c>
      <c r="G40" s="28">
        <f ca="1">IF(SUMIFS(Base!$T$3:$T$1000,Base!$O$3:$O$1000,Tab_atualiza!G$30,Base!$P$3:$P$1000,Tab_atualiza!$A40)=0,"",SUMIFS(Base!$T$3:$T$1000,Base!$O$3:$O$1000,Tab_atualiza!G$30,Base!$P$3:$P$1000,Tab_atualiza!$A40))</f>
        <v>1.8163100000000001</v>
      </c>
      <c r="H40" s="28">
        <f ca="1">IF(SUMIFS(Base!$T$3:$T$1000,Base!$O$3:$O$1000,Tab_atualiza!H$30,Base!$P$3:$P$1000,Tab_atualiza!$A40)=0,"",SUMIFS(Base!$T$3:$T$1000,Base!$O$3:$O$1000,Tab_atualiza!H$30,Base!$P$3:$P$1000,Tab_atualiza!$A40))</f>
        <v>1.65767</v>
      </c>
      <c r="I40" s="28">
        <f ca="1">IF(SUMIFS(Base!$T$3:$T$1000,Base!$O$3:$O$1000,Tab_atualiza!I$30,Base!$P$3:$P$1000,Tab_atualiza!$A40)=0,"",SUMIFS(Base!$T$3:$T$1000,Base!$O$3:$O$1000,Tab_atualiza!I$30,Base!$P$3:$P$1000,Tab_atualiza!$A40))</f>
        <v>1.5239100000000001</v>
      </c>
      <c r="J40" s="28">
        <f ca="1">IF(SUMIFS(Base!$T$3:$T$1000,Base!$O$3:$O$1000,Tab_atualiza!J$30,Base!$P$3:$P$1000,Tab_atualiza!$A40)=0,"",SUMIFS(Base!$T$3:$T$1000,Base!$O$3:$O$1000,Tab_atualiza!J$30,Base!$P$3:$P$1000,Tab_atualiza!$A40))</f>
        <v>1.4859</v>
      </c>
      <c r="K40" s="28">
        <f ca="1">IF(SUMIFS(Base!$T$3:$T$1000,Base!$O$3:$O$1000,Tab_atualiza!K$30,Base!$P$3:$P$1000,Tab_atualiza!$A40)=0,"",SUMIFS(Base!$T$3:$T$1000,Base!$O$3:$O$1000,Tab_atualiza!K$30,Base!$P$3:$P$1000,Tab_atualiza!$A40))</f>
        <v>1.4249499999999999</v>
      </c>
      <c r="L40" s="28">
        <f ca="1">IF(SUMIFS(Base!$T$3:$T$1000,Base!$O$3:$O$1000,Tab_atualiza!L$30,Base!$P$3:$P$1000,Tab_atualiza!$A40)=0,"",SUMIFS(Base!$T$3:$T$1000,Base!$O$3:$O$1000,Tab_atualiza!L$30,Base!$P$3:$P$1000,Tab_atualiza!$A40))</f>
        <v>1.38046</v>
      </c>
    </row>
    <row r="41" spans="1:12" x14ac:dyDescent="0.2">
      <c r="A41" s="26">
        <v>11</v>
      </c>
      <c r="B41" s="21" t="s">
        <v>32</v>
      </c>
      <c r="C41" s="28">
        <f ca="1">IF(SUMIFS(Base!$T$3:$T$1000,Base!$O$3:$O$1000,Tab_atualiza!C$30,Base!$P$3:$P$1000,Tab_atualiza!$A41)=0,"",SUMIFS(Base!$T$3:$T$1000,Base!$O$3:$O$1000,Tab_atualiza!C$30,Base!$P$3:$P$1000,Tab_atualiza!$A41))</f>
        <v>2.3045499999999999</v>
      </c>
      <c r="D41" s="28">
        <f ca="1">IF(SUMIFS(Base!$T$3:$T$1000,Base!$O$3:$O$1000,Tab_atualiza!D$30,Base!$P$3:$P$1000,Tab_atualiza!$A41)=0,"",SUMIFS(Base!$T$3:$T$1000,Base!$O$3:$O$1000,Tab_atualiza!D$30,Base!$P$3:$P$1000,Tab_atualiza!$A41))</f>
        <v>2.1514099999999998</v>
      </c>
      <c r="E41" s="28">
        <f ca="1">IF(SUMIFS(Base!$T$3:$T$1000,Base!$O$3:$O$1000,Tab_atualiza!E$30,Base!$P$3:$P$1000,Tab_atualiza!$A41)=0,"",SUMIFS(Base!$T$3:$T$1000,Base!$O$3:$O$1000,Tab_atualiza!E$30,Base!$P$3:$P$1000,Tab_atualiza!$A41))</f>
        <v>2.0381800000000001</v>
      </c>
      <c r="F41" s="28">
        <f ca="1">IF(SUMIFS(Base!$T$3:$T$1000,Base!$O$3:$O$1000,Tab_atualiza!F$30,Base!$P$3:$P$1000,Tab_atualiza!$A41)=0,"",SUMIFS(Base!$T$3:$T$1000,Base!$O$3:$O$1000,Tab_atualiza!F$30,Base!$P$3:$P$1000,Tab_atualiza!$A41))</f>
        <v>1.9273</v>
      </c>
      <c r="G41" s="28">
        <f ca="1">IF(SUMIFS(Base!$T$3:$T$1000,Base!$O$3:$O$1000,Tab_atualiza!G$30,Base!$P$3:$P$1000,Tab_atualiza!$A41)=0,"",SUMIFS(Base!$T$3:$T$1000,Base!$O$3:$O$1000,Tab_atualiza!G$30,Base!$P$3:$P$1000,Tab_atualiza!$A41))</f>
        <v>1.8076300000000001</v>
      </c>
      <c r="H41" s="28">
        <f ca="1">IF(SUMIFS(Base!$T$3:$T$1000,Base!$O$3:$O$1000,Tab_atualiza!H$30,Base!$P$3:$P$1000,Tab_atualiza!$A41)=0,"",SUMIFS(Base!$T$3:$T$1000,Base!$O$3:$O$1000,Tab_atualiza!H$30,Base!$P$3:$P$1000,Tab_atualiza!$A41))</f>
        <v>1.6468</v>
      </c>
      <c r="I41" s="28">
        <f ca="1">IF(SUMIFS(Base!$T$3:$T$1000,Base!$O$3:$O$1000,Tab_atualiza!I$30,Base!$P$3:$P$1000,Tab_atualiza!$A41)=0,"",SUMIFS(Base!$T$3:$T$1000,Base!$O$3:$O$1000,Tab_atualiza!I$30,Base!$P$3:$P$1000,Tab_atualiza!$A41))</f>
        <v>1.52102</v>
      </c>
      <c r="J41" s="28">
        <f ca="1">IF(SUMIFS(Base!$T$3:$T$1000,Base!$O$3:$O$1000,Tab_atualiza!J$30,Base!$P$3:$P$1000,Tab_atualiza!$A41)=0,"",SUMIFS(Base!$T$3:$T$1000,Base!$O$3:$O$1000,Tab_atualiza!J$30,Base!$P$3:$P$1000,Tab_atualiza!$A41))</f>
        <v>1.4808600000000001</v>
      </c>
      <c r="K41" s="28">
        <f ca="1">IF(SUMIFS(Base!$T$3:$T$1000,Base!$O$3:$O$1000,Tab_atualiza!K$30,Base!$P$3:$P$1000,Tab_atualiza!$A41)=0,"",SUMIFS(Base!$T$3:$T$1000,Base!$O$3:$O$1000,Tab_atualiza!K$30,Base!$P$3:$P$1000,Tab_atualiza!$A41))</f>
        <v>1.41673</v>
      </c>
      <c r="L41" s="28">
        <f ca="1">IF(SUMIFS(Base!$T$3:$T$1000,Base!$O$3:$O$1000,Tab_atualiza!L$30,Base!$P$3:$P$1000,Tab_atualiza!$A41)=0,"",SUMIFS(Base!$T$3:$T$1000,Base!$O$3:$O$1000,Tab_atualiza!L$30,Base!$P$3:$P$1000,Tab_atualiza!$A41))</f>
        <v>1.37921</v>
      </c>
    </row>
    <row r="42" spans="1:12" x14ac:dyDescent="0.2">
      <c r="A42" s="27">
        <v>12</v>
      </c>
      <c r="B42" s="22" t="s">
        <v>33</v>
      </c>
      <c r="C42" s="28">
        <f ca="1">IF(SUMIFS(Base!$T$3:$T$1000,Base!$O$3:$O$1000,Tab_atualiza!C$30,Base!$P$3:$P$1000,Tab_atualiza!$A42)=0,"",SUMIFS(Base!$T$3:$T$1000,Base!$O$3:$O$1000,Tab_atualiza!C$30,Base!$P$3:$P$1000,Tab_atualiza!$A42))</f>
        <v>2.2848999999999999</v>
      </c>
      <c r="D42" s="28">
        <f ca="1">IF(SUMIFS(Base!$T$3:$T$1000,Base!$O$3:$O$1000,Tab_atualiza!D$30,Base!$P$3:$P$1000,Tab_atualiza!$A42)=0,"",SUMIFS(Base!$T$3:$T$1000,Base!$O$3:$O$1000,Tab_atualiza!D$30,Base!$P$3:$P$1000,Tab_atualiza!$A42))</f>
        <v>2.1415600000000001</v>
      </c>
      <c r="E42" s="28">
        <f ca="1">IF(SUMIFS(Base!$T$3:$T$1000,Base!$O$3:$O$1000,Tab_atualiza!E$30,Base!$P$3:$P$1000,Tab_atualiza!$A42)=0,"",SUMIFS(Base!$T$3:$T$1000,Base!$O$3:$O$1000,Tab_atualiza!E$30,Base!$P$3:$P$1000,Tab_atualiza!$A42))</f>
        <v>2.0272299999999999</v>
      </c>
      <c r="F42" s="28">
        <f ca="1">IF(SUMIFS(Base!$T$3:$T$1000,Base!$O$3:$O$1000,Tab_atualiza!F$30,Base!$P$3:$P$1000,Tab_atualiza!$A42)=0,"",SUMIFS(Base!$T$3:$T$1000,Base!$O$3:$O$1000,Tab_atualiza!F$30,Base!$P$3:$P$1000,Tab_atualiza!$A42))</f>
        <v>1.91638</v>
      </c>
      <c r="G42" s="28">
        <f ca="1">IF(SUMIFS(Base!$T$3:$T$1000,Base!$O$3:$O$1000,Tab_atualiza!G$30,Base!$P$3:$P$1000,Tab_atualiza!$A42)=0,"",SUMIFS(Base!$T$3:$T$1000,Base!$O$3:$O$1000,Tab_atualiza!G$30,Base!$P$3:$P$1000,Tab_atualiza!$A42))</f>
        <v>1.8007899999999999</v>
      </c>
      <c r="H42" s="28">
        <f ca="1">IF(SUMIFS(Base!$T$3:$T$1000,Base!$O$3:$O$1000,Tab_atualiza!H$30,Base!$P$3:$P$1000,Tab_atualiza!$A42)=0,"",SUMIFS(Base!$T$3:$T$1000,Base!$O$3:$O$1000,Tab_atualiza!H$30,Base!$P$3:$P$1000,Tab_atualiza!$A42))</f>
        <v>1.63293</v>
      </c>
      <c r="I42" s="28">
        <f ca="1">IF(SUMIFS(Base!$T$3:$T$1000,Base!$O$3:$O$1000,Tab_atualiza!I$30,Base!$P$3:$P$1000,Tab_atualiza!$A42)=0,"",SUMIFS(Base!$T$3:$T$1000,Base!$O$3:$O$1000,Tab_atualiza!I$30,Base!$P$3:$P$1000,Tab_atualiza!$A42))</f>
        <v>1.51708</v>
      </c>
      <c r="J42" s="28">
        <f ca="1">IF(SUMIFS(Base!$T$3:$T$1000,Base!$O$3:$O$1000,Tab_atualiza!J$30,Base!$P$3:$P$1000,Tab_atualiza!$A42)=0,"",SUMIFS(Base!$T$3:$T$1000,Base!$O$3:$O$1000,Tab_atualiza!J$30,Base!$P$3:$P$1000,Tab_atualiza!$A42))</f>
        <v>1.47614</v>
      </c>
      <c r="K42" s="28">
        <f ca="1">IF(SUMIFS(Base!$T$3:$T$1000,Base!$O$3:$O$1000,Tab_atualiza!K$30,Base!$P$3:$P$1000,Tab_atualiza!$A42)=0,"",SUMIFS(Base!$T$3:$T$1000,Base!$O$3:$O$1000,Tab_atualiza!K$30,Base!$P$3:$P$1000,Tab_atualiza!$A42))</f>
        <v>1.41404</v>
      </c>
      <c r="L42" s="28">
        <f ca="1">IF(SUMIFS(Base!$T$3:$T$1000,Base!$O$3:$O$1000,Tab_atualiza!L$30,Base!$P$3:$P$1000,Tab_atualiza!$A42)=0,"",SUMIFS(Base!$T$3:$T$1000,Base!$O$3:$O$1000,Tab_atualiza!L$30,Base!$P$3:$P$1000,Tab_atualiza!$A42))</f>
        <v>1.3772899999999999</v>
      </c>
    </row>
    <row r="43" spans="1:12" x14ac:dyDescent="0.2">
      <c r="A43" s="25"/>
      <c r="B43" s="23"/>
      <c r="C43" s="24">
        <v>2020</v>
      </c>
      <c r="D43" s="24">
        <v>2021</v>
      </c>
      <c r="E43" s="24">
        <v>2022</v>
      </c>
      <c r="F43" s="24">
        <v>2023</v>
      </c>
      <c r="G43" s="24">
        <v>2024</v>
      </c>
      <c r="H43" s="24">
        <v>2025</v>
      </c>
      <c r="I43" s="24">
        <v>2026</v>
      </c>
      <c r="J43" s="24">
        <v>2027</v>
      </c>
      <c r="K43" s="24">
        <v>2028</v>
      </c>
      <c r="L43" s="24">
        <v>2029</v>
      </c>
    </row>
    <row r="44" spans="1:12" x14ac:dyDescent="0.2">
      <c r="A44" s="26">
        <v>1</v>
      </c>
      <c r="B44" s="21" t="s">
        <v>22</v>
      </c>
      <c r="C44" s="28">
        <f ca="1">IF(SUMIFS(Base!$T$3:$T$1000,Base!$O$3:$O$1000,Tab_atualiza!C$43,Base!$P$3:$P$1000,Tab_atualiza!$A44)=0,"",SUMIFS(Base!$T$3:$T$1000,Base!$O$3:$O$1000,Tab_atualiza!C$43,Base!$P$3:$P$1000,Tab_atualiza!$A44))</f>
        <v>1.36297</v>
      </c>
      <c r="D44" s="28">
        <f ca="1">IF(SUMIFS(Base!$T$3:$T$1000,Base!$O$3:$O$1000,Tab_atualiza!D$43,Base!$P$3:$P$1000,Tab_atualiza!$A44)=0,"",SUMIFS(Base!$T$3:$T$1000,Base!$O$3:$O$1000,Tab_atualiza!D$43,Base!$P$3:$P$1000,Tab_atualiza!$A44))</f>
        <v>1.30769</v>
      </c>
      <c r="E44" s="28">
        <f ca="1">IF(SUMIFS(Base!$T$3:$T$1000,Base!$O$3:$O$1000,Tab_atualiza!E$43,Base!$P$3:$P$1000,Tab_atualiza!$A44)=0,"",SUMIFS(Base!$T$3:$T$1000,Base!$O$3:$O$1000,Tab_atualiza!E$43,Base!$P$3:$P$1000,Tab_atualiza!$A44))</f>
        <v>1.18425</v>
      </c>
      <c r="F44" s="28">
        <f ca="1">IF(SUMIFS(Base!$T$3:$T$1000,Base!$O$3:$O$1000,Tab_atualiza!F$43,Base!$P$3:$P$1000,Tab_atualiza!$A44)=0,"",SUMIFS(Base!$T$3:$T$1000,Base!$O$3:$O$1000,Tab_atualiza!F$43,Base!$P$3:$P$1000,Tab_atualiza!$A44))</f>
        <v>1.11826</v>
      </c>
      <c r="G44" s="28">
        <f ca="1">IF(SUMIFS(Base!$T$3:$T$1000,Base!$O$3:$O$1000,Tab_atualiza!G$43,Base!$P$3:$P$1000,Tab_atualiza!$A44)=0,"",SUMIFS(Base!$T$3:$T$1000,Base!$O$3:$O$1000,Tab_atualiza!G$43,Base!$P$3:$P$1000,Tab_atualiza!$A44))</f>
        <v>1.0679000000000001</v>
      </c>
      <c r="H44" s="28">
        <f ca="1">IF(SUMIFS(Base!$T$3:$T$1000,Base!$O$3:$O$1000,Tab_atualiza!H$43,Base!$P$3:$P$1000,Tab_atualiza!$A44)=0,"",SUMIFS(Base!$T$3:$T$1000,Base!$O$3:$O$1000,Tab_atualiza!H$43,Base!$P$3:$P$1000,Tab_atualiza!$A44))</f>
        <v>1.0199</v>
      </c>
      <c r="I44" s="28" t="str">
        <f ca="1">IF(SUMIFS(Base!$T$3:$T$1000,Base!$O$3:$O$1000,Tab_atualiza!I$43,Base!$P$3:$P$1000,Tab_atualiza!$A44)=0,"",SUMIFS(Base!$T$3:$T$1000,Base!$O$3:$O$1000,Tab_atualiza!I$43,Base!$P$3:$P$1000,Tab_atualiza!$A44))</f>
        <v/>
      </c>
      <c r="J44" s="28" t="str">
        <f ca="1">IF(SUMIFS(Base!$T$3:$T$1000,Base!$O$3:$O$1000,Tab_atualiza!J$43,Base!$P$3:$P$1000,Tab_atualiza!$A44)=0,"",SUMIFS(Base!$T$3:$T$1000,Base!$O$3:$O$1000,Tab_atualiza!J$43,Base!$P$3:$P$1000,Tab_atualiza!$A44))</f>
        <v/>
      </c>
      <c r="K44" s="28" t="str">
        <f ca="1">IF(SUMIFS(Base!$T$3:$T$1000,Base!$O$3:$O$1000,Tab_atualiza!K$43,Base!$P$3:$P$1000,Tab_atualiza!$A44)=0,"",SUMIFS(Base!$T$3:$T$1000,Base!$O$3:$O$1000,Tab_atualiza!K$43,Base!$P$3:$P$1000,Tab_atualiza!$A44))</f>
        <v/>
      </c>
      <c r="L44" s="28" t="str">
        <f ca="1">IF(SUMIFS(Base!$T$3:$T$1000,Base!$O$3:$O$1000,Tab_atualiza!L$43,Base!$P$3:$P$1000,Tab_atualiza!$A44)=0,"",SUMIFS(Base!$T$3:$T$1000,Base!$O$3:$O$1000,Tab_atualiza!L$43,Base!$P$3:$P$1000,Tab_atualiza!$A44))</f>
        <v/>
      </c>
    </row>
    <row r="45" spans="1:12" x14ac:dyDescent="0.2">
      <c r="A45" s="26">
        <v>2</v>
      </c>
      <c r="B45" s="21" t="s">
        <v>23</v>
      </c>
      <c r="C45" s="28">
        <f ca="1">SUMIFS(Base!$T$3:$T$1000,Base!$O$3:$O$1000,Tab_atualiza!C$43,Base!$P$3:$P$1000,Tab_atualiza!$A45)</f>
        <v>1.35337</v>
      </c>
      <c r="D45" s="28">
        <f ca="1">IF(SUMIFS(Base!$T$3:$T$1000,Base!$O$3:$O$1000,Tab_atualiza!D$43,Base!$P$3:$P$1000,Tab_atualiza!$A45)=0,"",SUMIFS(Base!$T$3:$T$1000,Base!$O$3:$O$1000,Tab_atualiza!D$43,Base!$P$3:$P$1000,Tab_atualiza!$A45))</f>
        <v>1.2975699999999999</v>
      </c>
      <c r="E45" s="28">
        <f ca="1">IF(SUMIFS(Base!$T$3:$T$1000,Base!$O$3:$O$1000,Tab_atualiza!E$43,Base!$P$3:$P$1000,Tab_atualiza!$A45)=0,"",SUMIFS(Base!$T$3:$T$1000,Base!$O$3:$O$1000,Tab_atualiza!E$43,Base!$P$3:$P$1000,Tab_atualiza!$A45))</f>
        <v>1.1774199999999999</v>
      </c>
      <c r="F45" s="28">
        <f ca="1">IF(SUMIFS(Base!$T$3:$T$1000,Base!$O$3:$O$1000,Tab_atualiza!F$43,Base!$P$3:$P$1000,Tab_atualiza!$A45)=0,"",SUMIFS(Base!$T$3:$T$1000,Base!$O$3:$O$1000,Tab_atualiza!F$43,Base!$P$3:$P$1000,Tab_atualiza!$A45))</f>
        <v>1.1121399999999999</v>
      </c>
      <c r="G45" s="28">
        <f ca="1">IF(SUMIFS(Base!$T$3:$T$1000,Base!$O$3:$O$1000,Tab_atualiza!G$43,Base!$P$3:$P$1000,Tab_atualiza!$A45)=0,"",SUMIFS(Base!$T$3:$T$1000,Base!$O$3:$O$1000,Tab_atualiza!G$43,Base!$P$3:$P$1000,Tab_atualiza!$A45))</f>
        <v>1.0646</v>
      </c>
      <c r="H45" s="28">
        <f ca="1">IF(SUMIFS(Base!$T$3:$T$1000,Base!$O$3:$O$1000,Tab_atualiza!H$43,Base!$P$3:$P$1000,Tab_atualiza!$A45)=0,"",SUMIFS(Base!$T$3:$T$1000,Base!$O$3:$O$1000,Tab_atualiza!H$43,Base!$P$3:$P$1000,Tab_atualiza!$A45))</f>
        <v>1.01878</v>
      </c>
      <c r="I45" s="28" t="str">
        <f ca="1">IF(SUMIFS(Base!$T$3:$T$1000,Base!$O$3:$O$1000,Tab_atualiza!I$43,Base!$P$3:$P$1000,Tab_atualiza!$A45)=0,"",SUMIFS(Base!$T$3:$T$1000,Base!$O$3:$O$1000,Tab_atualiza!I$43,Base!$P$3:$P$1000,Tab_atualiza!$A45))</f>
        <v/>
      </c>
      <c r="J45" s="28" t="str">
        <f ca="1">IF(SUMIFS(Base!$T$3:$T$1000,Base!$O$3:$O$1000,Tab_atualiza!J$43,Base!$P$3:$P$1000,Tab_atualiza!$A45)=0,"",SUMIFS(Base!$T$3:$T$1000,Base!$O$3:$O$1000,Tab_atualiza!J$43,Base!$P$3:$P$1000,Tab_atualiza!$A45))</f>
        <v/>
      </c>
      <c r="K45" s="28" t="str">
        <f ca="1">IF(SUMIFS(Base!$T$3:$T$1000,Base!$O$3:$O$1000,Tab_atualiza!K$43,Base!$P$3:$P$1000,Tab_atualiza!$A45)=0,"",SUMIFS(Base!$T$3:$T$1000,Base!$O$3:$O$1000,Tab_atualiza!K$43,Base!$P$3:$P$1000,Tab_atualiza!$A45))</f>
        <v/>
      </c>
      <c r="L45" s="28" t="str">
        <f ca="1">IF(SUMIFS(Base!$T$3:$T$1000,Base!$O$3:$O$1000,Tab_atualiza!L$43,Base!$P$3:$P$1000,Tab_atualiza!$A45)=0,"",SUMIFS(Base!$T$3:$T$1000,Base!$O$3:$O$1000,Tab_atualiza!L$43,Base!$P$3:$P$1000,Tab_atualiza!$A45))</f>
        <v/>
      </c>
    </row>
    <row r="46" spans="1:12" x14ac:dyDescent="0.2">
      <c r="A46" s="26">
        <v>3</v>
      </c>
      <c r="B46" s="21" t="s">
        <v>24</v>
      </c>
      <c r="C46" s="28">
        <f ca="1">SUMIFS(Base!$T$3:$T$1000,Base!$O$3:$O$1000,Tab_atualiza!C$43,Base!$P$3:$P$1000,Tab_atualiza!$A46)</f>
        <v>1.35039</v>
      </c>
      <c r="D46" s="28">
        <f ca="1">IF(SUMIFS(Base!$T$3:$T$1000,Base!$O$3:$O$1000,Tab_atualiza!D$43,Base!$P$3:$P$1000,Tab_atualiza!$A46)=0,"",SUMIFS(Base!$T$3:$T$1000,Base!$O$3:$O$1000,Tab_atualiza!D$43,Base!$P$3:$P$1000,Tab_atualiza!$A46))</f>
        <v>1.2913699999999999</v>
      </c>
      <c r="E46" s="28">
        <f ca="1">IF(SUMIFS(Base!$T$3:$T$1000,Base!$O$3:$O$1000,Tab_atualiza!E$43,Base!$P$3:$P$1000,Tab_atualiza!$A46)=0,"",SUMIFS(Base!$T$3:$T$1000,Base!$O$3:$O$1000,Tab_atualiza!E$43,Base!$P$3:$P$1000,Tab_atualiza!$A46))</f>
        <v>1.16588</v>
      </c>
      <c r="F46" s="28">
        <f ca="1">IF(SUMIFS(Base!$T$3:$T$1000,Base!$O$3:$O$1000,Tab_atualiza!F$43,Base!$P$3:$P$1000,Tab_atualiza!$A46)=0,"",SUMIFS(Base!$T$3:$T$1000,Base!$O$3:$O$1000,Tab_atualiza!F$43,Base!$P$3:$P$1000,Tab_atualiza!$A46))</f>
        <v>1.10375</v>
      </c>
      <c r="G46" s="28">
        <f ca="1">IF(SUMIFS(Base!$T$3:$T$1000,Base!$O$3:$O$1000,Tab_atualiza!G$43,Base!$P$3:$P$1000,Tab_atualiza!$A46)=0,"",SUMIFS(Base!$T$3:$T$1000,Base!$O$3:$O$1000,Tab_atualiza!G$43,Base!$P$3:$P$1000,Tab_atualiza!$A46))</f>
        <v>1.05636</v>
      </c>
      <c r="H46" s="28">
        <f ca="1">IF(SUMIFS(Base!$T$3:$T$1000,Base!$O$3:$O$1000,Tab_atualiza!H$43,Base!$P$3:$P$1000,Tab_atualiza!$A46)=0,"",SUMIFS(Base!$T$3:$T$1000,Base!$O$3:$O$1000,Tab_atualiza!H$43,Base!$P$3:$P$1000,Tab_atualiza!$A46))</f>
        <v>1.0064</v>
      </c>
      <c r="I46" s="28" t="str">
        <f ca="1">IF(SUMIFS(Base!$T$3:$T$1000,Base!$O$3:$O$1000,Tab_atualiza!I$43,Base!$P$3:$P$1000,Tab_atualiza!$A46)=0,"",SUMIFS(Base!$T$3:$T$1000,Base!$O$3:$O$1000,Tab_atualiza!I$43,Base!$P$3:$P$1000,Tab_atualiza!$A46))</f>
        <v/>
      </c>
      <c r="J46" s="28" t="str">
        <f ca="1">IF(SUMIFS(Base!$T$3:$T$1000,Base!$O$3:$O$1000,Tab_atualiza!J$43,Base!$P$3:$P$1000,Tab_atualiza!$A46)=0,"",SUMIFS(Base!$T$3:$T$1000,Base!$O$3:$O$1000,Tab_atualiza!J$43,Base!$P$3:$P$1000,Tab_atualiza!$A46))</f>
        <v/>
      </c>
      <c r="K46" s="28" t="str">
        <f ca="1">IF(SUMIFS(Base!$T$3:$T$1000,Base!$O$3:$O$1000,Tab_atualiza!K$43,Base!$P$3:$P$1000,Tab_atualiza!$A46)=0,"",SUMIFS(Base!$T$3:$T$1000,Base!$O$3:$O$1000,Tab_atualiza!K$43,Base!$P$3:$P$1000,Tab_atualiza!$A46))</f>
        <v/>
      </c>
      <c r="L46" s="28" t="str">
        <f ca="1">IF(SUMIFS(Base!$T$3:$T$1000,Base!$O$3:$O$1000,Tab_atualiza!L$43,Base!$P$3:$P$1000,Tab_atualiza!$A46)=0,"",SUMIFS(Base!$T$3:$T$1000,Base!$O$3:$O$1000,Tab_atualiza!L$43,Base!$P$3:$P$1000,Tab_atualiza!$A46))</f>
        <v/>
      </c>
    </row>
    <row r="47" spans="1:12" x14ac:dyDescent="0.2">
      <c r="A47" s="26">
        <v>4</v>
      </c>
      <c r="B47" s="21" t="s">
        <v>25</v>
      </c>
      <c r="C47" s="28">
        <f ca="1">SUMIFS(Base!$T$3:$T$1000,Base!$O$3:$O$1000,Tab_atualiza!C$43,Base!$P$3:$P$1000,Tab_atualiza!$A47)</f>
        <v>1.35012</v>
      </c>
      <c r="D47" s="28">
        <f ca="1">IF(SUMIFS(Base!$T$3:$T$1000,Base!$O$3:$O$1000,Tab_atualiza!D$43,Base!$P$3:$P$1000,Tab_atualiza!$A47)=0,"",SUMIFS(Base!$T$3:$T$1000,Base!$O$3:$O$1000,Tab_atualiza!D$43,Base!$P$3:$P$1000,Tab_atualiza!$A47))</f>
        <v>1.2794700000000001</v>
      </c>
      <c r="E47" s="28">
        <f ca="1">IF(SUMIFS(Base!$T$3:$T$1000,Base!$O$3:$O$1000,Tab_atualiza!E$43,Base!$P$3:$P$1000,Tab_atualiza!$A47)=0,"",SUMIFS(Base!$T$3:$T$1000,Base!$O$3:$O$1000,Tab_atualiza!E$43,Base!$P$3:$P$1000,Tab_atualiza!$A47))</f>
        <v>1.1549100000000001</v>
      </c>
      <c r="F47" s="28">
        <f ca="1">IF(SUMIFS(Base!$T$3:$T$1000,Base!$O$3:$O$1000,Tab_atualiza!F$43,Base!$P$3:$P$1000,Tab_atualiza!$A47)=0,"",SUMIFS(Base!$T$3:$T$1000,Base!$O$3:$O$1000,Tab_atualiza!F$43,Base!$P$3:$P$1000,Tab_atualiza!$A47))</f>
        <v>1.09619</v>
      </c>
      <c r="G47" s="28">
        <f ca="1">IF(SUMIFS(Base!$T$3:$T$1000,Base!$O$3:$O$1000,Tab_atualiza!G$43,Base!$P$3:$P$1000,Tab_atualiza!$A47)=0,"",SUMIFS(Base!$T$3:$T$1000,Base!$O$3:$O$1000,Tab_atualiza!G$43,Base!$P$3:$P$1000,Tab_atualiza!$A47))</f>
        <v>1.05257</v>
      </c>
      <c r="H47" s="28">
        <f ca="1">IF(SUMIFS(Base!$T$3:$T$1000,Base!$O$3:$O$1000,Tab_atualiza!H$43,Base!$P$3:$P$1000,Tab_atualiza!$A47)=0,"",SUMIFS(Base!$T$3:$T$1000,Base!$O$3:$O$1000,Tab_atualiza!H$43,Base!$P$3:$P$1000,Tab_atualiza!$A47))</f>
        <v>1</v>
      </c>
      <c r="I47" s="28" t="str">
        <f ca="1">IF(SUMIFS(Base!$T$3:$T$1000,Base!$O$3:$O$1000,Tab_atualiza!I$43,Base!$P$3:$P$1000,Tab_atualiza!$A47)=0,"",SUMIFS(Base!$T$3:$T$1000,Base!$O$3:$O$1000,Tab_atualiza!I$43,Base!$P$3:$P$1000,Tab_atualiza!$A47))</f>
        <v/>
      </c>
      <c r="J47" s="28" t="str">
        <f ca="1">IF(SUMIFS(Base!$T$3:$T$1000,Base!$O$3:$O$1000,Tab_atualiza!J$43,Base!$P$3:$P$1000,Tab_atualiza!$A47)=0,"",SUMIFS(Base!$T$3:$T$1000,Base!$O$3:$O$1000,Tab_atualiza!J$43,Base!$P$3:$P$1000,Tab_atualiza!$A47))</f>
        <v/>
      </c>
      <c r="K47" s="28" t="str">
        <f ca="1">IF(SUMIFS(Base!$T$3:$T$1000,Base!$O$3:$O$1000,Tab_atualiza!K$43,Base!$P$3:$P$1000,Tab_atualiza!$A47)=0,"",SUMIFS(Base!$T$3:$T$1000,Base!$O$3:$O$1000,Tab_atualiza!K$43,Base!$P$3:$P$1000,Tab_atualiza!$A47))</f>
        <v/>
      </c>
      <c r="L47" s="28" t="str">
        <f ca="1">IF(SUMIFS(Base!$T$3:$T$1000,Base!$O$3:$O$1000,Tab_atualiza!L$43,Base!$P$3:$P$1000,Tab_atualiza!$A47)=0,"",SUMIFS(Base!$T$3:$T$1000,Base!$O$3:$O$1000,Tab_atualiza!L$43,Base!$P$3:$P$1000,Tab_atualiza!$A47))</f>
        <v/>
      </c>
    </row>
    <row r="48" spans="1:12" x14ac:dyDescent="0.2">
      <c r="A48" s="26">
        <v>5</v>
      </c>
      <c r="B48" s="21" t="s">
        <v>26</v>
      </c>
      <c r="C48" s="28">
        <f ca="1">SUMIFS(Base!$T$3:$T$1000,Base!$O$3:$O$1000,Tab_atualiza!C$43,Base!$P$3:$P$1000,Tab_atualiza!$A48)</f>
        <v>1.35026</v>
      </c>
      <c r="D48" s="28">
        <f ca="1">IF(SUMIFS(Base!$T$3:$T$1000,Base!$O$3:$O$1000,Tab_atualiza!D$43,Base!$P$3:$P$1000,Tab_atualiza!$A48)=0,"",SUMIFS(Base!$T$3:$T$1000,Base!$O$3:$O$1000,Tab_atualiza!D$43,Base!$P$3:$P$1000,Tab_atualiza!$A48))</f>
        <v>1.2718400000000001</v>
      </c>
      <c r="E48" s="28">
        <f ca="1">IF(SUMIFS(Base!$T$3:$T$1000,Base!$O$3:$O$1000,Tab_atualiza!E$43,Base!$P$3:$P$1000,Tab_atualiza!$A48)=0,"",SUMIFS(Base!$T$3:$T$1000,Base!$O$3:$O$1000,Tab_atualiza!E$43,Base!$P$3:$P$1000,Tab_atualiza!$A48))</f>
        <v>1.13527</v>
      </c>
      <c r="F48" s="28">
        <f ca="1">IF(SUMIFS(Base!$T$3:$T$1000,Base!$O$3:$O$1000,Tab_atualiza!F$43,Base!$P$3:$P$1000,Tab_atualiza!$A48)=0,"",SUMIFS(Base!$T$3:$T$1000,Base!$O$3:$O$1000,Tab_atualiza!F$43,Base!$P$3:$P$1000,Tab_atualiza!$A48))</f>
        <v>1.0899799999999999</v>
      </c>
      <c r="G48" s="28">
        <f ca="1">IF(SUMIFS(Base!$T$3:$T$1000,Base!$O$3:$O$1000,Tab_atualiza!G$43,Base!$P$3:$P$1000,Tab_atualiza!$A48)=0,"",SUMIFS(Base!$T$3:$T$1000,Base!$O$3:$O$1000,Tab_atualiza!G$43,Base!$P$3:$P$1000,Tab_atualiza!$A48))</f>
        <v>1.05037</v>
      </c>
      <c r="H48" s="28" t="str">
        <f ca="1">IF(SUMIFS(Base!$T$3:$T$1000,Base!$O$3:$O$1000,Tab_atualiza!H$43,Base!$P$3:$P$1000,Tab_atualiza!$A48)=0,"",SUMIFS(Base!$T$3:$T$1000,Base!$O$3:$O$1000,Tab_atualiza!H$43,Base!$P$3:$P$1000,Tab_atualiza!$A48))</f>
        <v/>
      </c>
      <c r="I48" s="28" t="str">
        <f ca="1">IF(SUMIFS(Base!$T$3:$T$1000,Base!$O$3:$O$1000,Tab_atualiza!I$43,Base!$P$3:$P$1000,Tab_atualiza!$A48)=0,"",SUMIFS(Base!$T$3:$T$1000,Base!$O$3:$O$1000,Tab_atualiza!I$43,Base!$P$3:$P$1000,Tab_atualiza!$A48))</f>
        <v/>
      </c>
      <c r="J48" s="28" t="str">
        <f ca="1">IF(SUMIFS(Base!$T$3:$T$1000,Base!$O$3:$O$1000,Tab_atualiza!J$43,Base!$P$3:$P$1000,Tab_atualiza!$A48)=0,"",SUMIFS(Base!$T$3:$T$1000,Base!$O$3:$O$1000,Tab_atualiza!J$43,Base!$P$3:$P$1000,Tab_atualiza!$A48))</f>
        <v/>
      </c>
      <c r="K48" s="28" t="str">
        <f ca="1">IF(SUMIFS(Base!$T$3:$T$1000,Base!$O$3:$O$1000,Tab_atualiza!K$43,Base!$P$3:$P$1000,Tab_atualiza!$A48)=0,"",SUMIFS(Base!$T$3:$T$1000,Base!$O$3:$O$1000,Tab_atualiza!K$43,Base!$P$3:$P$1000,Tab_atualiza!$A48))</f>
        <v/>
      </c>
      <c r="L48" s="28" t="str">
        <f ca="1">IF(SUMIFS(Base!$T$3:$T$1000,Base!$O$3:$O$1000,Tab_atualiza!L$43,Base!$P$3:$P$1000,Tab_atualiza!$A48)=0,"",SUMIFS(Base!$T$3:$T$1000,Base!$O$3:$O$1000,Tab_atualiza!L$43,Base!$P$3:$P$1000,Tab_atualiza!$A48))</f>
        <v/>
      </c>
    </row>
    <row r="49" spans="1:12" x14ac:dyDescent="0.2">
      <c r="A49" s="26">
        <v>6</v>
      </c>
      <c r="B49" s="21" t="s">
        <v>27</v>
      </c>
      <c r="C49" s="28">
        <f ca="1">SUMIFS(Base!$T$3:$T$1000,Base!$O$3:$O$1000,Tab_atualiza!C$43,Base!$P$3:$P$1000,Tab_atualiza!$A49)</f>
        <v>1.3582700000000001</v>
      </c>
      <c r="D49" s="28">
        <f ca="1">IF(SUMIFS(Base!$T$3:$T$1000,Base!$O$3:$O$1000,Tab_atualiza!D$43,Base!$P$3:$P$1000,Tab_atualiza!$A49)=0,"",SUMIFS(Base!$T$3:$T$1000,Base!$O$3:$O$1000,Tab_atualiza!D$43,Base!$P$3:$P$1000,Tab_atualiza!$A49))</f>
        <v>1.26627</v>
      </c>
      <c r="E49" s="28">
        <f ca="1">IF(SUMIFS(Base!$T$3:$T$1000,Base!$O$3:$O$1000,Tab_atualiza!E$43,Base!$P$3:$P$1000,Tab_atualiza!$A49)=0,"",SUMIFS(Base!$T$3:$T$1000,Base!$O$3:$O$1000,Tab_atualiza!E$43,Base!$P$3:$P$1000,Tab_atualiza!$A49))</f>
        <v>1.1286099999999999</v>
      </c>
      <c r="F49" s="28">
        <f ca="1">IF(SUMIFS(Base!$T$3:$T$1000,Base!$O$3:$O$1000,Tab_atualiza!F$43,Base!$P$3:$P$1000,Tab_atualiza!$A49)=0,"",SUMIFS(Base!$T$3:$T$1000,Base!$O$3:$O$1000,Tab_atualiza!F$43,Base!$P$3:$P$1000,Tab_atualiza!$A49))</f>
        <v>1.0844499999999999</v>
      </c>
      <c r="G49" s="28">
        <f ca="1">IF(SUMIFS(Base!$T$3:$T$1000,Base!$O$3:$O$1000,Tab_atualiza!G$43,Base!$P$3:$P$1000,Tab_atualiza!$A49)=0,"",SUMIFS(Base!$T$3:$T$1000,Base!$O$3:$O$1000,Tab_atualiza!G$43,Base!$P$3:$P$1000,Tab_atualiza!$A49))</f>
        <v>1.0457700000000001</v>
      </c>
      <c r="H49" s="28" t="str">
        <f ca="1">IF(SUMIFS(Base!$T$3:$T$1000,Base!$O$3:$O$1000,Tab_atualiza!H$43,Base!$P$3:$P$1000,Tab_atualiza!$A49)=0,"",SUMIFS(Base!$T$3:$T$1000,Base!$O$3:$O$1000,Tab_atualiza!H$43,Base!$P$3:$P$1000,Tab_atualiza!$A49))</f>
        <v/>
      </c>
      <c r="I49" s="28" t="str">
        <f ca="1">IF(SUMIFS(Base!$T$3:$T$1000,Base!$O$3:$O$1000,Tab_atualiza!I$43,Base!$P$3:$P$1000,Tab_atualiza!$A49)=0,"",SUMIFS(Base!$T$3:$T$1000,Base!$O$3:$O$1000,Tab_atualiza!I$43,Base!$P$3:$P$1000,Tab_atualiza!$A49))</f>
        <v/>
      </c>
      <c r="J49" s="28" t="str">
        <f ca="1">IF(SUMIFS(Base!$T$3:$T$1000,Base!$O$3:$O$1000,Tab_atualiza!J$43,Base!$P$3:$P$1000,Tab_atualiza!$A49)=0,"",SUMIFS(Base!$T$3:$T$1000,Base!$O$3:$O$1000,Tab_atualiza!J$43,Base!$P$3:$P$1000,Tab_atualiza!$A49))</f>
        <v/>
      </c>
      <c r="K49" s="28" t="str">
        <f ca="1">IF(SUMIFS(Base!$T$3:$T$1000,Base!$O$3:$O$1000,Tab_atualiza!K$43,Base!$P$3:$P$1000,Tab_atualiza!$A49)=0,"",SUMIFS(Base!$T$3:$T$1000,Base!$O$3:$O$1000,Tab_atualiza!K$43,Base!$P$3:$P$1000,Tab_atualiza!$A49))</f>
        <v/>
      </c>
      <c r="L49" s="28" t="str">
        <f ca="1">IF(SUMIFS(Base!$T$3:$T$1000,Base!$O$3:$O$1000,Tab_atualiza!L$43,Base!$P$3:$P$1000,Tab_atualiza!$A49)=0,"",SUMIFS(Base!$T$3:$T$1000,Base!$O$3:$O$1000,Tab_atualiza!L$43,Base!$P$3:$P$1000,Tab_atualiza!$A49))</f>
        <v/>
      </c>
    </row>
    <row r="50" spans="1:12" x14ac:dyDescent="0.2">
      <c r="A50" s="26">
        <v>7</v>
      </c>
      <c r="B50" s="21" t="s">
        <v>28</v>
      </c>
      <c r="C50" s="28">
        <f ca="1">SUMIFS(Base!$T$3:$T$1000,Base!$O$3:$O$1000,Tab_atualiza!C$43,Base!$P$3:$P$1000,Tab_atualiza!$A50)</f>
        <v>1.3580000000000001</v>
      </c>
      <c r="D50" s="28">
        <f ca="1">IF(SUMIFS(Base!$T$3:$T$1000,Base!$O$3:$O$1000,Tab_atualiza!D$43,Base!$P$3:$P$1000,Tab_atualiza!$A50)=0,"",SUMIFS(Base!$T$3:$T$1000,Base!$O$3:$O$1000,Tab_atualiza!D$43,Base!$P$3:$P$1000,Tab_atualiza!$A50))</f>
        <v>1.2558499999999999</v>
      </c>
      <c r="E50" s="28">
        <f ca="1">IF(SUMIFS(Base!$T$3:$T$1000,Base!$O$3:$O$1000,Tab_atualiza!E$43,Base!$P$3:$P$1000,Tab_atualiza!$A50)=0,"",SUMIFS(Base!$T$3:$T$1000,Base!$O$3:$O$1000,Tab_atualiza!E$43,Base!$P$3:$P$1000,Tab_atualiza!$A50))</f>
        <v>1.1208800000000001</v>
      </c>
      <c r="F50" s="28">
        <f ca="1">IF(SUMIFS(Base!$T$3:$T$1000,Base!$O$3:$O$1000,Tab_atualiza!F$43,Base!$P$3:$P$1000,Tab_atualiza!$A50)=0,"",SUMIFS(Base!$T$3:$T$1000,Base!$O$3:$O$1000,Tab_atualiza!F$43,Base!$P$3:$P$1000,Tab_atualiza!$A50))</f>
        <v>1.0840099999999999</v>
      </c>
      <c r="G50" s="28">
        <f ca="1">IF(SUMIFS(Base!$T$3:$T$1000,Base!$O$3:$O$1000,Tab_atualiza!G$43,Base!$P$3:$P$1000,Tab_atualiza!$A50)=0,"",SUMIFS(Base!$T$3:$T$1000,Base!$O$3:$O$1000,Tab_atualiza!G$43,Base!$P$3:$P$1000,Tab_atualiza!$A50))</f>
        <v>1.0417000000000001</v>
      </c>
      <c r="H50" s="28" t="str">
        <f ca="1">IF(SUMIFS(Base!$T$3:$T$1000,Base!$O$3:$O$1000,Tab_atualiza!H$43,Base!$P$3:$P$1000,Tab_atualiza!$A50)=0,"",SUMIFS(Base!$T$3:$T$1000,Base!$O$3:$O$1000,Tab_atualiza!H$43,Base!$P$3:$P$1000,Tab_atualiza!$A50))</f>
        <v/>
      </c>
      <c r="I50" s="28" t="str">
        <f ca="1">IF(SUMIFS(Base!$T$3:$T$1000,Base!$O$3:$O$1000,Tab_atualiza!I$43,Base!$P$3:$P$1000,Tab_atualiza!$A50)=0,"",SUMIFS(Base!$T$3:$T$1000,Base!$O$3:$O$1000,Tab_atualiza!I$43,Base!$P$3:$P$1000,Tab_atualiza!$A50))</f>
        <v/>
      </c>
      <c r="J50" s="28" t="str">
        <f ca="1">IF(SUMIFS(Base!$T$3:$T$1000,Base!$O$3:$O$1000,Tab_atualiza!J$43,Base!$P$3:$P$1000,Tab_atualiza!$A50)=0,"",SUMIFS(Base!$T$3:$T$1000,Base!$O$3:$O$1000,Tab_atualiza!J$43,Base!$P$3:$P$1000,Tab_atualiza!$A50))</f>
        <v/>
      </c>
      <c r="K50" s="28" t="str">
        <f ca="1">IF(SUMIFS(Base!$T$3:$T$1000,Base!$O$3:$O$1000,Tab_atualiza!K$43,Base!$P$3:$P$1000,Tab_atualiza!$A50)=0,"",SUMIFS(Base!$T$3:$T$1000,Base!$O$3:$O$1000,Tab_atualiza!K$43,Base!$P$3:$P$1000,Tab_atualiza!$A50))</f>
        <v/>
      </c>
      <c r="L50" s="28" t="str">
        <f ca="1">IF(SUMIFS(Base!$T$3:$T$1000,Base!$O$3:$O$1000,Tab_atualiza!L$43,Base!$P$3:$P$1000,Tab_atualiza!$A50)=0,"",SUMIFS(Base!$T$3:$T$1000,Base!$O$3:$O$1000,Tab_atualiza!L$43,Base!$P$3:$P$1000,Tab_atualiza!$A50))</f>
        <v/>
      </c>
    </row>
    <row r="51" spans="1:12" x14ac:dyDescent="0.2">
      <c r="A51" s="26">
        <v>8</v>
      </c>
      <c r="B51" s="21" t="s">
        <v>29</v>
      </c>
      <c r="C51" s="28">
        <f ca="1">SUMIFS(Base!$T$3:$T$1000,Base!$O$3:$O$1000,Tab_atualiza!C$43,Base!$P$3:$P$1000,Tab_atualiza!$A51)</f>
        <v>1.3539399999999999</v>
      </c>
      <c r="D51" s="28">
        <f ca="1">IF(SUMIFS(Base!$T$3:$T$1000,Base!$O$3:$O$1000,Tab_atualiza!D$43,Base!$P$3:$P$1000,Tab_atualiza!$A51)=0,"",SUMIFS(Base!$T$3:$T$1000,Base!$O$3:$O$1000,Tab_atualiza!D$43,Base!$P$3:$P$1000,Tab_atualiza!$A51))</f>
        <v>1.2468699999999999</v>
      </c>
      <c r="E51" s="28">
        <f ca="1">IF(SUMIFS(Base!$T$3:$T$1000,Base!$O$3:$O$1000,Tab_atualiza!E$43,Base!$P$3:$P$1000,Tab_atualiza!$A51)=0,"",SUMIFS(Base!$T$3:$T$1000,Base!$O$3:$O$1000,Tab_atualiza!E$43,Base!$P$3:$P$1000,Tab_atualiza!$A51))</f>
        <v>1.1194200000000001</v>
      </c>
      <c r="F51" s="28">
        <f ca="1">IF(SUMIFS(Base!$T$3:$T$1000,Base!$O$3:$O$1000,Tab_atualiza!F$43,Base!$P$3:$P$1000,Tab_atualiza!$A51)=0,"",SUMIFS(Base!$T$3:$T$1000,Base!$O$3:$O$1000,Tab_atualiza!F$43,Base!$P$3:$P$1000,Tab_atualiza!$A51))</f>
        <v>1.08477</v>
      </c>
      <c r="G51" s="28">
        <f ca="1">IF(SUMIFS(Base!$T$3:$T$1000,Base!$O$3:$O$1000,Tab_atualiza!G$43,Base!$P$3:$P$1000,Tab_atualiza!$A51)=0,"",SUMIFS(Base!$T$3:$T$1000,Base!$O$3:$O$1000,Tab_atualiza!G$43,Base!$P$3:$P$1000,Tab_atualiza!$A51))</f>
        <v>1.0385899999999999</v>
      </c>
      <c r="H51" s="28" t="str">
        <f ca="1">IF(SUMIFS(Base!$T$3:$T$1000,Base!$O$3:$O$1000,Tab_atualiza!H$43,Base!$P$3:$P$1000,Tab_atualiza!$A51)=0,"",SUMIFS(Base!$T$3:$T$1000,Base!$O$3:$O$1000,Tab_atualiza!H$43,Base!$P$3:$P$1000,Tab_atualiza!$A51))</f>
        <v/>
      </c>
      <c r="I51" s="28" t="str">
        <f ca="1">IF(SUMIFS(Base!$T$3:$T$1000,Base!$O$3:$O$1000,Tab_atualiza!I$43,Base!$P$3:$P$1000,Tab_atualiza!$A51)=0,"",SUMIFS(Base!$T$3:$T$1000,Base!$O$3:$O$1000,Tab_atualiza!I$43,Base!$P$3:$P$1000,Tab_atualiza!$A51))</f>
        <v/>
      </c>
      <c r="J51" s="28" t="str">
        <f ca="1">IF(SUMIFS(Base!$T$3:$T$1000,Base!$O$3:$O$1000,Tab_atualiza!J$43,Base!$P$3:$P$1000,Tab_atualiza!$A51)=0,"",SUMIFS(Base!$T$3:$T$1000,Base!$O$3:$O$1000,Tab_atualiza!J$43,Base!$P$3:$P$1000,Tab_atualiza!$A51))</f>
        <v/>
      </c>
      <c r="K51" s="28" t="str">
        <f ca="1">IF(SUMIFS(Base!$T$3:$T$1000,Base!$O$3:$O$1000,Tab_atualiza!K$43,Base!$P$3:$P$1000,Tab_atualiza!$A51)=0,"",SUMIFS(Base!$T$3:$T$1000,Base!$O$3:$O$1000,Tab_atualiza!K$43,Base!$P$3:$P$1000,Tab_atualiza!$A51))</f>
        <v/>
      </c>
      <c r="L51" s="28" t="str">
        <f ca="1">IF(SUMIFS(Base!$T$3:$T$1000,Base!$O$3:$O$1000,Tab_atualiza!L$43,Base!$P$3:$P$1000,Tab_atualiza!$A51)=0,"",SUMIFS(Base!$T$3:$T$1000,Base!$O$3:$O$1000,Tab_atualiza!L$43,Base!$P$3:$P$1000,Tab_atualiza!$A51))</f>
        <v/>
      </c>
    </row>
    <row r="52" spans="1:12" x14ac:dyDescent="0.2">
      <c r="A52" s="26">
        <v>9</v>
      </c>
      <c r="B52" s="21" t="s">
        <v>30</v>
      </c>
      <c r="C52" s="28">
        <f ca="1">SUMIFS(Base!$T$3:$T$1000,Base!$O$3:$O$1000,Tab_atualiza!C$43,Base!$P$3:$P$1000,Tab_atualiza!$A52)</f>
        <v>1.35083</v>
      </c>
      <c r="D52" s="28">
        <f ca="1">IF(SUMIFS(Base!$T$3:$T$1000,Base!$O$3:$O$1000,Tab_atualiza!D$43,Base!$P$3:$P$1000,Tab_atualiza!$A52)=0,"",SUMIFS(Base!$T$3:$T$1000,Base!$O$3:$O$1000,Tab_atualiza!D$43,Base!$P$3:$P$1000,Tab_atualiza!$A52))</f>
        <v>1.23587</v>
      </c>
      <c r="E52" s="28">
        <f ca="1">IF(SUMIFS(Base!$T$3:$T$1000,Base!$O$3:$O$1000,Tab_atualiza!E$43,Base!$P$3:$P$1000,Tab_atualiza!$A52)=0,"",SUMIFS(Base!$T$3:$T$1000,Base!$O$3:$O$1000,Tab_atualiza!E$43,Base!$P$3:$P$1000,Tab_atualiza!$A52))</f>
        <v>1.12765</v>
      </c>
      <c r="F52" s="28">
        <f ca="1">IF(SUMIFS(Base!$T$3:$T$1000,Base!$O$3:$O$1000,Tab_atualiza!F$43,Base!$P$3:$P$1000,Tab_atualiza!$A52)=0,"",SUMIFS(Base!$T$3:$T$1000,Base!$O$3:$O$1000,Tab_atualiza!F$43,Base!$P$3:$P$1000,Tab_atualiza!$A52))</f>
        <v>1.0817399999999999</v>
      </c>
      <c r="G52" s="28">
        <f ca="1">IF(SUMIFS(Base!$T$3:$T$1000,Base!$O$3:$O$1000,Tab_atualiza!G$43,Base!$P$3:$P$1000,Tab_atualiza!$A52)=0,"",SUMIFS(Base!$T$3:$T$1000,Base!$O$3:$O$1000,Tab_atualiza!G$43,Base!$P$3:$P$1000,Tab_atualiza!$A52))</f>
        <v>1.0366200000000001</v>
      </c>
      <c r="H52" s="28" t="str">
        <f ca="1">IF(SUMIFS(Base!$T$3:$T$1000,Base!$O$3:$O$1000,Tab_atualiza!H$43,Base!$P$3:$P$1000,Tab_atualiza!$A52)=0,"",SUMIFS(Base!$T$3:$T$1000,Base!$O$3:$O$1000,Tab_atualiza!H$43,Base!$P$3:$P$1000,Tab_atualiza!$A52))</f>
        <v/>
      </c>
      <c r="I52" s="28" t="str">
        <f ca="1">IF(SUMIFS(Base!$T$3:$T$1000,Base!$O$3:$O$1000,Tab_atualiza!I$43,Base!$P$3:$P$1000,Tab_atualiza!$A52)=0,"",SUMIFS(Base!$T$3:$T$1000,Base!$O$3:$O$1000,Tab_atualiza!I$43,Base!$P$3:$P$1000,Tab_atualiza!$A52))</f>
        <v/>
      </c>
      <c r="J52" s="28" t="str">
        <f ca="1">IF(SUMIFS(Base!$T$3:$T$1000,Base!$O$3:$O$1000,Tab_atualiza!J$43,Base!$P$3:$P$1000,Tab_atualiza!$A52)=0,"",SUMIFS(Base!$T$3:$T$1000,Base!$O$3:$O$1000,Tab_atualiza!J$43,Base!$P$3:$P$1000,Tab_atualiza!$A52))</f>
        <v/>
      </c>
      <c r="K52" s="28" t="str">
        <f ca="1">IF(SUMIFS(Base!$T$3:$T$1000,Base!$O$3:$O$1000,Tab_atualiza!K$43,Base!$P$3:$P$1000,Tab_atualiza!$A52)=0,"",SUMIFS(Base!$T$3:$T$1000,Base!$O$3:$O$1000,Tab_atualiza!K$43,Base!$P$3:$P$1000,Tab_atualiza!$A52))</f>
        <v/>
      </c>
      <c r="L52" s="28" t="str">
        <f ca="1">IF(SUMIFS(Base!$T$3:$T$1000,Base!$O$3:$O$1000,Tab_atualiza!L$43,Base!$P$3:$P$1000,Tab_atualiza!$A52)=0,"",SUMIFS(Base!$T$3:$T$1000,Base!$O$3:$O$1000,Tab_atualiza!L$43,Base!$P$3:$P$1000,Tab_atualiza!$A52))</f>
        <v/>
      </c>
    </row>
    <row r="53" spans="1:12" x14ac:dyDescent="0.2">
      <c r="A53" s="26">
        <v>10</v>
      </c>
      <c r="B53" s="21" t="s">
        <v>31</v>
      </c>
      <c r="C53" s="28">
        <f ca="1">SUMIFS(Base!$T$3:$T$1000,Base!$O$3:$O$1000,Tab_atualiza!C$43,Base!$P$3:$P$1000,Tab_atualiza!$A53)</f>
        <v>1.3447800000000001</v>
      </c>
      <c r="D53" s="28">
        <f ca="1">IF(SUMIFS(Base!$T$3:$T$1000,Base!$O$3:$O$1000,Tab_atualiza!D$43,Base!$P$3:$P$1000,Tab_atualiza!$A53)=0,"",SUMIFS(Base!$T$3:$T$1000,Base!$O$3:$O$1000,Tab_atualiza!D$43,Base!$P$3:$P$1000,Tab_atualiza!$A53))</f>
        <v>1.22194</v>
      </c>
      <c r="E53" s="28">
        <f ca="1">IF(SUMIFS(Base!$T$3:$T$1000,Base!$O$3:$O$1000,Tab_atualiza!E$43,Base!$P$3:$P$1000,Tab_atualiza!$A53)=0,"",SUMIFS(Base!$T$3:$T$1000,Base!$O$3:$O$1000,Tab_atualiza!E$43,Base!$P$3:$P$1000,Tab_atualiza!$A53))</f>
        <v>1.13184</v>
      </c>
      <c r="F53" s="28">
        <f ca="1">IF(SUMIFS(Base!$T$3:$T$1000,Base!$O$3:$O$1000,Tab_atualiza!F$43,Base!$P$3:$P$1000,Tab_atualiza!$A53)=0,"",SUMIFS(Base!$T$3:$T$1000,Base!$O$3:$O$1000,Tab_atualiza!F$43,Base!$P$3:$P$1000,Tab_atualiza!$A53))</f>
        <v>1.0779700000000001</v>
      </c>
      <c r="G53" s="28">
        <f ca="1">IF(SUMIFS(Base!$T$3:$T$1000,Base!$O$3:$O$1000,Tab_atualiza!G$43,Base!$P$3:$P$1000,Tab_atualiza!$A53)=0,"",SUMIFS(Base!$T$3:$T$1000,Base!$O$3:$O$1000,Tab_atualiza!G$43,Base!$P$3:$P$1000,Tab_atualiza!$A53))</f>
        <v>1.0352699999999999</v>
      </c>
      <c r="H53" s="28" t="str">
        <f ca="1">IF(SUMIFS(Base!$T$3:$T$1000,Base!$O$3:$O$1000,Tab_atualiza!H$43,Base!$P$3:$P$1000,Tab_atualiza!$A53)=0,"",SUMIFS(Base!$T$3:$T$1000,Base!$O$3:$O$1000,Tab_atualiza!H$43,Base!$P$3:$P$1000,Tab_atualiza!$A53))</f>
        <v/>
      </c>
      <c r="I53" s="28" t="str">
        <f ca="1">IF(SUMIFS(Base!$T$3:$T$1000,Base!$O$3:$O$1000,Tab_atualiza!I$43,Base!$P$3:$P$1000,Tab_atualiza!$A53)=0,"",SUMIFS(Base!$T$3:$T$1000,Base!$O$3:$O$1000,Tab_atualiza!I$43,Base!$P$3:$P$1000,Tab_atualiza!$A53))</f>
        <v/>
      </c>
      <c r="J53" s="28" t="str">
        <f ca="1">IF(SUMIFS(Base!$T$3:$T$1000,Base!$O$3:$O$1000,Tab_atualiza!J$43,Base!$P$3:$P$1000,Tab_atualiza!$A53)=0,"",SUMIFS(Base!$T$3:$T$1000,Base!$O$3:$O$1000,Tab_atualiza!J$43,Base!$P$3:$P$1000,Tab_atualiza!$A53))</f>
        <v/>
      </c>
      <c r="K53" s="28" t="str">
        <f ca="1">IF(SUMIFS(Base!$T$3:$T$1000,Base!$O$3:$O$1000,Tab_atualiza!K$43,Base!$P$3:$P$1000,Tab_atualiza!$A53)=0,"",SUMIFS(Base!$T$3:$T$1000,Base!$O$3:$O$1000,Tab_atualiza!K$43,Base!$P$3:$P$1000,Tab_atualiza!$A53))</f>
        <v/>
      </c>
      <c r="L53" s="28" t="str">
        <f ca="1">IF(SUMIFS(Base!$T$3:$T$1000,Base!$O$3:$O$1000,Tab_atualiza!L$43,Base!$P$3:$P$1000,Tab_atualiza!$A53)=0,"",SUMIFS(Base!$T$3:$T$1000,Base!$O$3:$O$1000,Tab_atualiza!L$43,Base!$P$3:$P$1000,Tab_atualiza!$A53))</f>
        <v/>
      </c>
    </row>
    <row r="54" spans="1:12" x14ac:dyDescent="0.2">
      <c r="A54" s="26">
        <v>11</v>
      </c>
      <c r="B54" s="21" t="s">
        <v>32</v>
      </c>
      <c r="C54" s="28">
        <f ca="1">SUMIFS(Base!$T$3:$T$1000,Base!$O$3:$O$1000,Tab_atualiza!C$43,Base!$P$3:$P$1000,Tab_atualiza!$A54)</f>
        <v>1.33226</v>
      </c>
      <c r="D54" s="28">
        <f ca="1">IF(SUMIFS(Base!$T$3:$T$1000,Base!$O$3:$O$1000,Tab_atualiza!D$43,Base!$P$3:$P$1000,Tab_atualiza!$A54)=0,"",SUMIFS(Base!$T$3:$T$1000,Base!$O$3:$O$1000,Tab_atualiza!D$43,Base!$P$3:$P$1000,Tab_atualiza!$A54))</f>
        <v>1.2074499999999999</v>
      </c>
      <c r="E54" s="28">
        <f ca="1">IF(SUMIFS(Base!$T$3:$T$1000,Base!$O$3:$O$1000,Tab_atualiza!E$43,Base!$P$3:$P$1000,Tab_atualiza!$A54)=0,"",SUMIFS(Base!$T$3:$T$1000,Base!$O$3:$O$1000,Tab_atualiza!E$43,Base!$P$3:$P$1000,Tab_atualiza!$A54))</f>
        <v>1.1300300000000001</v>
      </c>
      <c r="F54" s="28">
        <f ca="1">IF(SUMIFS(Base!$T$3:$T$1000,Base!$O$3:$O$1000,Tab_atualiza!F$43,Base!$P$3:$P$1000,Tab_atualiza!$A54)=0,"",SUMIFS(Base!$T$3:$T$1000,Base!$O$3:$O$1000,Tab_atualiza!F$43,Base!$P$3:$P$1000,Tab_atualiza!$A54))</f>
        <v>1.0757099999999999</v>
      </c>
      <c r="G54" s="28">
        <f ca="1">IF(SUMIFS(Base!$T$3:$T$1000,Base!$O$3:$O$1000,Tab_atualiza!G$43,Base!$P$3:$P$1000,Tab_atualiza!$A54)=0,"",SUMIFS(Base!$T$3:$T$1000,Base!$O$3:$O$1000,Tab_atualiza!G$43,Base!$P$3:$P$1000,Tab_atualiza!$A54))</f>
        <v>1.0297099999999999</v>
      </c>
      <c r="H54" s="28" t="str">
        <f ca="1">IF(SUMIFS(Base!$T$3:$T$1000,Base!$O$3:$O$1000,Tab_atualiza!H$43,Base!$P$3:$P$1000,Tab_atualiza!$A54)=0,"",SUMIFS(Base!$T$3:$T$1000,Base!$O$3:$O$1000,Tab_atualiza!H$43,Base!$P$3:$P$1000,Tab_atualiza!$A54))</f>
        <v/>
      </c>
      <c r="I54" s="28" t="str">
        <f ca="1">IF(SUMIFS(Base!$T$3:$T$1000,Base!$O$3:$O$1000,Tab_atualiza!I$43,Base!$P$3:$P$1000,Tab_atualiza!$A54)=0,"",SUMIFS(Base!$T$3:$T$1000,Base!$O$3:$O$1000,Tab_atualiza!I$43,Base!$P$3:$P$1000,Tab_atualiza!$A54))</f>
        <v/>
      </c>
      <c r="J54" s="28" t="str">
        <f ca="1">IF(SUMIFS(Base!$T$3:$T$1000,Base!$O$3:$O$1000,Tab_atualiza!J$43,Base!$P$3:$P$1000,Tab_atualiza!$A54)=0,"",SUMIFS(Base!$T$3:$T$1000,Base!$O$3:$O$1000,Tab_atualiza!J$43,Base!$P$3:$P$1000,Tab_atualiza!$A54))</f>
        <v/>
      </c>
      <c r="K54" s="28" t="str">
        <f ca="1">IF(SUMIFS(Base!$T$3:$T$1000,Base!$O$3:$O$1000,Tab_atualiza!K$43,Base!$P$3:$P$1000,Tab_atualiza!$A54)=0,"",SUMIFS(Base!$T$3:$T$1000,Base!$O$3:$O$1000,Tab_atualiza!K$43,Base!$P$3:$P$1000,Tab_atualiza!$A54))</f>
        <v/>
      </c>
      <c r="L54" s="28" t="str">
        <f ca="1">IF(SUMIFS(Base!$T$3:$T$1000,Base!$O$3:$O$1000,Tab_atualiza!L$43,Base!$P$3:$P$1000,Tab_atualiza!$A54)=0,"",SUMIFS(Base!$T$3:$T$1000,Base!$O$3:$O$1000,Tab_atualiza!L$43,Base!$P$3:$P$1000,Tab_atualiza!$A54))</f>
        <v/>
      </c>
    </row>
    <row r="55" spans="1:12" x14ac:dyDescent="0.2">
      <c r="A55" s="27">
        <v>12</v>
      </c>
      <c r="B55" s="22" t="s">
        <v>33</v>
      </c>
      <c r="C55" s="28">
        <f ca="1">SUMIFS(Base!$T$3:$T$1000,Base!$O$3:$O$1000,Tab_atualiza!C$43,Base!$P$3:$P$1000,Tab_atualiza!$A55)</f>
        <v>1.32155</v>
      </c>
      <c r="D55" s="28">
        <f ca="1">IF(SUMIFS(Base!$T$3:$T$1000,Base!$O$3:$O$1000,Tab_atualiza!D$43,Base!$P$3:$P$1000,Tab_atualiza!$A55)=0,"",SUMIFS(Base!$T$3:$T$1000,Base!$O$3:$O$1000,Tab_atualiza!D$43,Base!$P$3:$P$1000,Tab_atualiza!$A55))</f>
        <v>1.1934899999999999</v>
      </c>
      <c r="E55" s="28">
        <f ca="1">IF(SUMIFS(Base!$T$3:$T$1000,Base!$O$3:$O$1000,Tab_atualiza!E$43,Base!$P$3:$P$1000,Tab_atualiza!$A55)=0,"",SUMIFS(Base!$T$3:$T$1000,Base!$O$3:$O$1000,Tab_atualiza!E$43,Base!$P$3:$P$1000,Tab_atualiza!$A55))</f>
        <v>1.12408</v>
      </c>
      <c r="F55" s="28">
        <f ca="1">IF(SUMIFS(Base!$T$3:$T$1000,Base!$O$3:$O$1000,Tab_atualiza!F$43,Base!$P$3:$P$1000,Tab_atualiza!$A55)=0,"",SUMIFS(Base!$T$3:$T$1000,Base!$O$3:$O$1000,Tab_atualiza!F$43,Base!$P$3:$P$1000,Tab_atualiza!$A55))</f>
        <v>1.0721700000000001</v>
      </c>
      <c r="G55" s="28">
        <f ca="1">IF(SUMIFS(Base!$T$3:$T$1000,Base!$O$3:$O$1000,Tab_atualiza!G$43,Base!$P$3:$P$1000,Tab_atualiza!$A55)=0,"",SUMIFS(Base!$T$3:$T$1000,Base!$O$3:$O$1000,Tab_atualiza!G$43,Base!$P$3:$P$1000,Tab_atualiza!$A55))</f>
        <v>1.0233699999999999</v>
      </c>
      <c r="H55" s="28" t="str">
        <f ca="1">IF(SUMIFS(Base!$T$3:$T$1000,Base!$O$3:$O$1000,Tab_atualiza!H$43,Base!$P$3:$P$1000,Tab_atualiza!$A55)=0,"",SUMIFS(Base!$T$3:$T$1000,Base!$O$3:$O$1000,Tab_atualiza!H$43,Base!$P$3:$P$1000,Tab_atualiza!$A55))</f>
        <v/>
      </c>
      <c r="I55" s="28" t="str">
        <f ca="1">IF(SUMIFS(Base!$T$3:$T$1000,Base!$O$3:$O$1000,Tab_atualiza!I$43,Base!$P$3:$P$1000,Tab_atualiza!$A55)=0,"",SUMIFS(Base!$T$3:$T$1000,Base!$O$3:$O$1000,Tab_atualiza!I$43,Base!$P$3:$P$1000,Tab_atualiza!$A55))</f>
        <v/>
      </c>
      <c r="J55" s="28" t="str">
        <f ca="1">IF(SUMIFS(Base!$T$3:$T$1000,Base!$O$3:$O$1000,Tab_atualiza!J$43,Base!$P$3:$P$1000,Tab_atualiza!$A55)=0,"",SUMIFS(Base!$T$3:$T$1000,Base!$O$3:$O$1000,Tab_atualiza!J$43,Base!$P$3:$P$1000,Tab_atualiza!$A55))</f>
        <v/>
      </c>
      <c r="K55" s="28" t="str">
        <f ca="1">IF(SUMIFS(Base!$T$3:$T$1000,Base!$O$3:$O$1000,Tab_atualiza!K$43,Base!$P$3:$P$1000,Tab_atualiza!$A55)=0,"",SUMIFS(Base!$T$3:$T$1000,Base!$O$3:$O$1000,Tab_atualiza!K$43,Base!$P$3:$P$1000,Tab_atualiza!$A55))</f>
        <v/>
      </c>
      <c r="L55" s="28" t="str">
        <f ca="1">IF(SUMIFS(Base!$T$3:$T$1000,Base!$O$3:$O$1000,Tab_atualiza!L$43,Base!$P$3:$P$1000,Tab_atualiza!$A55)=0,"",SUMIFS(Base!$T$3:$T$1000,Base!$O$3:$O$1000,Tab_atualiza!L$43,Base!$P$3:$P$1000,Tab_atualiza!$A55))</f>
        <v/>
      </c>
    </row>
    <row r="56" spans="1:12" x14ac:dyDescent="0.2">
      <c r="C56" t="s">
        <v>34</v>
      </c>
    </row>
  </sheetData>
  <sheetProtection algorithmName="SHA-512" hashValue="Krr+/qT6qEIrdyWO7lyGg3nIT/L4AnvlK4ao9mwXq0f9OCwp52vj9S7Z+ZTnB63Rm0VOurreq7XmeyYvXR+8IA==" saltValue="FFZ/mJiW8ZDroxLffTcSQA==" spinCount="100000" sheet="1" objects="1" scenarios="1"/>
  <mergeCells count="6">
    <mergeCell ref="B1:L1"/>
    <mergeCell ref="B2:L2"/>
    <mergeCell ref="H3:I3"/>
    <mergeCell ref="B3:E3"/>
    <mergeCell ref="F3:G3"/>
    <mergeCell ref="J3:L3"/>
  </mergeCells>
  <pageMargins left="0.51181102362204722" right="0.51181102362204722" top="0.78740157480314965" bottom="0.78740157480314965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ase"/>
  <dimension ref="A1:U1129"/>
  <sheetViews>
    <sheetView zoomScale="115" zoomScaleNormal="115" workbookViewId="0">
      <pane ySplit="2" topLeftCell="A360" activePane="bottomLeft" state="frozen"/>
      <selection activeCell="E63" sqref="E63"/>
      <selection pane="bottomLeft" activeCell="C378" sqref="C378"/>
    </sheetView>
  </sheetViews>
  <sheetFormatPr defaultRowHeight="12.75" x14ac:dyDescent="0.2"/>
  <cols>
    <col min="1" max="1" width="22.85546875" bestFit="1" customWidth="1"/>
    <col min="2" max="2" width="11.5703125" style="63" customWidth="1"/>
    <col min="3" max="3" width="14.5703125" style="38" customWidth="1"/>
    <col min="4" max="4" width="14" style="40" customWidth="1"/>
    <col min="5" max="5" width="12.7109375" style="40" bestFit="1" customWidth="1"/>
    <col min="6" max="6" width="12.42578125" style="5" customWidth="1"/>
    <col min="7" max="7" width="14" style="5" customWidth="1"/>
    <col min="8" max="8" width="12.5703125" style="5" customWidth="1"/>
    <col min="9" max="9" width="15.28515625" customWidth="1"/>
    <col min="10" max="10" width="9.85546875" customWidth="1"/>
    <col min="11" max="11" width="14" style="5" customWidth="1"/>
    <col min="12" max="12" width="16.140625" customWidth="1"/>
    <col min="13" max="13" width="12" style="14" bestFit="1" customWidth="1"/>
    <col min="14" max="14" width="14.85546875" customWidth="1"/>
    <col min="15" max="15" width="5" bestFit="1" customWidth="1"/>
    <col min="16" max="16" width="6.28515625" bestFit="1" customWidth="1"/>
    <col min="18" max="18" width="11.5703125" customWidth="1"/>
    <col min="19" max="20" width="14.42578125" style="14" bestFit="1" customWidth="1"/>
    <col min="21" max="21" width="9.140625" style="40"/>
  </cols>
  <sheetData>
    <row r="1" spans="1:20" x14ac:dyDescent="0.2">
      <c r="A1" t="s">
        <v>5</v>
      </c>
      <c r="L1" s="16" t="s">
        <v>7</v>
      </c>
      <c r="M1" s="14" t="s">
        <v>42</v>
      </c>
      <c r="N1" s="16"/>
      <c r="P1" s="18" t="s">
        <v>18</v>
      </c>
      <c r="Q1" s="20" t="s">
        <v>21</v>
      </c>
    </row>
    <row r="2" spans="1:20" ht="53.25" customHeight="1" x14ac:dyDescent="0.2">
      <c r="A2" s="6" t="s">
        <v>4</v>
      </c>
      <c r="B2" s="76" t="s">
        <v>60</v>
      </c>
      <c r="C2" s="15" t="s">
        <v>59</v>
      </c>
      <c r="D2" s="6" t="s">
        <v>44</v>
      </c>
      <c r="E2" s="96" t="s">
        <v>54</v>
      </c>
      <c r="F2" s="57" t="s">
        <v>55</v>
      </c>
      <c r="G2" s="57" t="s">
        <v>57</v>
      </c>
      <c r="H2" s="89" t="s">
        <v>56</v>
      </c>
      <c r="I2" s="89" t="s">
        <v>58</v>
      </c>
      <c r="J2" s="6"/>
      <c r="K2" s="7"/>
      <c r="L2" s="17">
        <f ca="1">N2-DAY(N2-1)</f>
        <v>45717</v>
      </c>
      <c r="M2" s="32">
        <f ca="1">VLOOKUP(L2,Base!$A$1:$E$1000,5,FALSE)</f>
        <v>0.64</v>
      </c>
      <c r="N2" s="17">
        <f ca="1">VLOOKUP("b",J3:L1000,3,FALSE)</f>
        <v>45748</v>
      </c>
      <c r="R2" s="57" t="s">
        <v>46</v>
      </c>
      <c r="S2" s="57" t="s">
        <v>47</v>
      </c>
      <c r="T2" s="57" t="s">
        <v>48</v>
      </c>
    </row>
    <row r="3" spans="1:20" x14ac:dyDescent="0.2">
      <c r="A3" s="8">
        <v>34335</v>
      </c>
      <c r="B3" s="77">
        <v>0.03</v>
      </c>
      <c r="C3" s="64">
        <v>139.16999999999999</v>
      </c>
      <c r="D3" s="83">
        <v>1</v>
      </c>
      <c r="E3" s="97">
        <f t="shared" ref="E3:E66" ca="1" si="0">IF($J3="b","",100*(D3-1))</f>
        <v>0</v>
      </c>
      <c r="F3" s="82"/>
      <c r="G3" s="97"/>
      <c r="H3" s="82"/>
      <c r="I3" s="97"/>
      <c r="J3" s="14" t="str">
        <f ca="1">CELL("tipo",C3)</f>
        <v>v</v>
      </c>
      <c r="L3" s="8">
        <f t="shared" ref="L3:L66" si="1">A3</f>
        <v>34335</v>
      </c>
      <c r="N3" s="29" t="str">
        <f t="shared" ref="N3:N66" ca="1" si="2">IF(L3=N$2,L3," ")</f>
        <v xml:space="preserve"> </v>
      </c>
      <c r="O3">
        <f t="shared" ref="O3:O66" ca="1" si="3">IF(L3&lt;=N$2,YEAR(A3)," ")</f>
        <v>1994</v>
      </c>
      <c r="P3">
        <f t="shared" ref="P3:P66" ca="1" si="4">IF(L3&lt;=N$2,MONTH(A3)," ")</f>
        <v>1</v>
      </c>
      <c r="Q3" s="59">
        <f t="shared" ref="Q3:Q66" ca="1" si="5">IF(L3&lt;=N$2,O3*P3," ")</f>
        <v>1994</v>
      </c>
      <c r="R3" s="36">
        <f t="shared" ref="R3:R66" ca="1" si="6">IF(L3&lt;=N$2,E3," ")</f>
        <v>0</v>
      </c>
      <c r="S3" s="37">
        <f t="shared" ref="S3:S66" ca="1" si="7">IF(L3=N$2,1,IF(L3&lt;N$2,T3," "))</f>
        <v>1.8544229999999998E-2</v>
      </c>
      <c r="T3" s="95">
        <f ca="1">IF(L3&gt;=N$2,1,D3*T4/VLOOKUP(L3,Moeda!A$3:D$24,4,1))</f>
        <v>1.8544227E-2</v>
      </c>
    </row>
    <row r="4" spans="1:20" x14ac:dyDescent="0.2">
      <c r="A4" s="8">
        <v>34366</v>
      </c>
      <c r="B4" s="78">
        <v>1</v>
      </c>
      <c r="C4" s="64">
        <v>194.42</v>
      </c>
      <c r="D4" s="83">
        <f t="shared" ref="D4:D66" ca="1" si="8">IF(J4="b","",C4/C3)</f>
        <v>1.3969964800000001</v>
      </c>
      <c r="E4" s="97">
        <f t="shared" ca="1" si="0"/>
        <v>39.699599999999997</v>
      </c>
      <c r="F4" s="82"/>
      <c r="G4" s="97"/>
      <c r="H4" s="82"/>
      <c r="I4" s="97"/>
      <c r="J4" s="14" t="str">
        <f t="shared" ref="J4:J67" ca="1" si="9">CELL("tipo",C4)</f>
        <v>v</v>
      </c>
      <c r="L4" s="8">
        <f t="shared" si="1"/>
        <v>34366</v>
      </c>
      <c r="N4" s="29" t="str">
        <f t="shared" ca="1" si="2"/>
        <v xml:space="preserve"> </v>
      </c>
      <c r="O4">
        <f t="shared" ca="1" si="3"/>
        <v>1994</v>
      </c>
      <c r="P4">
        <f t="shared" ca="1" si="4"/>
        <v>2</v>
      </c>
      <c r="Q4" s="59">
        <f t="shared" ca="1" si="5"/>
        <v>3988</v>
      </c>
      <c r="R4" s="36">
        <f t="shared" ca="1" si="6"/>
        <v>39.699599999999997</v>
      </c>
      <c r="S4" s="37">
        <f t="shared" ca="1" si="7"/>
        <v>1.8544229999999998E-2</v>
      </c>
      <c r="T4" s="95">
        <f ca="1">IF(L4&gt;=N$2,1,D4*T5/VLOOKUP(L4,Moeda!A$3:D$24,4,1))</f>
        <v>1.8544227E-2</v>
      </c>
    </row>
    <row r="5" spans="1:20" x14ac:dyDescent="0.2">
      <c r="A5" s="8">
        <v>34394</v>
      </c>
      <c r="B5" s="78">
        <v>1</v>
      </c>
      <c r="C5" s="64">
        <v>279.25</v>
      </c>
      <c r="D5" s="83">
        <f t="shared" ca="1" si="8"/>
        <v>1.4363234199999999</v>
      </c>
      <c r="E5" s="97">
        <f t="shared" ca="1" si="0"/>
        <v>43.632300000000001</v>
      </c>
      <c r="F5" s="82"/>
      <c r="G5" s="97"/>
      <c r="H5" s="82"/>
      <c r="I5" s="97"/>
      <c r="J5" s="14" t="str">
        <f t="shared" ca="1" si="9"/>
        <v>v</v>
      </c>
      <c r="L5" s="8">
        <f t="shared" si="1"/>
        <v>34394</v>
      </c>
      <c r="N5" s="29" t="str">
        <f t="shared" ca="1" si="2"/>
        <v xml:space="preserve"> </v>
      </c>
      <c r="O5">
        <f t="shared" ca="1" si="3"/>
        <v>1994</v>
      </c>
      <c r="P5">
        <f t="shared" ca="1" si="4"/>
        <v>3</v>
      </c>
      <c r="Q5" s="59">
        <f t="shared" ca="1" si="5"/>
        <v>5982</v>
      </c>
      <c r="R5" s="36">
        <f t="shared" ca="1" si="6"/>
        <v>43.632300000000001</v>
      </c>
      <c r="S5" s="37">
        <f t="shared" ca="1" si="7"/>
        <v>1.3274360000000001E-2</v>
      </c>
      <c r="T5" s="95">
        <f ca="1">IF(L5&gt;=N$2,1,D5*T6/VLOOKUP(L5,Moeda!A$3:D$24,4,1))</f>
        <v>1.3274355E-2</v>
      </c>
    </row>
    <row r="6" spans="1:20" x14ac:dyDescent="0.2">
      <c r="A6" s="8">
        <v>34425</v>
      </c>
      <c r="B6" s="78">
        <v>1</v>
      </c>
      <c r="C6" s="64">
        <v>394.44</v>
      </c>
      <c r="D6" s="83">
        <f t="shared" ca="1" si="8"/>
        <v>1.4124977599999999</v>
      </c>
      <c r="E6" s="97">
        <f t="shared" ca="1" si="0"/>
        <v>41.2498</v>
      </c>
      <c r="F6" s="82"/>
      <c r="G6" s="97"/>
      <c r="H6" s="82"/>
      <c r="I6" s="97"/>
      <c r="J6" s="14" t="str">
        <f t="shared" ca="1" si="9"/>
        <v>v</v>
      </c>
      <c r="L6" s="8">
        <f t="shared" si="1"/>
        <v>34425</v>
      </c>
      <c r="N6" s="29" t="str">
        <f t="shared" ca="1" si="2"/>
        <v xml:space="preserve"> </v>
      </c>
      <c r="O6">
        <f t="shared" ca="1" si="3"/>
        <v>1994</v>
      </c>
      <c r="P6">
        <f t="shared" ca="1" si="4"/>
        <v>4</v>
      </c>
      <c r="Q6" s="59">
        <f t="shared" ca="1" si="5"/>
        <v>7976</v>
      </c>
      <c r="R6" s="36">
        <f t="shared" ca="1" si="6"/>
        <v>41.2498</v>
      </c>
      <c r="S6" s="37">
        <f t="shared" ca="1" si="7"/>
        <v>9.2419000000000008E-3</v>
      </c>
      <c r="T6" s="95">
        <f ca="1">IF(L6&gt;=N$2,1,D6*T7/VLOOKUP(L6,Moeda!A$3:D$24,4,1))</f>
        <v>9.2418980000000001E-3</v>
      </c>
    </row>
    <row r="7" spans="1:20" x14ac:dyDescent="0.2">
      <c r="A7" s="8">
        <v>34455</v>
      </c>
      <c r="B7" s="78">
        <v>1</v>
      </c>
      <c r="C7" s="64">
        <v>568.82000000000005</v>
      </c>
      <c r="D7" s="83">
        <f t="shared" ca="1" si="8"/>
        <v>1.4420951200000001</v>
      </c>
      <c r="E7" s="97">
        <f t="shared" ca="1" si="0"/>
        <v>44.209499999999998</v>
      </c>
      <c r="F7" s="82"/>
      <c r="G7" s="97"/>
      <c r="H7" s="82"/>
      <c r="I7" s="97"/>
      <c r="J7" s="14" t="str">
        <f t="shared" ca="1" si="9"/>
        <v>v</v>
      </c>
      <c r="L7" s="8">
        <f t="shared" si="1"/>
        <v>34455</v>
      </c>
      <c r="N7" s="29" t="str">
        <f t="shared" ca="1" si="2"/>
        <v xml:space="preserve"> </v>
      </c>
      <c r="O7">
        <f t="shared" ca="1" si="3"/>
        <v>1994</v>
      </c>
      <c r="P7">
        <f t="shared" ca="1" si="4"/>
        <v>5</v>
      </c>
      <c r="Q7" s="59">
        <f t="shared" ca="1" si="5"/>
        <v>9970</v>
      </c>
      <c r="R7" s="36">
        <f t="shared" ca="1" si="6"/>
        <v>44.209499999999998</v>
      </c>
      <c r="S7" s="37">
        <f t="shared" ca="1" si="7"/>
        <v>6.5429499999999996E-3</v>
      </c>
      <c r="T7" s="95">
        <f ca="1">IF(L7&gt;=N$2,1,D7*T8/VLOOKUP(L7,Moeda!A$3:D$24,4,1))</f>
        <v>6.5429470000000003E-3</v>
      </c>
    </row>
    <row r="8" spans="1:20" x14ac:dyDescent="0.2">
      <c r="A8" s="8">
        <v>34486</v>
      </c>
      <c r="B8" s="78">
        <v>1</v>
      </c>
      <c r="C8" s="64">
        <v>822.8</v>
      </c>
      <c r="D8" s="83">
        <f t="shared" ca="1" si="8"/>
        <v>1.4465032900000001</v>
      </c>
      <c r="E8" s="97">
        <f t="shared" ca="1" si="0"/>
        <v>44.650300000000001</v>
      </c>
      <c r="F8" s="82"/>
      <c r="G8" s="97"/>
      <c r="H8" s="82"/>
      <c r="I8" s="97"/>
      <c r="J8" s="14" t="str">
        <f t="shared" ca="1" si="9"/>
        <v>v</v>
      </c>
      <c r="L8" s="8">
        <f t="shared" si="1"/>
        <v>34486</v>
      </c>
      <c r="N8" s="29" t="str">
        <f t="shared" ca="1" si="2"/>
        <v xml:space="preserve"> </v>
      </c>
      <c r="O8">
        <f t="shared" ca="1" si="3"/>
        <v>1994</v>
      </c>
      <c r="P8">
        <f t="shared" ca="1" si="4"/>
        <v>6</v>
      </c>
      <c r="Q8" s="59">
        <f t="shared" ca="1" si="5"/>
        <v>11964</v>
      </c>
      <c r="R8" s="36">
        <f t="shared" ca="1" si="6"/>
        <v>44.650300000000001</v>
      </c>
      <c r="S8" s="37">
        <f t="shared" ca="1" si="7"/>
        <v>4.5371099999999996E-3</v>
      </c>
      <c r="T8" s="95">
        <f ca="1">IF(L8&gt;=N$2,1,D8*T9/VLOOKUP(L8,Moeda!A$3:D$24,4,1))</f>
        <v>4.5371120000000003E-3</v>
      </c>
    </row>
    <row r="9" spans="1:20" x14ac:dyDescent="0.2">
      <c r="A9" s="8">
        <v>34516</v>
      </c>
      <c r="B9" s="78">
        <v>5.21</v>
      </c>
      <c r="C9" s="64">
        <v>865.67</v>
      </c>
      <c r="D9" s="83">
        <f t="shared" ca="1" si="8"/>
        <v>1.0521025799999999</v>
      </c>
      <c r="E9" s="97">
        <f t="shared" ca="1" si="0"/>
        <v>5.2103000000000002</v>
      </c>
      <c r="F9" s="82"/>
      <c r="G9" s="97"/>
      <c r="H9" s="82"/>
      <c r="I9" s="97"/>
      <c r="J9" s="14" t="str">
        <f t="shared" ca="1" si="9"/>
        <v>v</v>
      </c>
      <c r="L9" s="8">
        <f t="shared" si="1"/>
        <v>34516</v>
      </c>
      <c r="N9" s="29" t="str">
        <f t="shared" ca="1" si="2"/>
        <v xml:space="preserve"> </v>
      </c>
      <c r="O9">
        <f t="shared" ca="1" si="3"/>
        <v>1994</v>
      </c>
      <c r="P9">
        <f t="shared" ca="1" si="4"/>
        <v>7</v>
      </c>
      <c r="Q9" s="59">
        <f t="shared" ca="1" si="5"/>
        <v>13958</v>
      </c>
      <c r="R9" s="36">
        <f t="shared" ca="1" si="6"/>
        <v>5.2103000000000002</v>
      </c>
      <c r="S9" s="37">
        <f t="shared" ca="1" si="7"/>
        <v>8.6256687900000006</v>
      </c>
      <c r="T9" s="95">
        <f ca="1">IF(L9&gt;=N$2,1,D9*T10/VLOOKUP(L9,Moeda!A$3:D$24,4,1))</f>
        <v>8.6256687900000006</v>
      </c>
    </row>
    <row r="10" spans="1:20" x14ac:dyDescent="0.2">
      <c r="A10" s="8">
        <v>34547</v>
      </c>
      <c r="B10" s="78">
        <v>5</v>
      </c>
      <c r="C10" s="64">
        <v>908.95</v>
      </c>
      <c r="D10" s="83">
        <f t="shared" ca="1" si="8"/>
        <v>1.04999596</v>
      </c>
      <c r="E10" s="97">
        <f t="shared" ca="1" si="0"/>
        <v>4.9996</v>
      </c>
      <c r="F10" s="82"/>
      <c r="G10" s="97"/>
      <c r="H10" s="82"/>
      <c r="I10" s="97"/>
      <c r="J10" s="14" t="str">
        <f t="shared" ca="1" si="9"/>
        <v>v</v>
      </c>
      <c r="L10" s="8">
        <f t="shared" si="1"/>
        <v>34547</v>
      </c>
      <c r="N10" s="29" t="str">
        <f t="shared" ca="1" si="2"/>
        <v xml:space="preserve"> </v>
      </c>
      <c r="O10">
        <f t="shared" ca="1" si="3"/>
        <v>1994</v>
      </c>
      <c r="P10">
        <f t="shared" ca="1" si="4"/>
        <v>8</v>
      </c>
      <c r="Q10" s="59">
        <f t="shared" ca="1" si="5"/>
        <v>15952</v>
      </c>
      <c r="R10" s="36">
        <f t="shared" ca="1" si="6"/>
        <v>4.9996</v>
      </c>
      <c r="S10" s="37">
        <f t="shared" ca="1" si="7"/>
        <v>8.1985054999999996</v>
      </c>
      <c r="T10" s="95">
        <f ca="1">IF(L10&gt;=N$2,1,D10*T11/VLOOKUP(L10,Moeda!A$3:D$24,4,1))</f>
        <v>8.1985055009999996</v>
      </c>
    </row>
    <row r="11" spans="1:20" x14ac:dyDescent="0.2">
      <c r="A11" s="8">
        <v>34578</v>
      </c>
      <c r="B11" s="78">
        <v>1.63</v>
      </c>
      <c r="C11" s="64">
        <v>923.77</v>
      </c>
      <c r="D11" s="83">
        <f t="shared" ca="1" si="8"/>
        <v>1.01630453</v>
      </c>
      <c r="E11" s="97">
        <f t="shared" ca="1" si="0"/>
        <v>1.6305000000000001</v>
      </c>
      <c r="F11" s="82"/>
      <c r="G11" s="97"/>
      <c r="H11" s="82"/>
      <c r="I11" s="97"/>
      <c r="J11" s="14" t="str">
        <f t="shared" ca="1" si="9"/>
        <v>v</v>
      </c>
      <c r="L11" s="8">
        <f t="shared" si="1"/>
        <v>34578</v>
      </c>
      <c r="N11" s="29" t="str">
        <f t="shared" ca="1" si="2"/>
        <v xml:space="preserve"> </v>
      </c>
      <c r="O11">
        <f t="shared" ca="1" si="3"/>
        <v>1994</v>
      </c>
      <c r="P11">
        <f t="shared" ca="1" si="4"/>
        <v>9</v>
      </c>
      <c r="Q11" s="59">
        <f t="shared" ca="1" si="5"/>
        <v>17946</v>
      </c>
      <c r="R11" s="36">
        <f t="shared" ca="1" si="6"/>
        <v>1.6305000000000001</v>
      </c>
      <c r="S11" s="37">
        <f t="shared" ca="1" si="7"/>
        <v>7.8081305199999997</v>
      </c>
      <c r="T11" s="95">
        <f ca="1">IF(L11&gt;=N$2,1,D11*T12/VLOOKUP(L11,Moeda!A$3:D$24,4,1))</f>
        <v>7.8081305199999997</v>
      </c>
    </row>
    <row r="12" spans="1:20" x14ac:dyDescent="0.2">
      <c r="A12" s="8">
        <v>34608</v>
      </c>
      <c r="B12" s="78">
        <v>1.9</v>
      </c>
      <c r="C12" s="64">
        <v>941.32</v>
      </c>
      <c r="D12" s="83">
        <f t="shared" ca="1" si="8"/>
        <v>1.0189982399999999</v>
      </c>
      <c r="E12" s="97">
        <f t="shared" ca="1" si="0"/>
        <v>1.8997999999999999</v>
      </c>
      <c r="F12" s="82"/>
      <c r="G12" s="97"/>
      <c r="H12" s="82"/>
      <c r="I12" s="97"/>
      <c r="J12" s="14" t="str">
        <f t="shared" ca="1" si="9"/>
        <v>v</v>
      </c>
      <c r="L12" s="8">
        <f t="shared" si="1"/>
        <v>34608</v>
      </c>
      <c r="N12" s="29" t="str">
        <f t="shared" ca="1" si="2"/>
        <v xml:space="preserve"> </v>
      </c>
      <c r="O12">
        <f t="shared" ca="1" si="3"/>
        <v>1994</v>
      </c>
      <c r="P12">
        <f t="shared" ca="1" si="4"/>
        <v>10</v>
      </c>
      <c r="Q12" s="59">
        <f t="shared" ca="1" si="5"/>
        <v>19940</v>
      </c>
      <c r="R12" s="36">
        <f t="shared" ca="1" si="6"/>
        <v>1.8997999999999999</v>
      </c>
      <c r="S12" s="37">
        <f t="shared" ca="1" si="7"/>
        <v>7.6828650200000004</v>
      </c>
      <c r="T12" s="95">
        <f ca="1">IF(L12&gt;=N$2,1,D12*T13/VLOOKUP(L12,Moeda!A$3:D$24,4,1))</f>
        <v>7.6828650170000001</v>
      </c>
    </row>
    <row r="13" spans="1:20" x14ac:dyDescent="0.2">
      <c r="A13" s="8">
        <v>34639</v>
      </c>
      <c r="B13" s="78">
        <v>2.95</v>
      </c>
      <c r="C13" s="64">
        <v>969.09</v>
      </c>
      <c r="D13" s="83">
        <f t="shared" ca="1" si="8"/>
        <v>1.0295011300000001</v>
      </c>
      <c r="E13" s="97">
        <f t="shared" ca="1" si="0"/>
        <v>2.9500999999999999</v>
      </c>
      <c r="F13" s="82"/>
      <c r="G13" s="97"/>
      <c r="H13" s="82"/>
      <c r="I13" s="97"/>
      <c r="J13" s="14" t="str">
        <f t="shared" ca="1" si="9"/>
        <v>v</v>
      </c>
      <c r="L13" s="8">
        <f t="shared" si="1"/>
        <v>34639</v>
      </c>
      <c r="N13" s="29" t="str">
        <f t="shared" ca="1" si="2"/>
        <v xml:space="preserve"> </v>
      </c>
      <c r="O13">
        <f t="shared" ca="1" si="3"/>
        <v>1994</v>
      </c>
      <c r="P13">
        <f t="shared" ca="1" si="4"/>
        <v>11</v>
      </c>
      <c r="Q13" s="59">
        <f t="shared" ca="1" si="5"/>
        <v>21934</v>
      </c>
      <c r="R13" s="36">
        <f t="shared" ca="1" si="6"/>
        <v>2.9500999999999999</v>
      </c>
      <c r="S13" s="37">
        <f t="shared" ca="1" si="7"/>
        <v>7.5396254000000003</v>
      </c>
      <c r="T13" s="95">
        <f ca="1">IF(L13&gt;=N$2,1,D13*T14/VLOOKUP(L13,Moeda!A$3:D$24,4,1))</f>
        <v>7.5396254039999997</v>
      </c>
    </row>
    <row r="14" spans="1:20" x14ac:dyDescent="0.2">
      <c r="A14" s="8">
        <v>34669</v>
      </c>
      <c r="B14" s="78">
        <v>2.25</v>
      </c>
      <c r="C14" s="64">
        <v>990.89</v>
      </c>
      <c r="D14" s="83">
        <f t="shared" ca="1" si="8"/>
        <v>1.0224953299999999</v>
      </c>
      <c r="E14" s="97">
        <f t="shared" ca="1" si="0"/>
        <v>2.2494999999999998</v>
      </c>
      <c r="F14" s="82"/>
      <c r="G14" s="97"/>
      <c r="H14" s="82"/>
      <c r="I14" s="97"/>
      <c r="J14" s="14" t="str">
        <f t="shared" ca="1" si="9"/>
        <v>v</v>
      </c>
      <c r="L14" s="8">
        <f t="shared" si="1"/>
        <v>34669</v>
      </c>
      <c r="N14" s="29" t="str">
        <f t="shared" ca="1" si="2"/>
        <v xml:space="preserve"> </v>
      </c>
      <c r="O14">
        <f t="shared" ca="1" si="3"/>
        <v>1994</v>
      </c>
      <c r="P14">
        <f t="shared" ca="1" si="4"/>
        <v>12</v>
      </c>
      <c r="Q14" s="59">
        <f t="shared" ca="1" si="5"/>
        <v>23928</v>
      </c>
      <c r="R14" s="36">
        <f t="shared" ca="1" si="6"/>
        <v>2.2494999999999998</v>
      </c>
      <c r="S14" s="37">
        <f t="shared" ca="1" si="7"/>
        <v>7.3235717600000001</v>
      </c>
      <c r="T14" s="95">
        <f ca="1">IF(L14&gt;=N$2,1,D14*T15/VLOOKUP(L14,Moeda!A$3:D$24,4,1))</f>
        <v>7.3235717610000002</v>
      </c>
    </row>
    <row r="15" spans="1:20" x14ac:dyDescent="0.2">
      <c r="A15" s="60">
        <v>34700</v>
      </c>
      <c r="B15" s="79">
        <v>7.0488999999999997</v>
      </c>
      <c r="C15" s="65">
        <v>1008.53</v>
      </c>
      <c r="D15" s="83">
        <f t="shared" ca="1" si="8"/>
        <v>1.0178021799999999</v>
      </c>
      <c r="E15" s="97">
        <f t="shared" ca="1" si="0"/>
        <v>1.7802</v>
      </c>
      <c r="F15" s="82">
        <f t="shared" ref="F15:F66" ca="1" si="10">IF(J15="b","",IF(MONTH(A15)=1,D15,D15*F14))</f>
        <v>1.0178021799999999</v>
      </c>
      <c r="G15" s="97">
        <f t="shared" ref="G15:G66" ca="1" si="11">IF($J15="b","",100*(F15-1))</f>
        <v>1.7802</v>
      </c>
      <c r="H15" s="82">
        <f t="shared" ref="H15:H75" ca="1" si="12">IF($J15="b","",PRODUCT(D4:D15))</f>
        <v>7.2467486900000004</v>
      </c>
      <c r="I15" s="97">
        <f t="shared" ref="I15:I66" ca="1" si="13">IF($J15="b","",100*(H15-1))</f>
        <v>624.67489999999998</v>
      </c>
      <c r="J15" s="14" t="str">
        <f t="shared" ca="1" si="9"/>
        <v>v</v>
      </c>
      <c r="L15" s="8">
        <f t="shared" si="1"/>
        <v>34700</v>
      </c>
      <c r="N15" s="29" t="str">
        <f t="shared" ca="1" si="2"/>
        <v xml:space="preserve"> </v>
      </c>
      <c r="O15">
        <f t="shared" ca="1" si="3"/>
        <v>1995</v>
      </c>
      <c r="P15">
        <f t="shared" ca="1" si="4"/>
        <v>1</v>
      </c>
      <c r="Q15" s="59">
        <f t="shared" ca="1" si="5"/>
        <v>1995</v>
      </c>
      <c r="R15" s="36">
        <f t="shared" ca="1" si="6"/>
        <v>1.7802</v>
      </c>
      <c r="S15" s="37">
        <f t="shared" ca="1" si="7"/>
        <v>7.1624500800000002</v>
      </c>
      <c r="T15" s="95">
        <f ca="1">IF(L15&gt;=N$2,1,D15*T16/VLOOKUP(L15,Moeda!A$3:D$24,4,1))</f>
        <v>7.1624500830000004</v>
      </c>
    </row>
    <row r="16" spans="1:20" x14ac:dyDescent="0.2">
      <c r="A16" s="8">
        <v>34731</v>
      </c>
      <c r="B16" s="78">
        <v>1.22</v>
      </c>
      <c r="C16" s="64">
        <v>1020.83</v>
      </c>
      <c r="D16" s="83">
        <f t="shared" ca="1" si="8"/>
        <v>1.0121959700000001</v>
      </c>
      <c r="E16" s="97">
        <f t="shared" ca="1" si="0"/>
        <v>1.2196</v>
      </c>
      <c r="F16" s="82">
        <f t="shared" ca="1" si="10"/>
        <v>1.0302152600000001</v>
      </c>
      <c r="G16" s="97">
        <f t="shared" ca="1" si="11"/>
        <v>3.0215000000000001</v>
      </c>
      <c r="H16" s="82">
        <f t="shared" ca="1" si="12"/>
        <v>5.25064303</v>
      </c>
      <c r="I16" s="97">
        <f t="shared" ca="1" si="13"/>
        <v>425.0643</v>
      </c>
      <c r="J16" s="14" t="str">
        <f t="shared" ca="1" si="9"/>
        <v>v</v>
      </c>
      <c r="L16" s="8">
        <f t="shared" si="1"/>
        <v>34731</v>
      </c>
      <c r="N16" s="29" t="str">
        <f t="shared" ca="1" si="2"/>
        <v xml:space="preserve"> </v>
      </c>
      <c r="O16">
        <f t="shared" ca="1" si="3"/>
        <v>1995</v>
      </c>
      <c r="P16">
        <f t="shared" ca="1" si="4"/>
        <v>2</v>
      </c>
      <c r="Q16" s="59">
        <f t="shared" ca="1" si="5"/>
        <v>3990</v>
      </c>
      <c r="R16" s="36">
        <f t="shared" ca="1" si="6"/>
        <v>1.2196</v>
      </c>
      <c r="S16" s="37">
        <f t="shared" ca="1" si="7"/>
        <v>7.0371730599999998</v>
      </c>
      <c r="T16" s="95">
        <f ca="1">IF(L16&gt;=N$2,1,D16*T17/VLOOKUP(L16,Moeda!A$3:D$24,4,1))</f>
        <v>7.0371730609999998</v>
      </c>
    </row>
    <row r="17" spans="1:20" x14ac:dyDescent="0.2">
      <c r="A17" s="8">
        <v>34759</v>
      </c>
      <c r="B17" s="78">
        <v>1.28</v>
      </c>
      <c r="C17" s="64">
        <v>1033.9000000000001</v>
      </c>
      <c r="D17" s="83">
        <f t="shared" ca="1" si="8"/>
        <v>1.01280331</v>
      </c>
      <c r="E17" s="97">
        <f t="shared" ca="1" si="0"/>
        <v>1.2803</v>
      </c>
      <c r="F17" s="82">
        <f t="shared" ca="1" si="10"/>
        <v>1.04340543</v>
      </c>
      <c r="G17" s="97">
        <f t="shared" ca="1" si="11"/>
        <v>4.3404999999999996</v>
      </c>
      <c r="H17" s="82">
        <f t="shared" ca="1" si="12"/>
        <v>3.7024172700000002</v>
      </c>
      <c r="I17" s="97">
        <f t="shared" ca="1" si="13"/>
        <v>270.24169999999998</v>
      </c>
      <c r="J17" s="14" t="str">
        <f t="shared" ca="1" si="9"/>
        <v>v</v>
      </c>
      <c r="L17" s="8">
        <f t="shared" si="1"/>
        <v>34759</v>
      </c>
      <c r="N17" s="29" t="str">
        <f t="shared" ca="1" si="2"/>
        <v xml:space="preserve"> </v>
      </c>
      <c r="O17">
        <f t="shared" ca="1" si="3"/>
        <v>1995</v>
      </c>
      <c r="P17">
        <f t="shared" ca="1" si="4"/>
        <v>3</v>
      </c>
      <c r="Q17" s="59">
        <f t="shared" ca="1" si="5"/>
        <v>5985</v>
      </c>
      <c r="R17" s="36">
        <f t="shared" ca="1" si="6"/>
        <v>1.2803</v>
      </c>
      <c r="S17" s="37">
        <f t="shared" ca="1" si="7"/>
        <v>6.9523820199999999</v>
      </c>
      <c r="T17" s="95">
        <f ca="1">IF(L17&gt;=N$2,1,D17*T18/VLOOKUP(L17,Moeda!A$3:D$24,4,1))</f>
        <v>6.9523820179999998</v>
      </c>
    </row>
    <row r="18" spans="1:20" x14ac:dyDescent="0.2">
      <c r="A18" s="8">
        <v>34790</v>
      </c>
      <c r="B18" s="78">
        <v>1.95</v>
      </c>
      <c r="C18" s="64">
        <v>1054.06</v>
      </c>
      <c r="D18" s="83">
        <f t="shared" ca="1" si="8"/>
        <v>1.0194989800000001</v>
      </c>
      <c r="E18" s="97">
        <f t="shared" ca="1" si="0"/>
        <v>1.9499</v>
      </c>
      <c r="F18" s="82">
        <f t="shared" ca="1" si="10"/>
        <v>1.06375077</v>
      </c>
      <c r="G18" s="97">
        <f t="shared" ca="1" si="11"/>
        <v>6.3750999999999998</v>
      </c>
      <c r="H18" s="82">
        <f t="shared" ca="1" si="12"/>
        <v>2.6722949499999999</v>
      </c>
      <c r="I18" s="97">
        <f t="shared" ca="1" si="13"/>
        <v>167.2295</v>
      </c>
      <c r="J18" s="14" t="str">
        <f t="shared" ca="1" si="9"/>
        <v>v</v>
      </c>
      <c r="L18" s="8">
        <f t="shared" si="1"/>
        <v>34790</v>
      </c>
      <c r="N18" s="29" t="str">
        <f t="shared" ca="1" si="2"/>
        <v xml:space="preserve"> </v>
      </c>
      <c r="O18">
        <f t="shared" ca="1" si="3"/>
        <v>1995</v>
      </c>
      <c r="P18">
        <f t="shared" ca="1" si="4"/>
        <v>4</v>
      </c>
      <c r="Q18" s="59">
        <f t="shared" ca="1" si="5"/>
        <v>7980</v>
      </c>
      <c r="R18" s="36">
        <f t="shared" ca="1" si="6"/>
        <v>1.9499</v>
      </c>
      <c r="S18" s="37">
        <f t="shared" ca="1" si="7"/>
        <v>6.8644937800000001</v>
      </c>
      <c r="T18" s="95">
        <f ca="1">IF(L18&gt;=N$2,1,D18*T19/VLOOKUP(L18,Moeda!A$3:D$24,4,1))</f>
        <v>6.8644937759999998</v>
      </c>
    </row>
    <row r="19" spans="1:20" x14ac:dyDescent="0.2">
      <c r="A19" s="8">
        <v>34820</v>
      </c>
      <c r="B19" s="78">
        <v>2.77</v>
      </c>
      <c r="C19" s="64">
        <v>1083.26</v>
      </c>
      <c r="D19" s="83">
        <f t="shared" ca="1" si="8"/>
        <v>1.0277024100000001</v>
      </c>
      <c r="E19" s="97">
        <f t="shared" ca="1" si="0"/>
        <v>2.7702</v>
      </c>
      <c r="F19" s="82">
        <f t="shared" ca="1" si="10"/>
        <v>1.0932192300000001</v>
      </c>
      <c r="G19" s="97">
        <f t="shared" ca="1" si="11"/>
        <v>9.3218999999999994</v>
      </c>
      <c r="H19" s="82">
        <f t="shared" ca="1" si="12"/>
        <v>1.90439862</v>
      </c>
      <c r="I19" s="97">
        <f t="shared" ca="1" si="13"/>
        <v>90.439899999999994</v>
      </c>
      <c r="J19" s="14" t="str">
        <f t="shared" ca="1" si="9"/>
        <v>v</v>
      </c>
      <c r="L19" s="8">
        <f t="shared" si="1"/>
        <v>34820</v>
      </c>
      <c r="N19" s="29" t="str">
        <f t="shared" ca="1" si="2"/>
        <v xml:space="preserve"> </v>
      </c>
      <c r="O19">
        <f t="shared" ca="1" si="3"/>
        <v>1995</v>
      </c>
      <c r="P19">
        <f t="shared" ca="1" si="4"/>
        <v>5</v>
      </c>
      <c r="Q19" s="59">
        <f t="shared" ca="1" si="5"/>
        <v>9975</v>
      </c>
      <c r="R19" s="36">
        <f t="shared" ca="1" si="6"/>
        <v>2.7702</v>
      </c>
      <c r="S19" s="37">
        <f t="shared" ca="1" si="7"/>
        <v>6.7332031800000003</v>
      </c>
      <c r="T19" s="95">
        <f ca="1">IF(L19&gt;=N$2,1,D19*T20/VLOOKUP(L19,Moeda!A$3:D$24,4,1))</f>
        <v>6.7332031819999996</v>
      </c>
    </row>
    <row r="20" spans="1:20" x14ac:dyDescent="0.2">
      <c r="A20" s="8">
        <v>34851</v>
      </c>
      <c r="B20" s="78">
        <v>2.25</v>
      </c>
      <c r="C20" s="64">
        <v>1107.6300000000001</v>
      </c>
      <c r="D20" s="83">
        <f t="shared" ca="1" si="8"/>
        <v>1.0224969100000001</v>
      </c>
      <c r="E20" s="97">
        <f t="shared" ca="1" si="0"/>
        <v>2.2496999999999998</v>
      </c>
      <c r="F20" s="82">
        <f t="shared" ca="1" si="10"/>
        <v>1.11781328</v>
      </c>
      <c r="G20" s="97">
        <f t="shared" ca="1" si="11"/>
        <v>11.7813</v>
      </c>
      <c r="H20" s="82">
        <f t="shared" ca="1" si="12"/>
        <v>1.3461716399999999</v>
      </c>
      <c r="I20" s="97">
        <f t="shared" ca="1" si="13"/>
        <v>34.617199999999997</v>
      </c>
      <c r="J20" s="14" t="str">
        <f t="shared" ca="1" si="9"/>
        <v>v</v>
      </c>
      <c r="L20" s="8">
        <f t="shared" si="1"/>
        <v>34851</v>
      </c>
      <c r="N20" s="29" t="str">
        <f t="shared" ca="1" si="2"/>
        <v xml:space="preserve"> </v>
      </c>
      <c r="O20">
        <f t="shared" ca="1" si="3"/>
        <v>1995</v>
      </c>
      <c r="P20">
        <f t="shared" ca="1" si="4"/>
        <v>6</v>
      </c>
      <c r="Q20" s="59">
        <f t="shared" ca="1" si="5"/>
        <v>11970</v>
      </c>
      <c r="R20" s="36">
        <f t="shared" ca="1" si="6"/>
        <v>2.2496999999999998</v>
      </c>
      <c r="S20" s="37">
        <f t="shared" ca="1" si="7"/>
        <v>6.55170516</v>
      </c>
      <c r="T20" s="95">
        <f ca="1">IF(L20&gt;=N$2,1,D20*T21/VLOOKUP(L20,Moeda!A$3:D$24,4,1))</f>
        <v>6.5517051589999999</v>
      </c>
    </row>
    <row r="21" spans="1:20" x14ac:dyDescent="0.2">
      <c r="A21" s="8">
        <v>34881</v>
      </c>
      <c r="B21" s="78">
        <v>2.59</v>
      </c>
      <c r="C21" s="64">
        <v>1136.32</v>
      </c>
      <c r="D21" s="83">
        <f t="shared" ca="1" si="8"/>
        <v>1.0259021500000001</v>
      </c>
      <c r="E21" s="97">
        <f t="shared" ca="1" si="0"/>
        <v>2.5901999999999998</v>
      </c>
      <c r="F21" s="82">
        <f t="shared" ca="1" si="10"/>
        <v>1.14676705</v>
      </c>
      <c r="G21" s="97">
        <f t="shared" ca="1" si="11"/>
        <v>14.6767</v>
      </c>
      <c r="H21" s="82">
        <f t="shared" ca="1" si="12"/>
        <v>1.3126480300000001</v>
      </c>
      <c r="I21" s="97">
        <f t="shared" ca="1" si="13"/>
        <v>31.264800000000001</v>
      </c>
      <c r="J21" s="14" t="str">
        <f t="shared" ca="1" si="9"/>
        <v>v</v>
      </c>
      <c r="L21" s="8">
        <f t="shared" si="1"/>
        <v>34881</v>
      </c>
      <c r="N21" s="29" t="str">
        <f t="shared" ca="1" si="2"/>
        <v xml:space="preserve"> </v>
      </c>
      <c r="O21">
        <f t="shared" ca="1" si="3"/>
        <v>1995</v>
      </c>
      <c r="P21">
        <f t="shared" ca="1" si="4"/>
        <v>7</v>
      </c>
      <c r="Q21" s="59">
        <f t="shared" ca="1" si="5"/>
        <v>13965</v>
      </c>
      <c r="R21" s="36">
        <f t="shared" ca="1" si="6"/>
        <v>2.5901999999999998</v>
      </c>
      <c r="S21" s="37">
        <f t="shared" ca="1" si="7"/>
        <v>6.4075549699999996</v>
      </c>
      <c r="T21" s="95">
        <f ca="1">IF(L21&gt;=N$2,1,D21*T22/VLOOKUP(L21,Moeda!A$3:D$24,4,1))</f>
        <v>6.4075549709999997</v>
      </c>
    </row>
    <row r="22" spans="1:20" x14ac:dyDescent="0.2">
      <c r="A22" s="8">
        <v>34912</v>
      </c>
      <c r="B22" s="78">
        <v>1.49</v>
      </c>
      <c r="C22" s="64">
        <v>1153.25</v>
      </c>
      <c r="D22" s="83">
        <f t="shared" ca="1" si="8"/>
        <v>1.01489897</v>
      </c>
      <c r="E22" s="97">
        <f t="shared" ca="1" si="0"/>
        <v>1.4899</v>
      </c>
      <c r="F22" s="82">
        <f t="shared" ca="1" si="10"/>
        <v>1.1638527000000001</v>
      </c>
      <c r="G22" s="97">
        <f t="shared" ca="1" si="11"/>
        <v>16.385300000000001</v>
      </c>
      <c r="H22" s="82">
        <f t="shared" ca="1" si="12"/>
        <v>1.26877168</v>
      </c>
      <c r="I22" s="97">
        <f t="shared" ca="1" si="13"/>
        <v>26.877199999999998</v>
      </c>
      <c r="J22" s="14" t="str">
        <f t="shared" ca="1" si="9"/>
        <v>v</v>
      </c>
      <c r="L22" s="8">
        <f t="shared" si="1"/>
        <v>34912</v>
      </c>
      <c r="N22" s="29" t="str">
        <f t="shared" ca="1" si="2"/>
        <v xml:space="preserve"> </v>
      </c>
      <c r="O22">
        <f t="shared" ca="1" si="3"/>
        <v>1995</v>
      </c>
      <c r="P22">
        <f t="shared" ca="1" si="4"/>
        <v>8</v>
      </c>
      <c r="Q22" s="59">
        <f t="shared" ca="1" si="5"/>
        <v>15960</v>
      </c>
      <c r="R22" s="36">
        <f t="shared" ca="1" si="6"/>
        <v>1.4899</v>
      </c>
      <c r="S22" s="37">
        <f t="shared" ca="1" si="7"/>
        <v>6.2457759499999996</v>
      </c>
      <c r="T22" s="95">
        <f ca="1">IF(L22&gt;=N$2,1,D22*T23/VLOOKUP(L22,Moeda!A$3:D$24,4,1))</f>
        <v>6.2457759460000002</v>
      </c>
    </row>
    <row r="23" spans="1:20" x14ac:dyDescent="0.2">
      <c r="A23" s="8">
        <v>34943</v>
      </c>
      <c r="B23" s="78">
        <v>0.97</v>
      </c>
      <c r="C23" s="64">
        <v>1164.44</v>
      </c>
      <c r="D23" s="83">
        <f t="shared" ca="1" si="8"/>
        <v>1.00970301</v>
      </c>
      <c r="E23" s="97">
        <f t="shared" ca="1" si="0"/>
        <v>0.97030000000000005</v>
      </c>
      <c r="F23" s="82">
        <f t="shared" ca="1" si="10"/>
        <v>1.17514557</v>
      </c>
      <c r="G23" s="97">
        <f t="shared" ca="1" si="11"/>
        <v>17.514600000000002</v>
      </c>
      <c r="H23" s="82">
        <f t="shared" ca="1" si="12"/>
        <v>1.2605302300000001</v>
      </c>
      <c r="I23" s="97">
        <f t="shared" ca="1" si="13"/>
        <v>26.053000000000001</v>
      </c>
      <c r="J23" s="14" t="str">
        <f t="shared" ca="1" si="9"/>
        <v>v</v>
      </c>
      <c r="L23" s="8">
        <f t="shared" si="1"/>
        <v>34943</v>
      </c>
      <c r="N23" s="29" t="str">
        <f t="shared" ca="1" si="2"/>
        <v xml:space="preserve"> </v>
      </c>
      <c r="O23">
        <f t="shared" ca="1" si="3"/>
        <v>1995</v>
      </c>
      <c r="P23">
        <f t="shared" ca="1" si="4"/>
        <v>9</v>
      </c>
      <c r="Q23" s="59">
        <f t="shared" ca="1" si="5"/>
        <v>17955</v>
      </c>
      <c r="R23" s="36">
        <f t="shared" ca="1" si="6"/>
        <v>0.97030000000000005</v>
      </c>
      <c r="S23" s="37">
        <f t="shared" ca="1" si="7"/>
        <v>6.1540863999999997</v>
      </c>
      <c r="T23" s="95">
        <f ca="1">IF(L23&gt;=N$2,1,D23*T24/VLOOKUP(L23,Moeda!A$3:D$24,4,1))</f>
        <v>6.1540863970000004</v>
      </c>
    </row>
    <row r="24" spans="1:20" x14ac:dyDescent="0.2">
      <c r="A24" s="8">
        <v>34973</v>
      </c>
      <c r="B24" s="78">
        <v>1.34</v>
      </c>
      <c r="C24" s="64">
        <v>1180.04</v>
      </c>
      <c r="D24" s="83">
        <f t="shared" ca="1" si="8"/>
        <v>1.0133970000000001</v>
      </c>
      <c r="E24" s="97">
        <f t="shared" ca="1" si="0"/>
        <v>1.3396999999999999</v>
      </c>
      <c r="F24" s="82">
        <f t="shared" ca="1" si="10"/>
        <v>1.1908890000000001</v>
      </c>
      <c r="G24" s="97">
        <f t="shared" ca="1" si="11"/>
        <v>19.088899999999999</v>
      </c>
      <c r="H24" s="82">
        <f t="shared" ca="1" si="12"/>
        <v>1.25360133</v>
      </c>
      <c r="I24" s="97">
        <f t="shared" ca="1" si="13"/>
        <v>25.360099999999999</v>
      </c>
      <c r="J24" s="14" t="str">
        <f t="shared" ca="1" si="9"/>
        <v>v</v>
      </c>
      <c r="L24" s="8">
        <f t="shared" si="1"/>
        <v>34973</v>
      </c>
      <c r="N24" s="29" t="str">
        <f t="shared" ca="1" si="2"/>
        <v xml:space="preserve"> </v>
      </c>
      <c r="O24">
        <f t="shared" ca="1" si="3"/>
        <v>1995</v>
      </c>
      <c r="P24">
        <f t="shared" ca="1" si="4"/>
        <v>10</v>
      </c>
      <c r="Q24" s="59">
        <f t="shared" ca="1" si="5"/>
        <v>19950</v>
      </c>
      <c r="R24" s="36">
        <f t="shared" ca="1" si="6"/>
        <v>1.3396999999999999</v>
      </c>
      <c r="S24" s="37">
        <f t="shared" ca="1" si="7"/>
        <v>6.0949470699999999</v>
      </c>
      <c r="T24" s="95">
        <f ca="1">IF(L24&gt;=N$2,1,D24*T25/VLOOKUP(L24,Moeda!A$3:D$24,4,1))</f>
        <v>6.0949470650000004</v>
      </c>
    </row>
    <row r="25" spans="1:20" x14ac:dyDescent="0.2">
      <c r="A25" s="8">
        <v>35004</v>
      </c>
      <c r="B25" s="78">
        <v>1.46</v>
      </c>
      <c r="C25" s="64">
        <v>1197.27</v>
      </c>
      <c r="D25" s="83">
        <f t="shared" ca="1" si="8"/>
        <v>1.0146012</v>
      </c>
      <c r="E25" s="97">
        <f t="shared" ca="1" si="0"/>
        <v>1.4601</v>
      </c>
      <c r="F25" s="82">
        <f t="shared" ca="1" si="10"/>
        <v>1.20827741</v>
      </c>
      <c r="G25" s="97">
        <f t="shared" ca="1" si="11"/>
        <v>20.8277</v>
      </c>
      <c r="H25" s="82">
        <f t="shared" ca="1" si="12"/>
        <v>1.2354580100000001</v>
      </c>
      <c r="I25" s="97">
        <f t="shared" ca="1" si="13"/>
        <v>23.5458</v>
      </c>
      <c r="J25" s="14" t="str">
        <f t="shared" ca="1" si="9"/>
        <v>v</v>
      </c>
      <c r="L25" s="8">
        <f t="shared" si="1"/>
        <v>35004</v>
      </c>
      <c r="N25" s="29" t="str">
        <f t="shared" ca="1" si="2"/>
        <v xml:space="preserve"> </v>
      </c>
      <c r="O25">
        <f t="shared" ca="1" si="3"/>
        <v>1995</v>
      </c>
      <c r="P25">
        <f t="shared" ca="1" si="4"/>
        <v>11</v>
      </c>
      <c r="Q25" s="59">
        <f t="shared" ca="1" si="5"/>
        <v>21945</v>
      </c>
      <c r="R25" s="36">
        <f t="shared" ca="1" si="6"/>
        <v>1.4601</v>
      </c>
      <c r="S25" s="37">
        <f t="shared" ca="1" si="7"/>
        <v>6.0143725200000002</v>
      </c>
      <c r="T25" s="95">
        <f ca="1">IF(L25&gt;=N$2,1,D25*T26/VLOOKUP(L25,Moeda!A$3:D$24,4,1))</f>
        <v>6.0143725159999999</v>
      </c>
    </row>
    <row r="26" spans="1:20" x14ac:dyDescent="0.2">
      <c r="A26" s="8">
        <v>35034</v>
      </c>
      <c r="B26" s="78">
        <v>1.36</v>
      </c>
      <c r="C26" s="64">
        <v>1213.55</v>
      </c>
      <c r="D26" s="83">
        <f t="shared" ca="1" si="8"/>
        <v>1.0135976</v>
      </c>
      <c r="E26" s="97">
        <f t="shared" ca="1" si="0"/>
        <v>1.3597999999999999</v>
      </c>
      <c r="F26" s="82">
        <f t="shared" ca="1" si="10"/>
        <v>1.2247070799999999</v>
      </c>
      <c r="G26" s="97">
        <f t="shared" ca="1" si="11"/>
        <v>22.470700000000001</v>
      </c>
      <c r="H26" s="82">
        <f t="shared" ca="1" si="12"/>
        <v>1.2247070799999999</v>
      </c>
      <c r="I26" s="97">
        <f t="shared" ca="1" si="13"/>
        <v>22.470700000000001</v>
      </c>
      <c r="J26" s="14" t="str">
        <f t="shared" ca="1" si="9"/>
        <v>v</v>
      </c>
      <c r="L26" s="8">
        <f t="shared" si="1"/>
        <v>35034</v>
      </c>
      <c r="N26" s="29" t="str">
        <f t="shared" ca="1" si="2"/>
        <v xml:space="preserve"> </v>
      </c>
      <c r="O26">
        <f t="shared" ca="1" si="3"/>
        <v>1995</v>
      </c>
      <c r="P26">
        <f t="shared" ca="1" si="4"/>
        <v>12</v>
      </c>
      <c r="Q26" s="59">
        <f t="shared" ca="1" si="5"/>
        <v>23940</v>
      </c>
      <c r="R26" s="36">
        <f t="shared" ca="1" si="6"/>
        <v>1.3597999999999999</v>
      </c>
      <c r="S26" s="37">
        <f t="shared" ca="1" si="7"/>
        <v>5.9278192399999998</v>
      </c>
      <c r="T26" s="95">
        <f ca="1">IF(L26&gt;=N$2,1,D26*T27/VLOOKUP(L26,Moeda!A$3:D$24,4,1))</f>
        <v>5.927819242</v>
      </c>
    </row>
    <row r="27" spans="1:20" x14ac:dyDescent="0.2">
      <c r="A27" s="8">
        <v>35065</v>
      </c>
      <c r="B27" s="78">
        <v>1.63</v>
      </c>
      <c r="C27" s="64">
        <v>1233.33</v>
      </c>
      <c r="D27" s="83">
        <f t="shared" ca="1" si="8"/>
        <v>1.0162992900000001</v>
      </c>
      <c r="E27" s="97">
        <f t="shared" ca="1" si="0"/>
        <v>1.6298999999999999</v>
      </c>
      <c r="F27" s="82">
        <f t="shared" ca="1" si="10"/>
        <v>1.0162992900000001</v>
      </c>
      <c r="G27" s="97">
        <f t="shared" ca="1" si="11"/>
        <v>1.6298999999999999</v>
      </c>
      <c r="H27" s="82">
        <f t="shared" ca="1" si="12"/>
        <v>1.2228986799999999</v>
      </c>
      <c r="I27" s="97">
        <f t="shared" ca="1" si="13"/>
        <v>22.289899999999999</v>
      </c>
      <c r="J27" s="14" t="str">
        <f t="shared" ca="1" si="9"/>
        <v>v</v>
      </c>
      <c r="L27" s="8">
        <f t="shared" si="1"/>
        <v>35065</v>
      </c>
      <c r="N27" s="29" t="str">
        <f t="shared" ca="1" si="2"/>
        <v xml:space="preserve"> </v>
      </c>
      <c r="O27">
        <f t="shared" ca="1" si="3"/>
        <v>1996</v>
      </c>
      <c r="P27">
        <f t="shared" ca="1" si="4"/>
        <v>1</v>
      </c>
      <c r="Q27" s="59">
        <f t="shared" ca="1" si="5"/>
        <v>1996</v>
      </c>
      <c r="R27" s="36">
        <f t="shared" ca="1" si="6"/>
        <v>1.6298999999999999</v>
      </c>
      <c r="S27" s="37">
        <f t="shared" ca="1" si="7"/>
        <v>5.8482964500000003</v>
      </c>
      <c r="T27" s="95">
        <f ca="1">IF(L27&gt;=N$2,1,D27*T28/VLOOKUP(L27,Moeda!A$3:D$24,4,1))</f>
        <v>5.848296446</v>
      </c>
    </row>
    <row r="28" spans="1:20" x14ac:dyDescent="0.2">
      <c r="A28" s="8">
        <v>35096</v>
      </c>
      <c r="B28" s="78">
        <v>1.2</v>
      </c>
      <c r="C28" s="64">
        <v>1248.1300000000001</v>
      </c>
      <c r="D28" s="83">
        <f t="shared" ca="1" si="8"/>
        <v>1.0120000300000001</v>
      </c>
      <c r="E28" s="97">
        <f t="shared" ca="1" si="0"/>
        <v>1.2</v>
      </c>
      <c r="F28" s="82">
        <f t="shared" ca="1" si="10"/>
        <v>1.02849491</v>
      </c>
      <c r="G28" s="97">
        <f t="shared" ca="1" si="11"/>
        <v>2.8494999999999999</v>
      </c>
      <c r="H28" s="82">
        <f t="shared" ca="1" si="12"/>
        <v>1.22266195</v>
      </c>
      <c r="I28" s="97">
        <f t="shared" ca="1" si="13"/>
        <v>22.266200000000001</v>
      </c>
      <c r="J28" s="14" t="str">
        <f t="shared" ca="1" si="9"/>
        <v>v</v>
      </c>
      <c r="L28" s="8">
        <f t="shared" si="1"/>
        <v>35096</v>
      </c>
      <c r="N28" s="29" t="str">
        <f t="shared" ca="1" si="2"/>
        <v xml:space="preserve"> </v>
      </c>
      <c r="O28">
        <f t="shared" ca="1" si="3"/>
        <v>1996</v>
      </c>
      <c r="P28">
        <f t="shared" ca="1" si="4"/>
        <v>2</v>
      </c>
      <c r="Q28" s="59">
        <f t="shared" ca="1" si="5"/>
        <v>3992</v>
      </c>
      <c r="R28" s="36">
        <f t="shared" ca="1" si="6"/>
        <v>1.2</v>
      </c>
      <c r="S28" s="37">
        <f t="shared" ca="1" si="7"/>
        <v>5.7545021500000004</v>
      </c>
      <c r="T28" s="95">
        <f ca="1">IF(L28&gt;=N$2,1,D28*T29/VLOOKUP(L28,Moeda!A$3:D$24,4,1))</f>
        <v>5.7545021470000002</v>
      </c>
    </row>
    <row r="29" spans="1:20" x14ac:dyDescent="0.2">
      <c r="A29" s="8">
        <v>35125</v>
      </c>
      <c r="B29" s="78">
        <v>0.62</v>
      </c>
      <c r="C29" s="64">
        <v>1255.8699999999999</v>
      </c>
      <c r="D29" s="83">
        <f t="shared" ca="1" si="8"/>
        <v>1.00620128</v>
      </c>
      <c r="E29" s="97">
        <f t="shared" ca="1" si="0"/>
        <v>0.62009999999999998</v>
      </c>
      <c r="F29" s="82">
        <f t="shared" ca="1" si="10"/>
        <v>1.0348728899999999</v>
      </c>
      <c r="G29" s="97">
        <f t="shared" ca="1" si="11"/>
        <v>3.4872999999999998</v>
      </c>
      <c r="H29" s="82">
        <f t="shared" ca="1" si="12"/>
        <v>1.21469194</v>
      </c>
      <c r="I29" s="97">
        <f t="shared" ca="1" si="13"/>
        <v>21.469200000000001</v>
      </c>
      <c r="J29" s="14" t="str">
        <f t="shared" ca="1" si="9"/>
        <v>v</v>
      </c>
      <c r="L29" s="8">
        <f t="shared" si="1"/>
        <v>35125</v>
      </c>
      <c r="N29" s="29" t="str">
        <f t="shared" ca="1" si="2"/>
        <v xml:space="preserve"> </v>
      </c>
      <c r="O29">
        <f t="shared" ca="1" si="3"/>
        <v>1996</v>
      </c>
      <c r="P29">
        <f t="shared" ca="1" si="4"/>
        <v>3</v>
      </c>
      <c r="Q29" s="59">
        <f t="shared" ca="1" si="5"/>
        <v>5988</v>
      </c>
      <c r="R29" s="36">
        <f t="shared" ca="1" si="6"/>
        <v>0.62009999999999998</v>
      </c>
      <c r="S29" s="37">
        <f t="shared" ca="1" si="7"/>
        <v>5.6862667800000004</v>
      </c>
      <c r="T29" s="95">
        <f ca="1">IF(L29&gt;=N$2,1,D29*T30/VLOOKUP(L29,Moeda!A$3:D$24,4,1))</f>
        <v>5.686266775</v>
      </c>
    </row>
    <row r="30" spans="1:20" x14ac:dyDescent="0.2">
      <c r="A30" s="8">
        <v>35156</v>
      </c>
      <c r="B30" s="78">
        <v>0.7</v>
      </c>
      <c r="C30" s="64">
        <v>1264.6600000000001</v>
      </c>
      <c r="D30" s="83">
        <f t="shared" ca="1" si="8"/>
        <v>1.0069991300000001</v>
      </c>
      <c r="E30" s="97">
        <f t="shared" ca="1" si="0"/>
        <v>0.69989999999999997</v>
      </c>
      <c r="F30" s="82">
        <f t="shared" ca="1" si="10"/>
        <v>1.0421161000000001</v>
      </c>
      <c r="G30" s="97">
        <f t="shared" ca="1" si="11"/>
        <v>4.2115999999999998</v>
      </c>
      <c r="H30" s="82">
        <f t="shared" ca="1" si="12"/>
        <v>1.19979887</v>
      </c>
      <c r="I30" s="97">
        <f t="shared" ca="1" si="13"/>
        <v>19.979900000000001</v>
      </c>
      <c r="J30" s="14" t="str">
        <f t="shared" ca="1" si="9"/>
        <v>v</v>
      </c>
      <c r="L30" s="8">
        <f t="shared" si="1"/>
        <v>35156</v>
      </c>
      <c r="N30" s="29" t="str">
        <f t="shared" ca="1" si="2"/>
        <v xml:space="preserve"> </v>
      </c>
      <c r="O30">
        <f t="shared" ca="1" si="3"/>
        <v>1996</v>
      </c>
      <c r="P30">
        <f t="shared" ca="1" si="4"/>
        <v>4</v>
      </c>
      <c r="Q30" s="59">
        <f t="shared" ca="1" si="5"/>
        <v>7984</v>
      </c>
      <c r="R30" s="36">
        <f t="shared" ca="1" si="6"/>
        <v>0.69989999999999997</v>
      </c>
      <c r="S30" s="37">
        <f t="shared" ca="1" si="7"/>
        <v>5.6512219699999999</v>
      </c>
      <c r="T30" s="95">
        <f ca="1">IF(L30&gt;=N$2,1,D30*T31/VLOOKUP(L30,Moeda!A$3:D$24,4,1))</f>
        <v>5.6512219650000004</v>
      </c>
    </row>
    <row r="31" spans="1:20" x14ac:dyDescent="0.2">
      <c r="A31" s="8">
        <v>35186</v>
      </c>
      <c r="B31" s="78">
        <v>1.32</v>
      </c>
      <c r="C31" s="64">
        <v>1281.3499999999999</v>
      </c>
      <c r="D31" s="83">
        <f t="shared" ca="1" si="8"/>
        <v>1.0131972199999999</v>
      </c>
      <c r="E31" s="97">
        <f t="shared" ca="1" si="0"/>
        <v>1.3197000000000001</v>
      </c>
      <c r="F31" s="82">
        <f t="shared" ca="1" si="10"/>
        <v>1.05586914</v>
      </c>
      <c r="G31" s="97">
        <f t="shared" ca="1" si="11"/>
        <v>5.5869</v>
      </c>
      <c r="H31" s="82">
        <f t="shared" ca="1" si="12"/>
        <v>1.18286468</v>
      </c>
      <c r="I31" s="97">
        <f t="shared" ca="1" si="13"/>
        <v>18.2865</v>
      </c>
      <c r="J31" s="14" t="str">
        <f t="shared" ca="1" si="9"/>
        <v>v</v>
      </c>
      <c r="L31" s="8">
        <f t="shared" si="1"/>
        <v>35186</v>
      </c>
      <c r="N31" s="29" t="str">
        <f t="shared" ca="1" si="2"/>
        <v xml:space="preserve"> </v>
      </c>
      <c r="O31">
        <f t="shared" ca="1" si="3"/>
        <v>1996</v>
      </c>
      <c r="P31">
        <f t="shared" ca="1" si="4"/>
        <v>5</v>
      </c>
      <c r="Q31" s="59">
        <f t="shared" ca="1" si="5"/>
        <v>9980</v>
      </c>
      <c r="R31" s="36">
        <f t="shared" ca="1" si="6"/>
        <v>1.3197000000000001</v>
      </c>
      <c r="S31" s="37">
        <f t="shared" ca="1" si="7"/>
        <v>5.6119432500000004</v>
      </c>
      <c r="T31" s="95">
        <f ca="1">IF(L31&gt;=N$2,1,D31*T32/VLOOKUP(L31,Moeda!A$3:D$24,4,1))</f>
        <v>5.611943245</v>
      </c>
    </row>
    <row r="32" spans="1:20" x14ac:dyDescent="0.2">
      <c r="A32" s="8">
        <v>35217</v>
      </c>
      <c r="B32" s="78">
        <v>1.1100000000000001</v>
      </c>
      <c r="C32" s="64">
        <v>1295.57</v>
      </c>
      <c r="D32" s="83">
        <f t="shared" ca="1" si="8"/>
        <v>1.0110976700000001</v>
      </c>
      <c r="E32" s="97">
        <f t="shared" ca="1" si="0"/>
        <v>1.1097999999999999</v>
      </c>
      <c r="F32" s="82">
        <f t="shared" ca="1" si="10"/>
        <v>1.06758683</v>
      </c>
      <c r="G32" s="97">
        <f t="shared" ca="1" si="11"/>
        <v>6.7587000000000002</v>
      </c>
      <c r="H32" s="82">
        <f t="shared" ca="1" si="12"/>
        <v>1.16967759</v>
      </c>
      <c r="I32" s="97">
        <f t="shared" ca="1" si="13"/>
        <v>16.9678</v>
      </c>
      <c r="J32" s="14" t="str">
        <f t="shared" ca="1" si="9"/>
        <v>v</v>
      </c>
      <c r="L32" s="8">
        <f t="shared" si="1"/>
        <v>35217</v>
      </c>
      <c r="N32" s="29" t="str">
        <f t="shared" ca="1" si="2"/>
        <v xml:space="preserve"> </v>
      </c>
      <c r="O32">
        <f t="shared" ca="1" si="3"/>
        <v>1996</v>
      </c>
      <c r="P32">
        <f t="shared" ca="1" si="4"/>
        <v>6</v>
      </c>
      <c r="Q32" s="59">
        <f t="shared" ca="1" si="5"/>
        <v>11976</v>
      </c>
      <c r="R32" s="36">
        <f t="shared" ca="1" si="6"/>
        <v>1.1097999999999999</v>
      </c>
      <c r="S32" s="37">
        <f t="shared" ca="1" si="7"/>
        <v>5.5388458800000002</v>
      </c>
      <c r="T32" s="95">
        <f ca="1">IF(L32&gt;=N$2,1,D32*T33/VLOOKUP(L32,Moeda!A$3:D$24,4,1))</f>
        <v>5.538845877</v>
      </c>
    </row>
    <row r="33" spans="1:20" x14ac:dyDescent="0.2">
      <c r="A33" s="8">
        <v>35247</v>
      </c>
      <c r="B33" s="78">
        <v>1.37</v>
      </c>
      <c r="C33" s="64">
        <v>1313.32</v>
      </c>
      <c r="D33" s="83">
        <f t="shared" ca="1" si="8"/>
        <v>1.0137005299999999</v>
      </c>
      <c r="E33" s="97">
        <f t="shared" ca="1" si="0"/>
        <v>1.3701000000000001</v>
      </c>
      <c r="F33" s="82">
        <f t="shared" ca="1" si="10"/>
        <v>1.08221334</v>
      </c>
      <c r="G33" s="97">
        <f t="shared" ca="1" si="11"/>
        <v>8.2212999999999994</v>
      </c>
      <c r="H33" s="82">
        <f t="shared" ca="1" si="12"/>
        <v>1.15576597</v>
      </c>
      <c r="I33" s="97">
        <f t="shared" ca="1" si="13"/>
        <v>15.576599999999999</v>
      </c>
      <c r="J33" s="14" t="str">
        <f t="shared" ca="1" si="9"/>
        <v>v</v>
      </c>
      <c r="L33" s="8">
        <f t="shared" si="1"/>
        <v>35247</v>
      </c>
      <c r="N33" s="29" t="str">
        <f t="shared" ca="1" si="2"/>
        <v xml:space="preserve"> </v>
      </c>
      <c r="O33">
        <f t="shared" ca="1" si="3"/>
        <v>1996</v>
      </c>
      <c r="P33">
        <f t="shared" ca="1" si="4"/>
        <v>7</v>
      </c>
      <c r="Q33" s="59">
        <f t="shared" ca="1" si="5"/>
        <v>13972</v>
      </c>
      <c r="R33" s="36">
        <f t="shared" ca="1" si="6"/>
        <v>1.3701000000000001</v>
      </c>
      <c r="S33" s="37">
        <f t="shared" ca="1" si="7"/>
        <v>5.4780522600000001</v>
      </c>
      <c r="T33" s="95">
        <f ca="1">IF(L33&gt;=N$2,1,D33*T34/VLOOKUP(L33,Moeda!A$3:D$24,4,1))</f>
        <v>5.4780522610000002</v>
      </c>
    </row>
    <row r="34" spans="1:20" x14ac:dyDescent="0.2">
      <c r="A34" s="8">
        <v>35278</v>
      </c>
      <c r="B34" s="78">
        <v>0.7</v>
      </c>
      <c r="C34" s="64">
        <v>1322.51</v>
      </c>
      <c r="D34" s="83">
        <f t="shared" ca="1" si="8"/>
        <v>1.00699753</v>
      </c>
      <c r="E34" s="97">
        <f t="shared" ca="1" si="0"/>
        <v>0.69979999999999998</v>
      </c>
      <c r="F34" s="82">
        <f t="shared" ca="1" si="10"/>
        <v>1.0897861600000001</v>
      </c>
      <c r="G34" s="97">
        <f t="shared" ca="1" si="11"/>
        <v>8.9786000000000001</v>
      </c>
      <c r="H34" s="82">
        <f t="shared" ca="1" si="12"/>
        <v>1.14676782</v>
      </c>
      <c r="I34" s="97">
        <f t="shared" ca="1" si="13"/>
        <v>14.6768</v>
      </c>
      <c r="J34" s="14" t="str">
        <f t="shared" ca="1" si="9"/>
        <v>v</v>
      </c>
      <c r="L34" s="8">
        <f t="shared" si="1"/>
        <v>35278</v>
      </c>
      <c r="N34" s="29" t="str">
        <f t="shared" ca="1" si="2"/>
        <v xml:space="preserve"> </v>
      </c>
      <c r="O34">
        <f t="shared" ca="1" si="3"/>
        <v>1996</v>
      </c>
      <c r="P34">
        <f t="shared" ca="1" si="4"/>
        <v>8</v>
      </c>
      <c r="Q34" s="59">
        <f t="shared" ca="1" si="5"/>
        <v>15968</v>
      </c>
      <c r="R34" s="36">
        <f t="shared" ca="1" si="6"/>
        <v>0.69979999999999998</v>
      </c>
      <c r="S34" s="37">
        <f t="shared" ca="1" si="7"/>
        <v>5.4040144000000003</v>
      </c>
      <c r="T34" s="95">
        <f ca="1">IF(L34&gt;=N$2,1,D34*T35/VLOOKUP(L34,Moeda!A$3:D$24,4,1))</f>
        <v>5.4040144000000003</v>
      </c>
    </row>
    <row r="35" spans="1:20" x14ac:dyDescent="0.2">
      <c r="A35" s="8">
        <v>35309</v>
      </c>
      <c r="B35" s="78">
        <v>0.11</v>
      </c>
      <c r="C35" s="66">
        <v>1323.96</v>
      </c>
      <c r="D35" s="83">
        <f t="shared" ca="1" si="8"/>
        <v>1.0010964</v>
      </c>
      <c r="E35" s="97">
        <f t="shared" ca="1" si="0"/>
        <v>0.1096</v>
      </c>
      <c r="F35" s="82">
        <f t="shared" ca="1" si="10"/>
        <v>1.090981</v>
      </c>
      <c r="G35" s="97">
        <f t="shared" ca="1" si="11"/>
        <v>9.0981000000000005</v>
      </c>
      <c r="H35" s="82">
        <f t="shared" ca="1" si="12"/>
        <v>1.13699288</v>
      </c>
      <c r="I35" s="97">
        <f t="shared" ca="1" si="13"/>
        <v>13.699299999999999</v>
      </c>
      <c r="J35" s="14" t="str">
        <f t="shared" ca="1" si="9"/>
        <v>v</v>
      </c>
      <c r="L35" s="8">
        <f t="shared" si="1"/>
        <v>35309</v>
      </c>
      <c r="N35" s="29" t="str">
        <f t="shared" ca="1" si="2"/>
        <v xml:space="preserve"> </v>
      </c>
      <c r="O35">
        <f t="shared" ca="1" si="3"/>
        <v>1996</v>
      </c>
      <c r="P35">
        <f t="shared" ca="1" si="4"/>
        <v>9</v>
      </c>
      <c r="Q35" s="59">
        <f t="shared" ca="1" si="5"/>
        <v>17964</v>
      </c>
      <c r="R35" s="36">
        <f t="shared" ca="1" si="6"/>
        <v>0.1096</v>
      </c>
      <c r="S35" s="37">
        <f t="shared" ca="1" si="7"/>
        <v>5.3664624200000004</v>
      </c>
      <c r="T35" s="95">
        <f ca="1">IF(L35&gt;=N$2,1,D35*T36/VLOOKUP(L35,Moeda!A$3:D$24,4,1))</f>
        <v>5.3664624180000002</v>
      </c>
    </row>
    <row r="36" spans="1:20" x14ac:dyDescent="0.2">
      <c r="A36" s="8">
        <v>35339</v>
      </c>
      <c r="B36" s="78">
        <v>0.14000000000000001</v>
      </c>
      <c r="C36" s="66">
        <v>1325.81</v>
      </c>
      <c r="D36" s="83">
        <f t="shared" ca="1" si="8"/>
        <v>1.0013973199999999</v>
      </c>
      <c r="E36" s="97">
        <f t="shared" ca="1" si="0"/>
        <v>0.13969999999999999</v>
      </c>
      <c r="F36" s="82">
        <f t="shared" ca="1" si="10"/>
        <v>1.09250545</v>
      </c>
      <c r="G36" s="97">
        <f t="shared" ca="1" si="11"/>
        <v>9.2505000000000006</v>
      </c>
      <c r="H36" s="82">
        <f t="shared" ca="1" si="12"/>
        <v>1.1235297</v>
      </c>
      <c r="I36" s="97">
        <f t="shared" ca="1" si="13"/>
        <v>12.353</v>
      </c>
      <c r="J36" s="14" t="str">
        <f t="shared" ca="1" si="9"/>
        <v>v</v>
      </c>
      <c r="L36" s="8">
        <f t="shared" si="1"/>
        <v>35339</v>
      </c>
      <c r="N36" s="29" t="str">
        <f t="shared" ca="1" si="2"/>
        <v xml:space="preserve"> </v>
      </c>
      <c r="O36">
        <f t="shared" ca="1" si="3"/>
        <v>1996</v>
      </c>
      <c r="P36">
        <f t="shared" ca="1" si="4"/>
        <v>10</v>
      </c>
      <c r="Q36" s="59">
        <f t="shared" ca="1" si="5"/>
        <v>19960</v>
      </c>
      <c r="R36" s="36">
        <f t="shared" ca="1" si="6"/>
        <v>0.13969999999999999</v>
      </c>
      <c r="S36" s="37">
        <f t="shared" ca="1" si="7"/>
        <v>5.36058507</v>
      </c>
      <c r="T36" s="95">
        <f ca="1">IF(L36&gt;=N$2,1,D36*T37/VLOOKUP(L36,Moeda!A$3:D$24,4,1))</f>
        <v>5.3605850730000002</v>
      </c>
    </row>
    <row r="37" spans="1:20" x14ac:dyDescent="0.2">
      <c r="A37" s="8">
        <v>35370</v>
      </c>
      <c r="B37" s="78">
        <v>0.41</v>
      </c>
      <c r="C37" s="66">
        <v>1331.25</v>
      </c>
      <c r="D37" s="83">
        <f t="shared" ca="1" si="8"/>
        <v>1.0041031499999999</v>
      </c>
      <c r="E37" s="97">
        <f t="shared" ca="1" si="0"/>
        <v>0.4103</v>
      </c>
      <c r="F37" s="82">
        <f t="shared" ca="1" si="10"/>
        <v>1.09698816</v>
      </c>
      <c r="G37" s="97">
        <f t="shared" ca="1" si="11"/>
        <v>9.6988000000000003</v>
      </c>
      <c r="H37" s="82">
        <f t="shared" ca="1" si="12"/>
        <v>1.1119045700000001</v>
      </c>
      <c r="I37" s="97">
        <f t="shared" ca="1" si="13"/>
        <v>11.1905</v>
      </c>
      <c r="J37" s="14" t="str">
        <f t="shared" ca="1" si="9"/>
        <v>v</v>
      </c>
      <c r="L37" s="8">
        <f t="shared" si="1"/>
        <v>35370</v>
      </c>
      <c r="N37" s="29" t="str">
        <f t="shared" ca="1" si="2"/>
        <v xml:space="preserve"> </v>
      </c>
      <c r="O37">
        <f t="shared" ca="1" si="3"/>
        <v>1996</v>
      </c>
      <c r="P37">
        <f t="shared" ca="1" si="4"/>
        <v>11</v>
      </c>
      <c r="Q37" s="59">
        <f t="shared" ca="1" si="5"/>
        <v>21956</v>
      </c>
      <c r="R37" s="36">
        <f t="shared" ca="1" si="6"/>
        <v>0.4103</v>
      </c>
      <c r="S37" s="37">
        <f t="shared" ca="1" si="7"/>
        <v>5.3531050699999998</v>
      </c>
      <c r="T37" s="95">
        <f ca="1">IF(L37&gt;=N$2,1,D37*T38/VLOOKUP(L37,Moeda!A$3:D$24,4,1))</f>
        <v>5.353105072</v>
      </c>
    </row>
    <row r="38" spans="1:20" x14ac:dyDescent="0.2">
      <c r="A38" s="8">
        <v>35400</v>
      </c>
      <c r="B38" s="78">
        <v>0.2</v>
      </c>
      <c r="C38" s="66">
        <v>1333.91</v>
      </c>
      <c r="D38" s="83">
        <f t="shared" ca="1" si="8"/>
        <v>1.0019981200000001</v>
      </c>
      <c r="E38" s="97">
        <f t="shared" ca="1" si="0"/>
        <v>0.19980000000000001</v>
      </c>
      <c r="F38" s="82">
        <f t="shared" ca="1" si="10"/>
        <v>1.0991800700000001</v>
      </c>
      <c r="G38" s="97">
        <f t="shared" ca="1" si="11"/>
        <v>9.9179999999999993</v>
      </c>
      <c r="H38" s="82">
        <f t="shared" ca="1" si="12"/>
        <v>1.0991800700000001</v>
      </c>
      <c r="I38" s="97">
        <f t="shared" ca="1" si="13"/>
        <v>9.9179999999999993</v>
      </c>
      <c r="J38" s="14" t="str">
        <f t="shared" ca="1" si="9"/>
        <v>v</v>
      </c>
      <c r="L38" s="8">
        <f t="shared" si="1"/>
        <v>35400</v>
      </c>
      <c r="N38" s="29" t="str">
        <f t="shared" ca="1" si="2"/>
        <v xml:space="preserve"> </v>
      </c>
      <c r="O38">
        <f t="shared" ca="1" si="3"/>
        <v>1996</v>
      </c>
      <c r="P38">
        <f t="shared" ca="1" si="4"/>
        <v>12</v>
      </c>
      <c r="Q38" s="59">
        <f t="shared" ca="1" si="5"/>
        <v>23952</v>
      </c>
      <c r="R38" s="36">
        <f t="shared" ca="1" si="6"/>
        <v>0.19980000000000001</v>
      </c>
      <c r="S38" s="37">
        <f t="shared" ca="1" si="7"/>
        <v>5.33123024</v>
      </c>
      <c r="T38" s="95">
        <f ca="1">IF(L38&gt;=N$2,1,D38*T39/VLOOKUP(L38,Moeda!A$3:D$24,4,1))</f>
        <v>5.3312302349999996</v>
      </c>
    </row>
    <row r="39" spans="1:20" x14ac:dyDescent="0.2">
      <c r="A39" s="60">
        <v>35431</v>
      </c>
      <c r="B39" s="80">
        <v>1.1299999999999999</v>
      </c>
      <c r="C39" s="65">
        <v>1348.98</v>
      </c>
      <c r="D39" s="83">
        <f t="shared" ca="1" si="8"/>
        <v>1.01129761</v>
      </c>
      <c r="E39" s="97">
        <f t="shared" ca="1" si="0"/>
        <v>1.1297999999999999</v>
      </c>
      <c r="F39" s="82">
        <f t="shared" ca="1" si="10"/>
        <v>1.01129761</v>
      </c>
      <c r="G39" s="97">
        <f t="shared" ca="1" si="11"/>
        <v>1.1297999999999999</v>
      </c>
      <c r="H39" s="82">
        <f t="shared" ca="1" si="12"/>
        <v>1.0937705</v>
      </c>
      <c r="I39" s="97">
        <f t="shared" ca="1" si="13"/>
        <v>9.3771000000000004</v>
      </c>
      <c r="J39" s="14" t="str">
        <f t="shared" ca="1" si="9"/>
        <v>v</v>
      </c>
      <c r="L39" s="8">
        <f t="shared" si="1"/>
        <v>35431</v>
      </c>
      <c r="N39" s="29" t="str">
        <f t="shared" ca="1" si="2"/>
        <v xml:space="preserve"> </v>
      </c>
      <c r="O39">
        <f t="shared" ca="1" si="3"/>
        <v>1997</v>
      </c>
      <c r="P39">
        <f t="shared" ca="1" si="4"/>
        <v>1</v>
      </c>
      <c r="Q39" s="59">
        <f t="shared" ca="1" si="5"/>
        <v>1997</v>
      </c>
      <c r="R39" s="36">
        <f t="shared" ca="1" si="6"/>
        <v>1.1297999999999999</v>
      </c>
      <c r="S39" s="37">
        <f t="shared" ca="1" si="7"/>
        <v>5.3205990400000003</v>
      </c>
      <c r="T39" s="95">
        <f ca="1">IF(L39&gt;=N$2,1,D39*T40/VLOOKUP(L39,Moeda!A$3:D$24,4,1))</f>
        <v>5.3205990400000003</v>
      </c>
    </row>
    <row r="40" spans="1:20" x14ac:dyDescent="0.2">
      <c r="A40" s="8">
        <v>35462</v>
      </c>
      <c r="B40" s="78">
        <v>0.71</v>
      </c>
      <c r="C40" s="66">
        <v>1358.56</v>
      </c>
      <c r="D40" s="83">
        <f t="shared" ca="1" si="8"/>
        <v>1.00710166</v>
      </c>
      <c r="E40" s="97">
        <f t="shared" ca="1" si="0"/>
        <v>0.71020000000000005</v>
      </c>
      <c r="F40" s="82">
        <f t="shared" ca="1" si="10"/>
        <v>1.0184795</v>
      </c>
      <c r="G40" s="97">
        <f t="shared" ca="1" si="11"/>
        <v>1.8480000000000001</v>
      </c>
      <c r="H40" s="82">
        <f t="shared" ca="1" si="12"/>
        <v>1.0884763399999999</v>
      </c>
      <c r="I40" s="97">
        <f t="shared" ca="1" si="13"/>
        <v>8.8475999999999999</v>
      </c>
      <c r="J40" s="14" t="str">
        <f t="shared" ca="1" si="9"/>
        <v>v</v>
      </c>
      <c r="L40" s="8">
        <f t="shared" si="1"/>
        <v>35462</v>
      </c>
      <c r="N40" s="29" t="str">
        <f t="shared" ca="1" si="2"/>
        <v xml:space="preserve"> </v>
      </c>
      <c r="O40">
        <f t="shared" ca="1" si="3"/>
        <v>1997</v>
      </c>
      <c r="P40">
        <f t="shared" ca="1" si="4"/>
        <v>2</v>
      </c>
      <c r="Q40" s="59">
        <f t="shared" ca="1" si="5"/>
        <v>3994</v>
      </c>
      <c r="R40" s="36">
        <f t="shared" ca="1" si="6"/>
        <v>0.71020000000000005</v>
      </c>
      <c r="S40" s="37">
        <f t="shared" ca="1" si="7"/>
        <v>5.2611604999999999</v>
      </c>
      <c r="T40" s="95">
        <f ca="1">IF(L40&gt;=N$2,1,D40*T41/VLOOKUP(L40,Moeda!A$3:D$24,4,1))</f>
        <v>5.261160501</v>
      </c>
    </row>
    <row r="41" spans="1:20" x14ac:dyDescent="0.2">
      <c r="A41" s="8">
        <v>35490</v>
      </c>
      <c r="B41" s="78">
        <v>0.59</v>
      </c>
      <c r="C41" s="64">
        <v>1366.58</v>
      </c>
      <c r="D41" s="83">
        <f t="shared" ca="1" si="8"/>
        <v>1.0059033100000001</v>
      </c>
      <c r="E41" s="97">
        <f t="shared" ca="1" si="0"/>
        <v>0.59030000000000005</v>
      </c>
      <c r="F41" s="82">
        <f t="shared" ca="1" si="10"/>
        <v>1.0244918999999999</v>
      </c>
      <c r="G41" s="97">
        <f t="shared" ca="1" si="11"/>
        <v>2.4491999999999998</v>
      </c>
      <c r="H41" s="82">
        <f t="shared" ca="1" si="12"/>
        <v>1.0881540000000001</v>
      </c>
      <c r="I41" s="97">
        <f t="shared" ca="1" si="13"/>
        <v>8.8154000000000003</v>
      </c>
      <c r="J41" s="14" t="str">
        <f t="shared" ca="1" si="9"/>
        <v>v</v>
      </c>
      <c r="L41" s="8">
        <f t="shared" si="1"/>
        <v>35490</v>
      </c>
      <c r="N41" s="29" t="str">
        <f t="shared" ca="1" si="2"/>
        <v xml:space="preserve"> </v>
      </c>
      <c r="O41">
        <f t="shared" ca="1" si="3"/>
        <v>1997</v>
      </c>
      <c r="P41">
        <f t="shared" ca="1" si="4"/>
        <v>3</v>
      </c>
      <c r="Q41" s="59">
        <f t="shared" ca="1" si="5"/>
        <v>5991</v>
      </c>
      <c r="R41" s="36">
        <f t="shared" ca="1" si="6"/>
        <v>0.59030000000000005</v>
      </c>
      <c r="S41" s="37">
        <f t="shared" ca="1" si="7"/>
        <v>5.2240609999999998</v>
      </c>
      <c r="T41" s="95">
        <f ca="1">IF(L41&gt;=N$2,1,D41*T42/VLOOKUP(L41,Moeda!A$3:D$24,4,1))</f>
        <v>5.2240609960000004</v>
      </c>
    </row>
    <row r="42" spans="1:20" x14ac:dyDescent="0.2">
      <c r="A42" s="8">
        <v>35521</v>
      </c>
      <c r="B42" s="78">
        <v>0.68</v>
      </c>
      <c r="C42" s="64">
        <v>1375.87</v>
      </c>
      <c r="D42" s="83">
        <f t="shared" ca="1" si="8"/>
        <v>1.0067979899999999</v>
      </c>
      <c r="E42" s="97">
        <f t="shared" ca="1" si="0"/>
        <v>0.67979999999999996</v>
      </c>
      <c r="F42" s="82">
        <f t="shared" ca="1" si="10"/>
        <v>1.03145639</v>
      </c>
      <c r="G42" s="97">
        <f t="shared" ca="1" si="11"/>
        <v>3.1456</v>
      </c>
      <c r="H42" s="82">
        <f t="shared" ca="1" si="12"/>
        <v>1.0879366500000001</v>
      </c>
      <c r="I42" s="97">
        <f t="shared" ca="1" si="13"/>
        <v>8.7936999999999994</v>
      </c>
      <c r="J42" s="14" t="str">
        <f t="shared" ca="1" si="9"/>
        <v>v</v>
      </c>
      <c r="L42" s="8">
        <f t="shared" si="1"/>
        <v>35521</v>
      </c>
      <c r="N42" s="29" t="str">
        <f t="shared" ca="1" si="2"/>
        <v xml:space="preserve"> </v>
      </c>
      <c r="O42">
        <f t="shared" ca="1" si="3"/>
        <v>1997</v>
      </c>
      <c r="P42">
        <f t="shared" ca="1" si="4"/>
        <v>4</v>
      </c>
      <c r="Q42" s="59">
        <f t="shared" ca="1" si="5"/>
        <v>7988</v>
      </c>
      <c r="R42" s="36">
        <f t="shared" ca="1" si="6"/>
        <v>0.67979999999999996</v>
      </c>
      <c r="S42" s="37">
        <f t="shared" ca="1" si="7"/>
        <v>5.1934027299999999</v>
      </c>
      <c r="T42" s="95">
        <f ca="1">IF(L42&gt;=N$2,1,D42*T43/VLOOKUP(L42,Moeda!A$3:D$24,4,1))</f>
        <v>5.1934027299999999</v>
      </c>
    </row>
    <row r="43" spans="1:20" x14ac:dyDescent="0.2">
      <c r="A43" s="8">
        <v>35551</v>
      </c>
      <c r="B43" s="78">
        <v>0.5</v>
      </c>
      <c r="C43" s="64">
        <v>1382.75</v>
      </c>
      <c r="D43" s="83">
        <f t="shared" ca="1" si="8"/>
        <v>1.0050004699999999</v>
      </c>
      <c r="E43" s="97">
        <f t="shared" ca="1" si="0"/>
        <v>0.5</v>
      </c>
      <c r="F43" s="82">
        <f t="shared" ca="1" si="10"/>
        <v>1.0366141600000001</v>
      </c>
      <c r="G43" s="97">
        <f t="shared" ca="1" si="11"/>
        <v>3.6614</v>
      </c>
      <c r="H43" s="82">
        <f t="shared" ca="1" si="12"/>
        <v>1.0791352599999999</v>
      </c>
      <c r="I43" s="97">
        <f t="shared" ca="1" si="13"/>
        <v>7.9135</v>
      </c>
      <c r="J43" s="14" t="str">
        <f t="shared" ca="1" si="9"/>
        <v>v</v>
      </c>
      <c r="L43" s="8">
        <f t="shared" si="1"/>
        <v>35551</v>
      </c>
      <c r="N43" s="29" t="str">
        <f t="shared" ca="1" si="2"/>
        <v xml:space="preserve"> </v>
      </c>
      <c r="O43">
        <f t="shared" ca="1" si="3"/>
        <v>1997</v>
      </c>
      <c r="P43">
        <f t="shared" ca="1" si="4"/>
        <v>5</v>
      </c>
      <c r="Q43" s="59">
        <f t="shared" ca="1" si="5"/>
        <v>9985</v>
      </c>
      <c r="R43" s="36">
        <f t="shared" ca="1" si="6"/>
        <v>0.5</v>
      </c>
      <c r="S43" s="37">
        <f t="shared" ca="1" si="7"/>
        <v>5.1583364100000004</v>
      </c>
      <c r="T43" s="95">
        <f ca="1">IF(L43&gt;=N$2,1,D43*T44/VLOOKUP(L43,Moeda!A$3:D$24,4,1))</f>
        <v>5.1583364109999996</v>
      </c>
    </row>
    <row r="44" spans="1:20" x14ac:dyDescent="0.2">
      <c r="A44" s="8">
        <v>35582</v>
      </c>
      <c r="B44" s="78">
        <v>0.55000000000000004</v>
      </c>
      <c r="C44" s="64">
        <v>1390.36</v>
      </c>
      <c r="D44" s="83">
        <f t="shared" ca="1" si="8"/>
        <v>1.0055035299999999</v>
      </c>
      <c r="E44" s="97">
        <f t="shared" ca="1" si="0"/>
        <v>0.5504</v>
      </c>
      <c r="F44" s="82">
        <f t="shared" ca="1" si="10"/>
        <v>1.0423191999999999</v>
      </c>
      <c r="G44" s="97">
        <f t="shared" ca="1" si="11"/>
        <v>4.2319000000000004</v>
      </c>
      <c r="H44" s="82">
        <f t="shared" ca="1" si="12"/>
        <v>1.07316469</v>
      </c>
      <c r="I44" s="97">
        <f t="shared" ca="1" si="13"/>
        <v>7.3164999999999996</v>
      </c>
      <c r="J44" s="14" t="str">
        <f t="shared" ca="1" si="9"/>
        <v>v</v>
      </c>
      <c r="L44" s="8">
        <f t="shared" si="1"/>
        <v>35582</v>
      </c>
      <c r="N44" s="29" t="str">
        <f t="shared" ca="1" si="2"/>
        <v xml:space="preserve"> </v>
      </c>
      <c r="O44">
        <f t="shared" ca="1" si="3"/>
        <v>1997</v>
      </c>
      <c r="P44">
        <f t="shared" ca="1" si="4"/>
        <v>6</v>
      </c>
      <c r="Q44" s="59">
        <f t="shared" ca="1" si="5"/>
        <v>11982</v>
      </c>
      <c r="R44" s="36">
        <f t="shared" ca="1" si="6"/>
        <v>0.5504</v>
      </c>
      <c r="S44" s="37">
        <f t="shared" ca="1" si="7"/>
        <v>5.1326706499999997</v>
      </c>
      <c r="T44" s="95">
        <f ca="1">IF(L44&gt;=N$2,1,D44*T45/VLOOKUP(L44,Moeda!A$3:D$24,4,1))</f>
        <v>5.1326706450000001</v>
      </c>
    </row>
    <row r="45" spans="1:20" x14ac:dyDescent="0.2">
      <c r="A45" s="8">
        <v>35612</v>
      </c>
      <c r="B45" s="78">
        <v>0.31</v>
      </c>
      <c r="C45" s="64">
        <v>1394.67</v>
      </c>
      <c r="D45" s="83">
        <f t="shared" ca="1" si="8"/>
        <v>1.0030999199999999</v>
      </c>
      <c r="E45" s="97">
        <f t="shared" ca="1" si="0"/>
        <v>0.31</v>
      </c>
      <c r="F45" s="82">
        <f t="shared" ca="1" si="10"/>
        <v>1.0455503100000001</v>
      </c>
      <c r="G45" s="97">
        <f t="shared" ca="1" si="11"/>
        <v>4.5549999999999997</v>
      </c>
      <c r="H45" s="82">
        <f t="shared" ca="1" si="12"/>
        <v>1.06194224</v>
      </c>
      <c r="I45" s="97">
        <f t="shared" ca="1" si="13"/>
        <v>6.1942000000000004</v>
      </c>
      <c r="J45" s="14" t="str">
        <f t="shared" ca="1" si="9"/>
        <v>v</v>
      </c>
      <c r="L45" s="8">
        <f t="shared" si="1"/>
        <v>35612</v>
      </c>
      <c r="N45" s="29" t="str">
        <f t="shared" ca="1" si="2"/>
        <v xml:space="preserve"> </v>
      </c>
      <c r="O45">
        <f t="shared" ca="1" si="3"/>
        <v>1997</v>
      </c>
      <c r="P45">
        <f t="shared" ca="1" si="4"/>
        <v>7</v>
      </c>
      <c r="Q45" s="59">
        <f t="shared" ca="1" si="5"/>
        <v>13979</v>
      </c>
      <c r="R45" s="36">
        <f t="shared" ca="1" si="6"/>
        <v>0.31</v>
      </c>
      <c r="S45" s="37">
        <f t="shared" ca="1" si="7"/>
        <v>5.1045774499999998</v>
      </c>
      <c r="T45" s="95">
        <f ca="1">IF(L45&gt;=N$2,1,D45*T46/VLOOKUP(L45,Moeda!A$3:D$24,4,1))</f>
        <v>5.1045774499999998</v>
      </c>
    </row>
    <row r="46" spans="1:20" x14ac:dyDescent="0.2">
      <c r="A46" s="8">
        <v>35643</v>
      </c>
      <c r="B46" s="78">
        <v>0.17</v>
      </c>
      <c r="C46" s="64">
        <v>1397.04</v>
      </c>
      <c r="D46" s="83">
        <f t="shared" ca="1" si="8"/>
        <v>1.0016993300000001</v>
      </c>
      <c r="E46" s="97">
        <f t="shared" ca="1" si="0"/>
        <v>0.1699</v>
      </c>
      <c r="F46" s="82">
        <f t="shared" ca="1" si="10"/>
        <v>1.04732705</v>
      </c>
      <c r="G46" s="97">
        <f t="shared" ca="1" si="11"/>
        <v>4.7327000000000004</v>
      </c>
      <c r="H46" s="82">
        <f t="shared" ca="1" si="12"/>
        <v>1.05635496</v>
      </c>
      <c r="I46" s="97">
        <f t="shared" ca="1" si="13"/>
        <v>5.6355000000000004</v>
      </c>
      <c r="J46" s="14" t="str">
        <f t="shared" ca="1" si="9"/>
        <v>v</v>
      </c>
      <c r="L46" s="8">
        <f t="shared" si="1"/>
        <v>35643</v>
      </c>
      <c r="N46" s="29" t="str">
        <f t="shared" ca="1" si="2"/>
        <v xml:space="preserve"> </v>
      </c>
      <c r="O46">
        <f t="shared" ca="1" si="3"/>
        <v>1997</v>
      </c>
      <c r="P46">
        <f t="shared" ca="1" si="4"/>
        <v>8</v>
      </c>
      <c r="Q46" s="59">
        <f t="shared" ca="1" si="5"/>
        <v>15976</v>
      </c>
      <c r="R46" s="36">
        <f t="shared" ca="1" si="6"/>
        <v>0.1699</v>
      </c>
      <c r="S46" s="37">
        <f t="shared" ca="1" si="7"/>
        <v>5.0888025700000004</v>
      </c>
      <c r="T46" s="95">
        <f ca="1">IF(L46&gt;=N$2,1,D46*T47/VLOOKUP(L46,Moeda!A$3:D$24,4,1))</f>
        <v>5.0888025690000003</v>
      </c>
    </row>
    <row r="47" spans="1:20" x14ac:dyDescent="0.2">
      <c r="A47" s="8">
        <v>35674</v>
      </c>
      <c r="B47" s="78">
        <v>-0.05</v>
      </c>
      <c r="C47" s="64">
        <v>1396.34</v>
      </c>
      <c r="D47" s="83">
        <f t="shared" ca="1" si="8"/>
        <v>0.99949893999999995</v>
      </c>
      <c r="E47" s="97">
        <f t="shared" ca="1" si="0"/>
        <v>-5.0099999999999999E-2</v>
      </c>
      <c r="F47" s="82">
        <f t="shared" ca="1" si="10"/>
        <v>1.0468022800000001</v>
      </c>
      <c r="G47" s="97">
        <f t="shared" ca="1" si="11"/>
        <v>4.6802000000000001</v>
      </c>
      <c r="H47" s="82">
        <f t="shared" ca="1" si="12"/>
        <v>1.0546693199999999</v>
      </c>
      <c r="I47" s="97">
        <f t="shared" ca="1" si="13"/>
        <v>5.4668999999999999</v>
      </c>
      <c r="J47" s="14" t="str">
        <f t="shared" ca="1" si="9"/>
        <v>v</v>
      </c>
      <c r="L47" s="8">
        <f t="shared" si="1"/>
        <v>35674</v>
      </c>
      <c r="N47" s="29" t="str">
        <f t="shared" ca="1" si="2"/>
        <v xml:space="preserve"> </v>
      </c>
      <c r="O47">
        <f t="shared" ca="1" si="3"/>
        <v>1997</v>
      </c>
      <c r="P47">
        <f t="shared" ca="1" si="4"/>
        <v>9</v>
      </c>
      <c r="Q47" s="59">
        <f t="shared" ca="1" si="5"/>
        <v>17973</v>
      </c>
      <c r="R47" s="36">
        <f t="shared" ca="1" si="6"/>
        <v>-5.0099999999999999E-2</v>
      </c>
      <c r="S47" s="37">
        <f t="shared" ca="1" si="7"/>
        <v>5.08016968</v>
      </c>
      <c r="T47" s="95">
        <f ca="1">IF(L47&gt;=N$2,1,D47*T48/VLOOKUP(L47,Moeda!A$3:D$24,4,1))</f>
        <v>5.0801696840000004</v>
      </c>
    </row>
    <row r="48" spans="1:20" x14ac:dyDescent="0.2">
      <c r="A48" s="8">
        <v>35704</v>
      </c>
      <c r="B48" s="78">
        <v>0.25</v>
      </c>
      <c r="C48" s="66">
        <v>1399.83</v>
      </c>
      <c r="D48" s="83">
        <f t="shared" ca="1" si="8"/>
        <v>1.0024993900000001</v>
      </c>
      <c r="E48" s="97">
        <f t="shared" ca="1" si="0"/>
        <v>0.24990000000000001</v>
      </c>
      <c r="F48" s="82">
        <f t="shared" ca="1" si="10"/>
        <v>1.04941865</v>
      </c>
      <c r="G48" s="97">
        <f t="shared" ca="1" si="11"/>
        <v>4.9419000000000004</v>
      </c>
      <c r="H48" s="82">
        <f t="shared" ca="1" si="12"/>
        <v>1.0558300199999999</v>
      </c>
      <c r="I48" s="97">
        <f t="shared" ca="1" si="13"/>
        <v>5.5830000000000002</v>
      </c>
      <c r="J48" s="14" t="str">
        <f t="shared" ca="1" si="9"/>
        <v>v</v>
      </c>
      <c r="L48" s="8">
        <f t="shared" si="1"/>
        <v>35704</v>
      </c>
      <c r="N48" s="29" t="str">
        <f t="shared" ca="1" si="2"/>
        <v xml:space="preserve"> </v>
      </c>
      <c r="O48">
        <f t="shared" ca="1" si="3"/>
        <v>1997</v>
      </c>
      <c r="P48">
        <f t="shared" ca="1" si="4"/>
        <v>10</v>
      </c>
      <c r="Q48" s="59">
        <f t="shared" ca="1" si="5"/>
        <v>19970</v>
      </c>
      <c r="R48" s="36">
        <f t="shared" ca="1" si="6"/>
        <v>0.24990000000000001</v>
      </c>
      <c r="S48" s="37">
        <f t="shared" ca="1" si="7"/>
        <v>5.0827164299999996</v>
      </c>
      <c r="T48" s="95">
        <f ca="1">IF(L48&gt;=N$2,1,D48*T49/VLOOKUP(L48,Moeda!A$3:D$24,4,1))</f>
        <v>5.0827164299999996</v>
      </c>
    </row>
    <row r="49" spans="1:20" x14ac:dyDescent="0.2">
      <c r="A49" s="8">
        <v>35735</v>
      </c>
      <c r="B49" s="78">
        <v>7.0000000000000007E-2</v>
      </c>
      <c r="C49" s="66">
        <v>1400.81</v>
      </c>
      <c r="D49" s="83">
        <f t="shared" ca="1" si="8"/>
        <v>1.00070009</v>
      </c>
      <c r="E49" s="97">
        <f t="shared" ca="1" si="0"/>
        <v>7.0000000000000007E-2</v>
      </c>
      <c r="F49" s="82">
        <f t="shared" ca="1" si="10"/>
        <v>1.05015334</v>
      </c>
      <c r="G49" s="97">
        <f t="shared" ca="1" si="11"/>
        <v>5.0152999999999999</v>
      </c>
      <c r="H49" s="82">
        <f t="shared" ca="1" si="12"/>
        <v>1.0522516500000001</v>
      </c>
      <c r="I49" s="97">
        <f t="shared" ca="1" si="13"/>
        <v>5.2252000000000001</v>
      </c>
      <c r="J49" s="14" t="str">
        <f t="shared" ca="1" si="9"/>
        <v>v</v>
      </c>
      <c r="L49" s="8">
        <f t="shared" si="1"/>
        <v>35735</v>
      </c>
      <c r="N49" s="29" t="str">
        <f t="shared" ca="1" si="2"/>
        <v xml:space="preserve"> </v>
      </c>
      <c r="O49">
        <f t="shared" ca="1" si="3"/>
        <v>1997</v>
      </c>
      <c r="P49">
        <f t="shared" ca="1" si="4"/>
        <v>11</v>
      </c>
      <c r="Q49" s="59">
        <f t="shared" ca="1" si="5"/>
        <v>21967</v>
      </c>
      <c r="R49" s="36">
        <f t="shared" ca="1" si="6"/>
        <v>7.0000000000000007E-2</v>
      </c>
      <c r="S49" s="37">
        <f t="shared" ca="1" si="7"/>
        <v>5.0700444100000004</v>
      </c>
      <c r="T49" s="95">
        <f ca="1">IF(L49&gt;=N$2,1,D49*T50/VLOOKUP(L49,Moeda!A$3:D$24,4,1))</f>
        <v>5.0700444119999997</v>
      </c>
    </row>
    <row r="50" spans="1:20" x14ac:dyDescent="0.2">
      <c r="A50" s="8">
        <v>35765</v>
      </c>
      <c r="B50" s="78">
        <v>0.49</v>
      </c>
      <c r="C50" s="66">
        <v>1407.67</v>
      </c>
      <c r="D50" s="83">
        <f t="shared" ca="1" si="8"/>
        <v>1.00489717</v>
      </c>
      <c r="E50" s="97">
        <f t="shared" ca="1" si="0"/>
        <v>0.48970000000000002</v>
      </c>
      <c r="F50" s="82">
        <f t="shared" ca="1" si="10"/>
        <v>1.0552961199999999</v>
      </c>
      <c r="G50" s="97">
        <f t="shared" ca="1" si="11"/>
        <v>5.5296000000000003</v>
      </c>
      <c r="H50" s="82">
        <f t="shared" ca="1" si="12"/>
        <v>1.0552960899999999</v>
      </c>
      <c r="I50" s="97">
        <f t="shared" ca="1" si="13"/>
        <v>5.5296000000000003</v>
      </c>
      <c r="J50" s="14" t="str">
        <f t="shared" ca="1" si="9"/>
        <v>v</v>
      </c>
      <c r="L50" s="8">
        <f t="shared" si="1"/>
        <v>35765</v>
      </c>
      <c r="N50" s="29" t="str">
        <f t="shared" ca="1" si="2"/>
        <v xml:space="preserve"> </v>
      </c>
      <c r="O50">
        <f t="shared" ca="1" si="3"/>
        <v>1997</v>
      </c>
      <c r="P50">
        <f t="shared" ca="1" si="4"/>
        <v>12</v>
      </c>
      <c r="Q50" s="59">
        <f t="shared" ca="1" si="5"/>
        <v>23964</v>
      </c>
      <c r="R50" s="36">
        <f t="shared" ca="1" si="6"/>
        <v>0.48970000000000002</v>
      </c>
      <c r="S50" s="37">
        <f t="shared" ca="1" si="7"/>
        <v>5.0664974100000002</v>
      </c>
      <c r="T50" s="95">
        <f ca="1">IF(L50&gt;=N$2,1,D50*T51/VLOOKUP(L50,Moeda!A$3:D$24,4,1))</f>
        <v>5.066497408</v>
      </c>
    </row>
    <row r="51" spans="1:20" x14ac:dyDescent="0.2">
      <c r="A51" s="8">
        <v>35796</v>
      </c>
      <c r="B51" s="78">
        <v>0.54</v>
      </c>
      <c r="C51" s="66">
        <v>1415.27</v>
      </c>
      <c r="D51" s="83">
        <f t="shared" ca="1" si="8"/>
        <v>1.00539899</v>
      </c>
      <c r="E51" s="97">
        <f t="shared" ca="1" si="0"/>
        <v>0.53990000000000005</v>
      </c>
      <c r="F51" s="82">
        <f t="shared" ca="1" si="10"/>
        <v>1.00539899</v>
      </c>
      <c r="G51" s="97">
        <f t="shared" ca="1" si="11"/>
        <v>0.53990000000000005</v>
      </c>
      <c r="H51" s="82">
        <f t="shared" ca="1" si="12"/>
        <v>1.04914084</v>
      </c>
      <c r="I51" s="97">
        <f t="shared" ca="1" si="13"/>
        <v>4.9141000000000004</v>
      </c>
      <c r="J51" s="14" t="str">
        <f t="shared" ca="1" si="9"/>
        <v>v</v>
      </c>
      <c r="L51" s="8">
        <f t="shared" si="1"/>
        <v>35796</v>
      </c>
      <c r="N51" s="29" t="str">
        <f t="shared" ca="1" si="2"/>
        <v xml:space="preserve"> </v>
      </c>
      <c r="O51">
        <f t="shared" ca="1" si="3"/>
        <v>1998</v>
      </c>
      <c r="P51">
        <f t="shared" ca="1" si="4"/>
        <v>1</v>
      </c>
      <c r="Q51" s="59">
        <f t="shared" ca="1" si="5"/>
        <v>1998</v>
      </c>
      <c r="R51" s="36">
        <f t="shared" ca="1" si="6"/>
        <v>0.53990000000000005</v>
      </c>
      <c r="S51" s="37">
        <f t="shared" ca="1" si="7"/>
        <v>5.0418068199999997</v>
      </c>
      <c r="T51" s="95">
        <f ca="1">IF(L51&gt;=N$2,1,D51*T52/VLOOKUP(L51,Moeda!A$3:D$24,4,1))</f>
        <v>5.0418068229999999</v>
      </c>
    </row>
    <row r="52" spans="1:20" x14ac:dyDescent="0.2">
      <c r="A52" s="8">
        <v>35827</v>
      </c>
      <c r="B52" s="78">
        <v>0.64</v>
      </c>
      <c r="C52" s="66">
        <v>1424.33</v>
      </c>
      <c r="D52" s="83">
        <f t="shared" ca="1" si="8"/>
        <v>1.0064016099999999</v>
      </c>
      <c r="E52" s="97">
        <f t="shared" ca="1" si="0"/>
        <v>0.64019999999999999</v>
      </c>
      <c r="F52" s="82">
        <f t="shared" ca="1" si="10"/>
        <v>1.01183516</v>
      </c>
      <c r="G52" s="97">
        <f t="shared" ca="1" si="11"/>
        <v>1.1835</v>
      </c>
      <c r="H52" s="82">
        <f t="shared" ca="1" si="12"/>
        <v>1.0484115700000001</v>
      </c>
      <c r="I52" s="97">
        <f t="shared" ca="1" si="13"/>
        <v>4.8411999999999997</v>
      </c>
      <c r="J52" s="14" t="str">
        <f t="shared" ca="1" si="9"/>
        <v>v</v>
      </c>
      <c r="L52" s="8">
        <f t="shared" si="1"/>
        <v>35827</v>
      </c>
      <c r="N52" s="29" t="str">
        <f t="shared" ca="1" si="2"/>
        <v xml:space="preserve"> </v>
      </c>
      <c r="O52">
        <f t="shared" ca="1" si="3"/>
        <v>1998</v>
      </c>
      <c r="P52">
        <f t="shared" ca="1" si="4"/>
        <v>2</v>
      </c>
      <c r="Q52" s="59">
        <f t="shared" ca="1" si="5"/>
        <v>3996</v>
      </c>
      <c r="R52" s="36">
        <f t="shared" ca="1" si="6"/>
        <v>0.64019999999999999</v>
      </c>
      <c r="S52" s="37">
        <f t="shared" ca="1" si="7"/>
        <v>5.0147323300000002</v>
      </c>
      <c r="T52" s="95">
        <f ca="1">IF(L52&gt;=N$2,1,D52*T53/VLOOKUP(L52,Moeda!A$3:D$24,4,1))</f>
        <v>5.0147323330000004</v>
      </c>
    </row>
    <row r="53" spans="1:20" ht="13.5" thickBot="1" x14ac:dyDescent="0.25">
      <c r="A53" s="8">
        <v>35855</v>
      </c>
      <c r="B53" s="78">
        <v>0.39</v>
      </c>
      <c r="C53" s="67">
        <v>1429.88</v>
      </c>
      <c r="D53" s="83">
        <f t="shared" ca="1" si="8"/>
        <v>1.00389657</v>
      </c>
      <c r="E53" s="97">
        <f t="shared" ca="1" si="0"/>
        <v>0.38969999999999999</v>
      </c>
      <c r="F53" s="82">
        <f t="shared" ca="1" si="10"/>
        <v>1.0157778500000001</v>
      </c>
      <c r="G53" s="97">
        <f t="shared" ca="1" si="11"/>
        <v>1.5778000000000001</v>
      </c>
      <c r="H53" s="82">
        <f t="shared" ca="1" si="12"/>
        <v>1.04632003</v>
      </c>
      <c r="I53" s="97">
        <f t="shared" ca="1" si="13"/>
        <v>4.6319999999999997</v>
      </c>
      <c r="J53" s="14" t="str">
        <f t="shared" ca="1" si="9"/>
        <v>v</v>
      </c>
      <c r="L53" s="8">
        <f t="shared" si="1"/>
        <v>35855</v>
      </c>
      <c r="N53" s="29" t="str">
        <f t="shared" ca="1" si="2"/>
        <v xml:space="preserve"> </v>
      </c>
      <c r="O53">
        <f t="shared" ca="1" si="3"/>
        <v>1998</v>
      </c>
      <c r="P53">
        <f t="shared" ca="1" si="4"/>
        <v>3</v>
      </c>
      <c r="Q53" s="59">
        <f t="shared" ca="1" si="5"/>
        <v>5994</v>
      </c>
      <c r="R53" s="36">
        <f t="shared" ca="1" si="6"/>
        <v>0.38969999999999999</v>
      </c>
      <c r="S53" s="37">
        <f t="shared" ca="1" si="7"/>
        <v>4.9828341700000003</v>
      </c>
      <c r="T53" s="95">
        <f ca="1">IF(L53&gt;=N$2,1,D53*T54/VLOOKUP(L53,Moeda!A$3:D$24,4,1))</f>
        <v>4.9828341719999996</v>
      </c>
    </row>
    <row r="54" spans="1:20" x14ac:dyDescent="0.2">
      <c r="A54" s="8">
        <v>35886</v>
      </c>
      <c r="B54" s="78">
        <v>0.22</v>
      </c>
      <c r="C54" s="68">
        <v>1433.03</v>
      </c>
      <c r="D54" s="83">
        <f t="shared" ca="1" si="8"/>
        <v>1.0022029800000001</v>
      </c>
      <c r="E54" s="97">
        <f t="shared" ca="1" si="0"/>
        <v>0.2203</v>
      </c>
      <c r="F54" s="82">
        <f t="shared" ca="1" si="10"/>
        <v>1.0180155900000001</v>
      </c>
      <c r="G54" s="97">
        <f t="shared" ca="1" si="11"/>
        <v>1.8016000000000001</v>
      </c>
      <c r="H54" s="82">
        <f t="shared" ca="1" si="12"/>
        <v>1.0415446399999999</v>
      </c>
      <c r="I54" s="97">
        <f t="shared" ca="1" si="13"/>
        <v>4.1544999999999996</v>
      </c>
      <c r="J54" s="14" t="str">
        <f t="shared" ca="1" si="9"/>
        <v>v</v>
      </c>
      <c r="L54" s="8">
        <f t="shared" si="1"/>
        <v>35886</v>
      </c>
      <c r="N54" s="29" t="str">
        <f t="shared" ca="1" si="2"/>
        <v xml:space="preserve"> </v>
      </c>
      <c r="O54">
        <f t="shared" ca="1" si="3"/>
        <v>1998</v>
      </c>
      <c r="P54">
        <f t="shared" ca="1" si="4"/>
        <v>4</v>
      </c>
      <c r="Q54" s="59">
        <f t="shared" ca="1" si="5"/>
        <v>7992</v>
      </c>
      <c r="R54" s="36">
        <f t="shared" ca="1" si="6"/>
        <v>0.2203</v>
      </c>
      <c r="S54" s="37">
        <f t="shared" ca="1" si="7"/>
        <v>4.9634935699999998</v>
      </c>
      <c r="T54" s="95">
        <f ca="1">IF(L54&gt;=N$2,1,D54*T55/VLOOKUP(L54,Moeda!A$3:D$24,4,1))</f>
        <v>4.963493572</v>
      </c>
    </row>
    <row r="55" spans="1:20" x14ac:dyDescent="0.2">
      <c r="A55" s="8">
        <v>35916</v>
      </c>
      <c r="B55" s="78">
        <v>0.41</v>
      </c>
      <c r="C55" s="68">
        <v>1438.91</v>
      </c>
      <c r="D55" s="83">
        <f t="shared" ca="1" si="8"/>
        <v>1.0041031899999999</v>
      </c>
      <c r="E55" s="97">
        <f t="shared" ca="1" si="0"/>
        <v>0.4103</v>
      </c>
      <c r="F55" s="82">
        <f t="shared" ca="1" si="10"/>
        <v>1.0221927</v>
      </c>
      <c r="G55" s="97">
        <f t="shared" ca="1" si="11"/>
        <v>2.2193000000000001</v>
      </c>
      <c r="H55" s="82">
        <f t="shared" ca="1" si="12"/>
        <v>1.0406147299999999</v>
      </c>
      <c r="I55" s="97">
        <f t="shared" ca="1" si="13"/>
        <v>4.0614999999999997</v>
      </c>
      <c r="J55" s="14" t="str">
        <f t="shared" ca="1" si="9"/>
        <v>v</v>
      </c>
      <c r="L55" s="8">
        <f t="shared" si="1"/>
        <v>35916</v>
      </c>
      <c r="N55" s="29" t="str">
        <f t="shared" ca="1" si="2"/>
        <v xml:space="preserve"> </v>
      </c>
      <c r="O55">
        <f t="shared" ca="1" si="3"/>
        <v>1998</v>
      </c>
      <c r="P55">
        <f t="shared" ca="1" si="4"/>
        <v>5</v>
      </c>
      <c r="Q55" s="59">
        <f t="shared" ca="1" si="5"/>
        <v>9990</v>
      </c>
      <c r="R55" s="36">
        <f t="shared" ca="1" si="6"/>
        <v>0.4103</v>
      </c>
      <c r="S55" s="37">
        <f t="shared" ca="1" si="7"/>
        <v>4.9525831299999998</v>
      </c>
      <c r="T55" s="95">
        <f ca="1">IF(L55&gt;=N$2,1,D55*T56/VLOOKUP(L55,Moeda!A$3:D$24,4,1))</f>
        <v>4.9525831299999998</v>
      </c>
    </row>
    <row r="56" spans="1:20" x14ac:dyDescent="0.2">
      <c r="A56" s="8">
        <v>35947</v>
      </c>
      <c r="B56" s="78">
        <v>0.34</v>
      </c>
      <c r="C56" s="68">
        <v>1443.8</v>
      </c>
      <c r="D56" s="83">
        <f t="shared" ca="1" si="8"/>
        <v>1.00339841</v>
      </c>
      <c r="E56" s="97">
        <f t="shared" ca="1" si="0"/>
        <v>0.33979999999999999</v>
      </c>
      <c r="F56" s="82">
        <f t="shared" ca="1" si="10"/>
        <v>1.0256665300000001</v>
      </c>
      <c r="G56" s="97">
        <f t="shared" ca="1" si="11"/>
        <v>2.5667</v>
      </c>
      <c r="H56" s="82">
        <f t="shared" ca="1" si="12"/>
        <v>1.0384361</v>
      </c>
      <c r="I56" s="97">
        <f t="shared" ca="1" si="13"/>
        <v>3.8435999999999999</v>
      </c>
      <c r="J56" s="14" t="str">
        <f t="shared" ca="1" si="9"/>
        <v>v</v>
      </c>
      <c r="L56" s="8">
        <f t="shared" si="1"/>
        <v>35947</v>
      </c>
      <c r="N56" s="29" t="str">
        <f t="shared" ca="1" si="2"/>
        <v xml:space="preserve"> </v>
      </c>
      <c r="O56">
        <f t="shared" ca="1" si="3"/>
        <v>1998</v>
      </c>
      <c r="P56">
        <f t="shared" ca="1" si="4"/>
        <v>6</v>
      </c>
      <c r="Q56" s="59">
        <f t="shared" ca="1" si="5"/>
        <v>11988</v>
      </c>
      <c r="R56" s="36">
        <f t="shared" ca="1" si="6"/>
        <v>0.33979999999999999</v>
      </c>
      <c r="S56" s="37">
        <f t="shared" ca="1" si="7"/>
        <v>4.9323447800000002</v>
      </c>
      <c r="T56" s="95">
        <f ca="1">IF(L56&gt;=N$2,1,D56*T57/VLOOKUP(L56,Moeda!A$3:D$24,4,1))</f>
        <v>4.9323447820000004</v>
      </c>
    </row>
    <row r="57" spans="1:20" x14ac:dyDescent="0.2">
      <c r="A57" s="8">
        <v>35977</v>
      </c>
      <c r="B57" s="78">
        <v>-0.11</v>
      </c>
      <c r="C57" s="68">
        <v>1442.21</v>
      </c>
      <c r="D57" s="83">
        <f t="shared" ca="1" si="8"/>
        <v>0.99889874000000001</v>
      </c>
      <c r="E57" s="97">
        <f t="shared" ca="1" si="0"/>
        <v>-0.1101</v>
      </c>
      <c r="F57" s="82">
        <f t="shared" ca="1" si="10"/>
        <v>1.024537</v>
      </c>
      <c r="G57" s="97">
        <f t="shared" ca="1" si="11"/>
        <v>2.4537</v>
      </c>
      <c r="H57" s="82">
        <f t="shared" ca="1" si="12"/>
        <v>1.03408693</v>
      </c>
      <c r="I57" s="97">
        <f t="shared" ca="1" si="13"/>
        <v>3.4087000000000001</v>
      </c>
      <c r="J57" s="14" t="str">
        <f t="shared" ca="1" si="9"/>
        <v>v</v>
      </c>
      <c r="L57" s="8">
        <f t="shared" si="1"/>
        <v>35977</v>
      </c>
      <c r="N57" s="29" t="str">
        <f t="shared" ca="1" si="2"/>
        <v xml:space="preserve"> </v>
      </c>
      <c r="O57">
        <f t="shared" ca="1" si="3"/>
        <v>1998</v>
      </c>
      <c r="P57">
        <f t="shared" ca="1" si="4"/>
        <v>7</v>
      </c>
      <c r="Q57" s="59">
        <f t="shared" ca="1" si="5"/>
        <v>13986</v>
      </c>
      <c r="R57" s="36">
        <f t="shared" ca="1" si="6"/>
        <v>-0.1101</v>
      </c>
      <c r="S57" s="37">
        <f t="shared" ca="1" si="7"/>
        <v>4.9156394199999998</v>
      </c>
      <c r="T57" s="95">
        <f ca="1">IF(L57&gt;=N$2,1,D57*T58/VLOOKUP(L57,Moeda!A$3:D$24,4,1))</f>
        <v>4.9156394240000001</v>
      </c>
    </row>
    <row r="58" spans="1:20" ht="13.5" thickBot="1" x14ac:dyDescent="0.25">
      <c r="A58" s="8">
        <v>36008</v>
      </c>
      <c r="B58" s="78">
        <v>-0.37</v>
      </c>
      <c r="C58" s="69">
        <v>1436.87</v>
      </c>
      <c r="D58" s="83">
        <f t="shared" ca="1" si="8"/>
        <v>0.99629734999999997</v>
      </c>
      <c r="E58" s="97">
        <f t="shared" ca="1" si="0"/>
        <v>-0.37030000000000002</v>
      </c>
      <c r="F58" s="82">
        <f t="shared" ca="1" si="10"/>
        <v>1.0207435</v>
      </c>
      <c r="G58" s="97">
        <f t="shared" ca="1" si="11"/>
        <v>2.0743999999999998</v>
      </c>
      <c r="H58" s="82">
        <f t="shared" ca="1" si="12"/>
        <v>1.02851029</v>
      </c>
      <c r="I58" s="97">
        <f t="shared" ca="1" si="13"/>
        <v>2.851</v>
      </c>
      <c r="J58" s="14" t="str">
        <f t="shared" ca="1" si="9"/>
        <v>v</v>
      </c>
      <c r="L58" s="8">
        <f t="shared" si="1"/>
        <v>36008</v>
      </c>
      <c r="N58" s="29" t="str">
        <f t="shared" ca="1" si="2"/>
        <v xml:space="preserve"> </v>
      </c>
      <c r="O58">
        <f t="shared" ca="1" si="3"/>
        <v>1998</v>
      </c>
      <c r="P58">
        <f t="shared" ca="1" si="4"/>
        <v>8</v>
      </c>
      <c r="Q58" s="59">
        <f t="shared" ca="1" si="5"/>
        <v>15984</v>
      </c>
      <c r="R58" s="36">
        <f t="shared" ca="1" si="6"/>
        <v>-0.37030000000000002</v>
      </c>
      <c r="S58" s="37">
        <f t="shared" ca="1" si="7"/>
        <v>4.92105879</v>
      </c>
      <c r="T58" s="95">
        <f ca="1">IF(L58&gt;=N$2,1,D58*T59/VLOOKUP(L58,Moeda!A$3:D$24,4,1))</f>
        <v>4.9210587889999999</v>
      </c>
    </row>
    <row r="59" spans="1:20" x14ac:dyDescent="0.2">
      <c r="A59" s="8">
        <v>36039</v>
      </c>
      <c r="B59" s="78">
        <v>-0.44</v>
      </c>
      <c r="C59" s="64">
        <v>1430.55</v>
      </c>
      <c r="D59" s="83">
        <f t="shared" ca="1" si="8"/>
        <v>0.99560154999999995</v>
      </c>
      <c r="E59" s="97">
        <f t="shared" ca="1" si="0"/>
        <v>-0.43980000000000002</v>
      </c>
      <c r="F59" s="82">
        <f t="shared" ca="1" si="10"/>
        <v>1.01625381</v>
      </c>
      <c r="G59" s="97">
        <f t="shared" ca="1" si="11"/>
        <v>1.6254</v>
      </c>
      <c r="H59" s="82">
        <f t="shared" ca="1" si="12"/>
        <v>1.02449977</v>
      </c>
      <c r="I59" s="97">
        <f t="shared" ca="1" si="13"/>
        <v>2.4500000000000002</v>
      </c>
      <c r="J59" s="14" t="str">
        <f t="shared" ca="1" si="9"/>
        <v>v</v>
      </c>
      <c r="L59" s="8">
        <f t="shared" si="1"/>
        <v>36039</v>
      </c>
      <c r="N59" s="29" t="str">
        <f t="shared" ca="1" si="2"/>
        <v xml:space="preserve"> </v>
      </c>
      <c r="O59">
        <f t="shared" ca="1" si="3"/>
        <v>1998</v>
      </c>
      <c r="P59">
        <f t="shared" ca="1" si="4"/>
        <v>9</v>
      </c>
      <c r="Q59" s="59">
        <f t="shared" ca="1" si="5"/>
        <v>17982</v>
      </c>
      <c r="R59" s="36">
        <f t="shared" ca="1" si="6"/>
        <v>-0.43980000000000002</v>
      </c>
      <c r="S59" s="37">
        <f t="shared" ca="1" si="7"/>
        <v>4.9393474599999996</v>
      </c>
      <c r="T59" s="95">
        <f ca="1">IF(L59&gt;=N$2,1,D59*T60/VLOOKUP(L59,Moeda!A$3:D$24,4,1))</f>
        <v>4.9393474639999999</v>
      </c>
    </row>
    <row r="60" spans="1:20" x14ac:dyDescent="0.2">
      <c r="A60" s="8">
        <v>36069</v>
      </c>
      <c r="B60" s="78">
        <v>0.01</v>
      </c>
      <c r="C60" s="64">
        <v>1430.69</v>
      </c>
      <c r="D60" s="83">
        <f t="shared" ca="1" si="8"/>
        <v>1.0000978599999999</v>
      </c>
      <c r="E60" s="97">
        <f t="shared" ca="1" si="0"/>
        <v>9.7999999999999997E-3</v>
      </c>
      <c r="F60" s="82">
        <f t="shared" ca="1" si="10"/>
        <v>1.01635326</v>
      </c>
      <c r="G60" s="97">
        <f t="shared" ca="1" si="11"/>
        <v>1.6353</v>
      </c>
      <c r="H60" s="82">
        <f t="shared" ca="1" si="12"/>
        <v>1.0220455399999999</v>
      </c>
      <c r="I60" s="97">
        <f t="shared" ca="1" si="13"/>
        <v>2.2046000000000001</v>
      </c>
      <c r="J60" s="14" t="str">
        <f t="shared" ca="1" si="9"/>
        <v>v</v>
      </c>
      <c r="L60" s="8">
        <f t="shared" si="1"/>
        <v>36069</v>
      </c>
      <c r="N60" s="29" t="str">
        <f t="shared" ca="1" si="2"/>
        <v xml:space="preserve"> </v>
      </c>
      <c r="O60">
        <f t="shared" ca="1" si="3"/>
        <v>1998</v>
      </c>
      <c r="P60">
        <f t="shared" ca="1" si="4"/>
        <v>10</v>
      </c>
      <c r="Q60" s="59">
        <f t="shared" ca="1" si="5"/>
        <v>19980</v>
      </c>
      <c r="R60" s="36">
        <f t="shared" ca="1" si="6"/>
        <v>9.7999999999999997E-3</v>
      </c>
      <c r="S60" s="37">
        <f t="shared" ca="1" si="7"/>
        <v>4.9611689200000004</v>
      </c>
      <c r="T60" s="95">
        <f ca="1">IF(L60&gt;=N$2,1,D60*T61/VLOOKUP(L60,Moeda!A$3:D$24,4,1))</f>
        <v>4.9611689170000002</v>
      </c>
    </row>
    <row r="61" spans="1:20" x14ac:dyDescent="0.2">
      <c r="A61" s="8">
        <v>36100</v>
      </c>
      <c r="B61" s="78">
        <v>-0.11</v>
      </c>
      <c r="C61" s="64">
        <v>1429.12</v>
      </c>
      <c r="D61" s="83">
        <f t="shared" ca="1" si="8"/>
        <v>0.99890263000000001</v>
      </c>
      <c r="E61" s="97">
        <f t="shared" ca="1" si="0"/>
        <v>-0.10970000000000001</v>
      </c>
      <c r="F61" s="82">
        <f t="shared" ca="1" si="10"/>
        <v>1.01523794</v>
      </c>
      <c r="G61" s="97">
        <f t="shared" ca="1" si="11"/>
        <v>1.5238</v>
      </c>
      <c r="H61" s="82">
        <f t="shared" ca="1" si="12"/>
        <v>1.0202097400000001</v>
      </c>
      <c r="I61" s="97">
        <f t="shared" ca="1" si="13"/>
        <v>2.0209999999999999</v>
      </c>
      <c r="J61" s="14" t="str">
        <f t="shared" ca="1" si="9"/>
        <v>v</v>
      </c>
      <c r="L61" s="8">
        <f t="shared" si="1"/>
        <v>36100</v>
      </c>
      <c r="N61" s="29" t="str">
        <f t="shared" ca="1" si="2"/>
        <v xml:space="preserve"> </v>
      </c>
      <c r="O61">
        <f t="shared" ca="1" si="3"/>
        <v>1998</v>
      </c>
      <c r="P61">
        <f t="shared" ca="1" si="4"/>
        <v>11</v>
      </c>
      <c r="Q61" s="59">
        <f t="shared" ca="1" si="5"/>
        <v>21978</v>
      </c>
      <c r="R61" s="36">
        <f t="shared" ca="1" si="6"/>
        <v>-0.10970000000000001</v>
      </c>
      <c r="S61" s="37">
        <f t="shared" ca="1" si="7"/>
        <v>4.9606834700000002</v>
      </c>
      <c r="T61" s="95">
        <f ca="1">IF(L61&gt;=N$2,1,D61*T62/VLOOKUP(L61,Moeda!A$3:D$24,4,1))</f>
        <v>4.9606834649999998</v>
      </c>
    </row>
    <row r="62" spans="1:20" ht="13.5" thickBot="1" x14ac:dyDescent="0.25">
      <c r="A62" s="8">
        <v>36130</v>
      </c>
      <c r="B62" s="78">
        <v>0.13</v>
      </c>
      <c r="C62" s="70">
        <v>1430.98</v>
      </c>
      <c r="D62" s="83">
        <f t="shared" ca="1" si="8"/>
        <v>1.0013015000000001</v>
      </c>
      <c r="E62" s="97">
        <f t="shared" ca="1" si="0"/>
        <v>0.13020000000000001</v>
      </c>
      <c r="F62" s="82">
        <f t="shared" ca="1" si="10"/>
        <v>1.0165592699999999</v>
      </c>
      <c r="G62" s="97">
        <f t="shared" ca="1" si="11"/>
        <v>1.6558999999999999</v>
      </c>
      <c r="H62" s="82">
        <f t="shared" ca="1" si="12"/>
        <v>1.0165592800000001</v>
      </c>
      <c r="I62" s="97">
        <f t="shared" ca="1" si="13"/>
        <v>1.6558999999999999</v>
      </c>
      <c r="J62" s="14" t="str">
        <f t="shared" ca="1" si="9"/>
        <v>v</v>
      </c>
      <c r="L62" s="8">
        <f t="shared" si="1"/>
        <v>36130</v>
      </c>
      <c r="N62" s="29" t="str">
        <f t="shared" ca="1" si="2"/>
        <v xml:space="preserve"> </v>
      </c>
      <c r="O62">
        <f t="shared" ca="1" si="3"/>
        <v>1998</v>
      </c>
      <c r="P62">
        <f t="shared" ca="1" si="4"/>
        <v>12</v>
      </c>
      <c r="Q62" s="59">
        <f t="shared" ca="1" si="5"/>
        <v>23976</v>
      </c>
      <c r="R62" s="36">
        <f t="shared" ca="1" si="6"/>
        <v>0.13020000000000001</v>
      </c>
      <c r="S62" s="37">
        <f t="shared" ca="1" si="7"/>
        <v>4.9661331500000001</v>
      </c>
      <c r="T62" s="95">
        <f ca="1">IF(L62&gt;=N$2,1,D62*T63/VLOOKUP(L62,Moeda!A$3:D$24,4,1))</f>
        <v>4.9661331510000002</v>
      </c>
    </row>
    <row r="63" spans="1:20" x14ac:dyDescent="0.2">
      <c r="A63" s="60">
        <v>36161</v>
      </c>
      <c r="B63" s="80">
        <v>0.68</v>
      </c>
      <c r="C63" s="71">
        <v>1440.71</v>
      </c>
      <c r="D63" s="83">
        <f t="shared" ca="1" si="8"/>
        <v>1.00679954</v>
      </c>
      <c r="E63" s="97">
        <f t="shared" ca="1" si="0"/>
        <v>0.68</v>
      </c>
      <c r="F63" s="82">
        <f t="shared" ca="1" si="10"/>
        <v>1.00679954</v>
      </c>
      <c r="G63" s="97">
        <f t="shared" ca="1" si="11"/>
        <v>0.68</v>
      </c>
      <c r="H63" s="82">
        <f t="shared" ca="1" si="12"/>
        <v>1.01797538</v>
      </c>
      <c r="I63" s="97">
        <f t="shared" ca="1" si="13"/>
        <v>1.7975000000000001</v>
      </c>
      <c r="J63" s="14" t="str">
        <f t="shared" ca="1" si="9"/>
        <v>v</v>
      </c>
      <c r="L63" s="8">
        <f t="shared" si="1"/>
        <v>36161</v>
      </c>
      <c r="N63" s="29" t="str">
        <f t="shared" ca="1" si="2"/>
        <v xml:space="preserve"> </v>
      </c>
      <c r="O63">
        <f t="shared" ca="1" si="3"/>
        <v>1999</v>
      </c>
      <c r="P63">
        <f t="shared" ca="1" si="4"/>
        <v>1</v>
      </c>
      <c r="Q63" s="59">
        <f t="shared" ca="1" si="5"/>
        <v>1999</v>
      </c>
      <c r="R63" s="36">
        <f t="shared" ca="1" si="6"/>
        <v>0.68</v>
      </c>
      <c r="S63" s="37">
        <f t="shared" ca="1" si="7"/>
        <v>4.9596781300000004</v>
      </c>
      <c r="T63" s="95">
        <f ca="1">IF(L63&gt;=N$2,1,D63*T64/VLOOKUP(L63,Moeda!A$3:D$24,4,1))</f>
        <v>4.9596781300000004</v>
      </c>
    </row>
    <row r="64" spans="1:20" x14ac:dyDescent="0.2">
      <c r="A64" s="8">
        <v>36192</v>
      </c>
      <c r="B64" s="78">
        <v>0.64</v>
      </c>
      <c r="C64" s="64">
        <v>1449.93</v>
      </c>
      <c r="D64" s="83">
        <f t="shared" ca="1" si="8"/>
        <v>1.0063996200000001</v>
      </c>
      <c r="E64" s="97">
        <f t="shared" ca="1" si="0"/>
        <v>0.64</v>
      </c>
      <c r="F64" s="82">
        <f t="shared" ca="1" si="10"/>
        <v>1.0132426699999999</v>
      </c>
      <c r="G64" s="97">
        <f t="shared" ca="1" si="11"/>
        <v>1.3243</v>
      </c>
      <c r="H64" s="82">
        <f t="shared" ca="1" si="12"/>
        <v>1.01797336</v>
      </c>
      <c r="I64" s="97">
        <f t="shared" ca="1" si="13"/>
        <v>1.7972999999999999</v>
      </c>
      <c r="J64" s="14" t="str">
        <f t="shared" ca="1" si="9"/>
        <v>v</v>
      </c>
      <c r="L64" s="8">
        <f t="shared" si="1"/>
        <v>36192</v>
      </c>
      <c r="N64" s="29" t="str">
        <f t="shared" ca="1" si="2"/>
        <v xml:space="preserve"> </v>
      </c>
      <c r="O64">
        <f t="shared" ca="1" si="3"/>
        <v>1999</v>
      </c>
      <c r="P64">
        <f t="shared" ca="1" si="4"/>
        <v>2</v>
      </c>
      <c r="Q64" s="59">
        <f t="shared" ca="1" si="5"/>
        <v>3998</v>
      </c>
      <c r="R64" s="36">
        <f t="shared" ca="1" si="6"/>
        <v>0.64</v>
      </c>
      <c r="S64" s="37">
        <f t="shared" ca="1" si="7"/>
        <v>4.9261823600000003</v>
      </c>
      <c r="T64" s="95">
        <f ca="1">IF(L64&gt;=N$2,1,D64*T65/VLOOKUP(L64,Moeda!A$3:D$24,4,1))</f>
        <v>4.926182356</v>
      </c>
    </row>
    <row r="65" spans="1:21" x14ac:dyDescent="0.2">
      <c r="A65" s="8">
        <v>36220</v>
      </c>
      <c r="B65" s="78">
        <v>1.22</v>
      </c>
      <c r="C65" s="64">
        <v>1467.62</v>
      </c>
      <c r="D65" s="83">
        <f t="shared" ca="1" si="8"/>
        <v>1.01220059</v>
      </c>
      <c r="E65" s="97">
        <f t="shared" ca="1" si="0"/>
        <v>1.2201</v>
      </c>
      <c r="F65" s="82">
        <f t="shared" ca="1" si="10"/>
        <v>1.02560483</v>
      </c>
      <c r="G65" s="97">
        <f t="shared" ca="1" si="11"/>
        <v>2.5605000000000002</v>
      </c>
      <c r="H65" s="82">
        <f t="shared" ca="1" si="12"/>
        <v>1.02639382</v>
      </c>
      <c r="I65" s="97">
        <f t="shared" ca="1" si="13"/>
        <v>2.6394000000000002</v>
      </c>
      <c r="J65" s="14" t="str">
        <f t="shared" ca="1" si="9"/>
        <v>v</v>
      </c>
      <c r="L65" s="8">
        <f t="shared" si="1"/>
        <v>36220</v>
      </c>
      <c r="N65" s="29" t="str">
        <f t="shared" ca="1" si="2"/>
        <v xml:space="preserve"> </v>
      </c>
      <c r="O65">
        <f t="shared" ca="1" si="3"/>
        <v>1999</v>
      </c>
      <c r="P65">
        <f t="shared" ca="1" si="4"/>
        <v>3</v>
      </c>
      <c r="Q65" s="59">
        <f t="shared" ca="1" si="5"/>
        <v>5997</v>
      </c>
      <c r="R65" s="36">
        <f t="shared" ca="1" si="6"/>
        <v>1.2201</v>
      </c>
      <c r="S65" s="37">
        <f t="shared" ca="1" si="7"/>
        <v>4.8948571300000001</v>
      </c>
      <c r="T65" s="95">
        <f ca="1">IF(L65&gt;=N$2,1,D65*T66/VLOOKUP(L65,Moeda!A$3:D$24,4,1))</f>
        <v>4.8948571300000001</v>
      </c>
    </row>
    <row r="66" spans="1:21" x14ac:dyDescent="0.2">
      <c r="A66" s="8">
        <v>36251</v>
      </c>
      <c r="B66" s="78">
        <v>0.78</v>
      </c>
      <c r="C66" s="64">
        <v>1479.07</v>
      </c>
      <c r="D66" s="83">
        <f t="shared" ca="1" si="8"/>
        <v>1.0078017500000001</v>
      </c>
      <c r="E66" s="97">
        <f t="shared" ca="1" si="0"/>
        <v>0.7802</v>
      </c>
      <c r="F66" s="82">
        <f t="shared" ca="1" si="10"/>
        <v>1.03360634</v>
      </c>
      <c r="G66" s="97">
        <f t="shared" ca="1" si="11"/>
        <v>3.3605999999999998</v>
      </c>
      <c r="H66" s="82">
        <f t="shared" ca="1" si="12"/>
        <v>1.03212773</v>
      </c>
      <c r="I66" s="97">
        <f t="shared" ca="1" si="13"/>
        <v>3.2128000000000001</v>
      </c>
      <c r="J66" s="14" t="str">
        <f t="shared" ca="1" si="9"/>
        <v>v</v>
      </c>
      <c r="L66" s="8">
        <f t="shared" si="1"/>
        <v>36251</v>
      </c>
      <c r="N66" s="29" t="str">
        <f t="shared" ca="1" si="2"/>
        <v xml:space="preserve"> </v>
      </c>
      <c r="O66">
        <f t="shared" ca="1" si="3"/>
        <v>1999</v>
      </c>
      <c r="P66">
        <f t="shared" ca="1" si="4"/>
        <v>4</v>
      </c>
      <c r="Q66" s="59">
        <f t="shared" ca="1" si="5"/>
        <v>7996</v>
      </c>
      <c r="R66" s="36">
        <f t="shared" ca="1" si="6"/>
        <v>0.7802</v>
      </c>
      <c r="S66" s="37">
        <f t="shared" ca="1" si="7"/>
        <v>4.8358568200000001</v>
      </c>
      <c r="T66" s="95">
        <f ca="1">IF(L66&gt;=N$2,1,D66*T67/VLOOKUP(L66,Moeda!A$3:D$24,4,1))</f>
        <v>4.8358568240000004</v>
      </c>
    </row>
    <row r="67" spans="1:21" x14ac:dyDescent="0.2">
      <c r="A67" s="8">
        <v>36281</v>
      </c>
      <c r="B67" s="78">
        <v>0.51</v>
      </c>
      <c r="C67" s="64">
        <v>1486.61</v>
      </c>
      <c r="D67" s="83">
        <f t="shared" ref="D67:D130" ca="1" si="14">IF(J67="b","",C67/C66)</f>
        <v>1.0050977999999999</v>
      </c>
      <c r="E67" s="97">
        <f t="shared" ref="E67:E130" ca="1" si="15">IF($J67="b","",100*(D67-1))</f>
        <v>0.50980000000000003</v>
      </c>
      <c r="F67" s="82">
        <f t="shared" ref="F67:F130" ca="1" si="16">IF(J67="b","",IF(MONTH(A67)=1,D67,D67*F66))</f>
        <v>1.0388754600000001</v>
      </c>
      <c r="G67" s="97">
        <f t="shared" ref="G67:G130" ca="1" si="17">IF($J67="b","",100*(F67-1))</f>
        <v>3.8875000000000002</v>
      </c>
      <c r="H67" s="82">
        <f t="shared" ca="1" si="12"/>
        <v>1.0331501000000001</v>
      </c>
      <c r="I67" s="97">
        <f t="shared" ref="I67:I130" ca="1" si="18">IF($J67="b","",100*(H67-1))</f>
        <v>3.3149999999999999</v>
      </c>
      <c r="J67" s="14" t="str">
        <f t="shared" ca="1" si="9"/>
        <v>v</v>
      </c>
      <c r="L67" s="8">
        <f t="shared" ref="L67:L130" si="19">A67</f>
        <v>36281</v>
      </c>
      <c r="N67" s="29" t="str">
        <f t="shared" ref="N67:N130" ca="1" si="20">IF(L67=N$2,L67," ")</f>
        <v xml:space="preserve"> </v>
      </c>
      <c r="O67">
        <f t="shared" ref="O67:O130" ca="1" si="21">IF(L67&lt;=N$2,YEAR(A67)," ")</f>
        <v>1999</v>
      </c>
      <c r="P67">
        <f t="shared" ref="P67:P130" ca="1" si="22">IF(L67&lt;=N$2,MONTH(A67)," ")</f>
        <v>5</v>
      </c>
      <c r="Q67" s="59">
        <f t="shared" ref="Q67:Q130" ca="1" si="23">IF(L67&lt;=N$2,O67*P67," ")</f>
        <v>9995</v>
      </c>
      <c r="R67" s="36">
        <f t="shared" ref="R67:R130" ca="1" si="24">IF(L67&lt;=N$2,E67," ")</f>
        <v>0.50980000000000003</v>
      </c>
      <c r="S67" s="37">
        <f t="shared" ref="S67:S130" ca="1" si="25">IF(L67=N$2,1,IF(L67&lt;N$2,T67," "))</f>
        <v>4.79842075</v>
      </c>
      <c r="T67" s="95">
        <f ca="1">IF(L67&gt;=N$2,1,D67*T68/VLOOKUP(L67,Moeda!A$3:D$24,4,1))</f>
        <v>4.7984207449999996</v>
      </c>
    </row>
    <row r="68" spans="1:21" x14ac:dyDescent="0.2">
      <c r="A68" s="8">
        <v>36312</v>
      </c>
      <c r="B68" s="78">
        <v>-0.02</v>
      </c>
      <c r="C68" s="64">
        <v>1486.31</v>
      </c>
      <c r="D68" s="83">
        <f t="shared" ca="1" si="14"/>
        <v>0.99979819999999997</v>
      </c>
      <c r="E68" s="97">
        <f t="shared" ca="1" si="15"/>
        <v>-2.0199999999999999E-2</v>
      </c>
      <c r="F68" s="82">
        <f t="shared" ca="1" si="16"/>
        <v>1.0386658099999999</v>
      </c>
      <c r="G68" s="97">
        <f t="shared" ca="1" si="17"/>
        <v>3.8666</v>
      </c>
      <c r="H68" s="82">
        <f t="shared" ca="1" si="12"/>
        <v>1.0294431399999999</v>
      </c>
      <c r="I68" s="97">
        <f t="shared" ca="1" si="18"/>
        <v>2.9443000000000001</v>
      </c>
      <c r="J68" s="14" t="str">
        <f t="shared" ref="J68:J131" ca="1" si="26">CELL("tipo",C68)</f>
        <v>v</v>
      </c>
      <c r="L68" s="8">
        <f t="shared" si="19"/>
        <v>36312</v>
      </c>
      <c r="N68" s="29" t="str">
        <f t="shared" ca="1" si="20"/>
        <v xml:space="preserve"> </v>
      </c>
      <c r="O68">
        <f t="shared" ca="1" si="21"/>
        <v>1999</v>
      </c>
      <c r="P68">
        <f t="shared" ca="1" si="22"/>
        <v>6</v>
      </c>
      <c r="Q68" s="59">
        <f t="shared" ca="1" si="23"/>
        <v>11994</v>
      </c>
      <c r="R68" s="36">
        <f t="shared" ca="1" si="24"/>
        <v>-2.0199999999999999E-2</v>
      </c>
      <c r="S68" s="37">
        <f t="shared" ca="1" si="25"/>
        <v>4.7740834200000002</v>
      </c>
      <c r="T68" s="95">
        <f ca="1">IF(L68&gt;=N$2,1,D68*T69/VLOOKUP(L68,Moeda!A$3:D$24,4,1))</f>
        <v>4.7740834230000004</v>
      </c>
    </row>
    <row r="69" spans="1:21" x14ac:dyDescent="0.2">
      <c r="A69" s="8">
        <v>36342</v>
      </c>
      <c r="B69" s="78">
        <v>0.79</v>
      </c>
      <c r="C69" s="64">
        <v>1498.05</v>
      </c>
      <c r="D69" s="83">
        <f t="shared" ca="1" si="14"/>
        <v>1.00789876</v>
      </c>
      <c r="E69" s="97">
        <f t="shared" ca="1" si="15"/>
        <v>0.78990000000000005</v>
      </c>
      <c r="F69" s="82">
        <f t="shared" ca="1" si="16"/>
        <v>1.0468699800000001</v>
      </c>
      <c r="G69" s="97">
        <f t="shared" ca="1" si="17"/>
        <v>4.6870000000000003</v>
      </c>
      <c r="H69" s="82">
        <f t="shared" ca="1" si="12"/>
        <v>1.03871837</v>
      </c>
      <c r="I69" s="97">
        <f t="shared" ca="1" si="18"/>
        <v>3.8717999999999999</v>
      </c>
      <c r="J69" s="14" t="str">
        <f t="shared" ca="1" si="26"/>
        <v>v</v>
      </c>
      <c r="L69" s="8">
        <f t="shared" si="19"/>
        <v>36342</v>
      </c>
      <c r="N69" s="29" t="str">
        <f t="shared" ca="1" si="20"/>
        <v xml:space="preserve"> </v>
      </c>
      <c r="O69">
        <f t="shared" ca="1" si="21"/>
        <v>1999</v>
      </c>
      <c r="P69">
        <f t="shared" ca="1" si="22"/>
        <v>7</v>
      </c>
      <c r="Q69" s="59">
        <f t="shared" ca="1" si="23"/>
        <v>13993</v>
      </c>
      <c r="R69" s="36">
        <f t="shared" ca="1" si="24"/>
        <v>0.78990000000000005</v>
      </c>
      <c r="S69" s="37">
        <f t="shared" ca="1" si="25"/>
        <v>4.7750470299999996</v>
      </c>
      <c r="T69" s="95">
        <f ca="1">IF(L69&gt;=N$2,1,D69*T70/VLOOKUP(L69,Moeda!A$3:D$24,4,1))</f>
        <v>4.7750470270000003</v>
      </c>
    </row>
    <row r="70" spans="1:21" x14ac:dyDescent="0.2">
      <c r="A70" s="8">
        <v>36373</v>
      </c>
      <c r="B70" s="78">
        <v>0.81</v>
      </c>
      <c r="C70" s="66">
        <v>1510.18</v>
      </c>
      <c r="D70" s="83">
        <f t="shared" ca="1" si="14"/>
        <v>1.00809719</v>
      </c>
      <c r="E70" s="97">
        <f t="shared" ca="1" si="15"/>
        <v>0.80969999999999998</v>
      </c>
      <c r="F70" s="82">
        <f t="shared" ca="1" si="16"/>
        <v>1.0553466899999999</v>
      </c>
      <c r="G70" s="97">
        <f t="shared" ca="1" si="17"/>
        <v>5.5347</v>
      </c>
      <c r="H70" s="82">
        <f t="shared" ca="1" si="12"/>
        <v>1.05102063</v>
      </c>
      <c r="I70" s="97">
        <f t="shared" ca="1" si="18"/>
        <v>5.1021000000000001</v>
      </c>
      <c r="J70" s="14" t="str">
        <f t="shared" ca="1" si="26"/>
        <v>v</v>
      </c>
      <c r="L70" s="8">
        <f t="shared" si="19"/>
        <v>36373</v>
      </c>
      <c r="N70" s="29" t="str">
        <f t="shared" ca="1" si="20"/>
        <v xml:space="preserve"> </v>
      </c>
      <c r="O70">
        <f t="shared" ca="1" si="21"/>
        <v>1999</v>
      </c>
      <c r="P70">
        <f t="shared" ca="1" si="22"/>
        <v>8</v>
      </c>
      <c r="Q70" s="59">
        <f t="shared" ca="1" si="23"/>
        <v>15992</v>
      </c>
      <c r="R70" s="36">
        <f t="shared" ca="1" si="24"/>
        <v>0.80969999999999998</v>
      </c>
      <c r="S70" s="37">
        <f t="shared" ca="1" si="25"/>
        <v>4.73762566</v>
      </c>
      <c r="T70" s="95">
        <f ca="1">IF(L70&gt;=N$2,1,D70*T71/VLOOKUP(L70,Moeda!A$3:D$24,4,1))</f>
        <v>4.7376256589999999</v>
      </c>
    </row>
    <row r="71" spans="1:21" x14ac:dyDescent="0.2">
      <c r="A71" s="8">
        <v>36404</v>
      </c>
      <c r="B71" s="78">
        <v>0.47</v>
      </c>
      <c r="C71" s="66">
        <v>1517.28</v>
      </c>
      <c r="D71" s="83">
        <f t="shared" ca="1" si="14"/>
        <v>1.0047014299999999</v>
      </c>
      <c r="E71" s="97">
        <f t="shared" ca="1" si="15"/>
        <v>0.47010000000000002</v>
      </c>
      <c r="F71" s="82">
        <f t="shared" ca="1" si="16"/>
        <v>1.06030833</v>
      </c>
      <c r="G71" s="97">
        <f t="shared" ca="1" si="17"/>
        <v>6.0308000000000002</v>
      </c>
      <c r="H71" s="82">
        <f t="shared" ca="1" si="12"/>
        <v>1.06062704</v>
      </c>
      <c r="I71" s="97">
        <f t="shared" ca="1" si="18"/>
        <v>6.0627000000000004</v>
      </c>
      <c r="J71" s="14" t="str">
        <f t="shared" ca="1" si="26"/>
        <v>v</v>
      </c>
      <c r="L71" s="8">
        <f t="shared" si="19"/>
        <v>36404</v>
      </c>
      <c r="N71" s="29" t="str">
        <f t="shared" ca="1" si="20"/>
        <v xml:space="preserve"> </v>
      </c>
      <c r="O71">
        <f t="shared" ca="1" si="21"/>
        <v>1999</v>
      </c>
      <c r="P71">
        <f t="shared" ca="1" si="22"/>
        <v>9</v>
      </c>
      <c r="Q71" s="59">
        <f t="shared" ca="1" si="23"/>
        <v>17991</v>
      </c>
      <c r="R71" s="36">
        <f t="shared" ca="1" si="24"/>
        <v>0.47010000000000002</v>
      </c>
      <c r="S71" s="37">
        <f t="shared" ca="1" si="25"/>
        <v>4.6995723299999996</v>
      </c>
      <c r="T71" s="95">
        <f ca="1">IF(L71&gt;=N$2,1,D71*T72/VLOOKUP(L71,Moeda!A$3:D$24,4,1))</f>
        <v>4.6995723290000004</v>
      </c>
    </row>
    <row r="72" spans="1:21" x14ac:dyDescent="0.2">
      <c r="A72" s="8">
        <v>36434</v>
      </c>
      <c r="B72" s="78">
        <v>0.8</v>
      </c>
      <c r="C72" s="66">
        <v>1529.42</v>
      </c>
      <c r="D72" s="83">
        <f t="shared" ca="1" si="14"/>
        <v>1.0080011600000001</v>
      </c>
      <c r="E72" s="97">
        <f t="shared" ca="1" si="15"/>
        <v>0.80010000000000003</v>
      </c>
      <c r="F72" s="82">
        <f t="shared" ca="1" si="16"/>
        <v>1.06879203</v>
      </c>
      <c r="G72" s="97">
        <f t="shared" ca="1" si="17"/>
        <v>6.8792</v>
      </c>
      <c r="H72" s="82">
        <f t="shared" ca="1" si="12"/>
        <v>1.06900868</v>
      </c>
      <c r="I72" s="97">
        <f t="shared" ca="1" si="18"/>
        <v>6.9009</v>
      </c>
      <c r="J72" s="14" t="str">
        <f t="shared" ca="1" si="26"/>
        <v>v</v>
      </c>
      <c r="L72" s="8">
        <f t="shared" si="19"/>
        <v>36434</v>
      </c>
      <c r="N72" s="29" t="str">
        <f t="shared" ca="1" si="20"/>
        <v xml:space="preserve"> </v>
      </c>
      <c r="O72">
        <f t="shared" ca="1" si="21"/>
        <v>1999</v>
      </c>
      <c r="P72">
        <f t="shared" ca="1" si="22"/>
        <v>10</v>
      </c>
      <c r="Q72" s="59">
        <f t="shared" ca="1" si="23"/>
        <v>19990</v>
      </c>
      <c r="R72" s="36">
        <f t="shared" ca="1" si="24"/>
        <v>0.80010000000000003</v>
      </c>
      <c r="S72" s="37">
        <f t="shared" ca="1" si="25"/>
        <v>4.6775810099999999</v>
      </c>
      <c r="T72" s="95">
        <f ca="1">IF(L72&gt;=N$2,1,D72*T73/VLOOKUP(L72,Moeda!A$3:D$24,4,1))</f>
        <v>4.6775810089999998</v>
      </c>
    </row>
    <row r="73" spans="1:21" x14ac:dyDescent="0.2">
      <c r="A73" s="8">
        <v>36465</v>
      </c>
      <c r="B73" s="78">
        <v>0.99</v>
      </c>
      <c r="C73" s="66">
        <v>1544.56</v>
      </c>
      <c r="D73" s="83">
        <f t="shared" ca="1" si="14"/>
        <v>1.0098991799999999</v>
      </c>
      <c r="E73" s="97">
        <f t="shared" ca="1" si="15"/>
        <v>0.9899</v>
      </c>
      <c r="F73" s="82">
        <f t="shared" ca="1" si="16"/>
        <v>1.07937219</v>
      </c>
      <c r="G73" s="97">
        <f t="shared" ca="1" si="17"/>
        <v>7.9371999999999998</v>
      </c>
      <c r="H73" s="82">
        <f t="shared" ca="1" si="12"/>
        <v>1.0807770000000001</v>
      </c>
      <c r="I73" s="97">
        <f t="shared" ca="1" si="18"/>
        <v>8.0777000000000001</v>
      </c>
      <c r="J73" s="14" t="str">
        <f t="shared" ca="1" si="26"/>
        <v>v</v>
      </c>
      <c r="L73" s="8">
        <f t="shared" si="19"/>
        <v>36465</v>
      </c>
      <c r="N73" s="29" t="str">
        <f t="shared" ca="1" si="20"/>
        <v xml:space="preserve"> </v>
      </c>
      <c r="O73">
        <f t="shared" ca="1" si="21"/>
        <v>1999</v>
      </c>
      <c r="P73">
        <f t="shared" ca="1" si="22"/>
        <v>11</v>
      </c>
      <c r="Q73" s="59">
        <f t="shared" ca="1" si="23"/>
        <v>21989</v>
      </c>
      <c r="R73" s="36">
        <f t="shared" ca="1" si="24"/>
        <v>0.9899</v>
      </c>
      <c r="S73" s="37">
        <f t="shared" ca="1" si="25"/>
        <v>4.6404520099999997</v>
      </c>
      <c r="T73" s="95">
        <f ca="1">IF(L73&gt;=N$2,1,D73*T74/VLOOKUP(L73,Moeda!A$3:D$24,4,1))</f>
        <v>4.6404520099999997</v>
      </c>
    </row>
    <row r="74" spans="1:21" x14ac:dyDescent="0.2">
      <c r="A74" s="8">
        <v>36495</v>
      </c>
      <c r="B74" s="78">
        <v>0.91</v>
      </c>
      <c r="C74" s="66">
        <v>1558.62</v>
      </c>
      <c r="D74" s="83">
        <f t="shared" ca="1" si="14"/>
        <v>1.0091029199999999</v>
      </c>
      <c r="E74" s="97">
        <f t="shared" ca="1" si="15"/>
        <v>0.9103</v>
      </c>
      <c r="F74" s="82">
        <f t="shared" ca="1" si="16"/>
        <v>1.0891976299999999</v>
      </c>
      <c r="G74" s="97">
        <f t="shared" ca="1" si="17"/>
        <v>8.9198000000000004</v>
      </c>
      <c r="H74" s="82">
        <f t="shared" ca="1" si="12"/>
        <v>1.0891976299999999</v>
      </c>
      <c r="I74" s="97">
        <f t="shared" ca="1" si="18"/>
        <v>8.9198000000000004</v>
      </c>
      <c r="J74" s="14" t="str">
        <f t="shared" ca="1" si="26"/>
        <v>v</v>
      </c>
      <c r="L74" s="8">
        <f t="shared" si="19"/>
        <v>36495</v>
      </c>
      <c r="N74" s="29" t="str">
        <f t="shared" ca="1" si="20"/>
        <v xml:space="preserve"> </v>
      </c>
      <c r="O74">
        <f t="shared" ca="1" si="21"/>
        <v>1999</v>
      </c>
      <c r="P74">
        <f t="shared" ca="1" si="22"/>
        <v>12</v>
      </c>
      <c r="Q74" s="59">
        <f t="shared" ca="1" si="23"/>
        <v>23988</v>
      </c>
      <c r="R74" s="36">
        <f t="shared" ca="1" si="24"/>
        <v>0.9103</v>
      </c>
      <c r="S74" s="37">
        <f t="shared" ca="1" si="25"/>
        <v>4.59496562</v>
      </c>
      <c r="T74" s="95">
        <f ca="1">IF(L74&gt;=N$2,1,D74*T75/VLOOKUP(L74,Moeda!A$3:D$24,4,1))</f>
        <v>4.5949656179999998</v>
      </c>
    </row>
    <row r="75" spans="1:21" s="41" customFormat="1" x14ac:dyDescent="0.2">
      <c r="A75" s="60">
        <v>36526</v>
      </c>
      <c r="B75" s="80">
        <v>0.65</v>
      </c>
      <c r="C75" s="65">
        <v>1568.75</v>
      </c>
      <c r="D75" s="83">
        <f t="shared" ca="1" si="14"/>
        <v>1.00649934</v>
      </c>
      <c r="E75" s="97">
        <f t="shared" ca="1" si="15"/>
        <v>0.64990000000000003</v>
      </c>
      <c r="F75" s="82">
        <f t="shared" ca="1" si="16"/>
        <v>1.00649934</v>
      </c>
      <c r="G75" s="97">
        <f t="shared" ca="1" si="17"/>
        <v>0.64990000000000003</v>
      </c>
      <c r="H75" s="82">
        <f t="shared" ca="1" si="12"/>
        <v>1.0888728700000001</v>
      </c>
      <c r="I75" s="97">
        <f t="shared" ca="1" si="18"/>
        <v>8.8872999999999998</v>
      </c>
      <c r="J75" s="14" t="str">
        <f t="shared" ca="1" si="26"/>
        <v>v</v>
      </c>
      <c r="K75" s="34"/>
      <c r="L75" s="33">
        <f t="shared" si="19"/>
        <v>36526</v>
      </c>
      <c r="M75" s="35"/>
      <c r="N75" s="29" t="str">
        <f t="shared" ca="1" si="20"/>
        <v xml:space="preserve"> </v>
      </c>
      <c r="O75">
        <f t="shared" ca="1" si="21"/>
        <v>2000</v>
      </c>
      <c r="P75">
        <f t="shared" ca="1" si="22"/>
        <v>1</v>
      </c>
      <c r="Q75" s="59">
        <f t="shared" ca="1" si="23"/>
        <v>2000</v>
      </c>
      <c r="R75" s="36">
        <f t="shared" ca="1" si="24"/>
        <v>0.64990000000000003</v>
      </c>
      <c r="S75" s="37">
        <f t="shared" ca="1" si="25"/>
        <v>4.5535153299999998</v>
      </c>
      <c r="T75" s="95">
        <f ca="1">IF(L75&gt;=N$2,1,D75*T76/VLOOKUP(L75,Moeda!A$3:D$24,4,1))</f>
        <v>4.5535153319999999</v>
      </c>
      <c r="U75" s="58"/>
    </row>
    <row r="76" spans="1:21" x14ac:dyDescent="0.2">
      <c r="A76" s="8">
        <v>36557</v>
      </c>
      <c r="B76" s="78">
        <v>0.34</v>
      </c>
      <c r="C76" s="64">
        <v>1574.08</v>
      </c>
      <c r="D76" s="83">
        <f t="shared" ca="1" si="14"/>
        <v>1.0033976099999999</v>
      </c>
      <c r="E76" s="97">
        <f t="shared" ca="1" si="15"/>
        <v>0.33979999999999999</v>
      </c>
      <c r="F76" s="82">
        <f t="shared" ca="1" si="16"/>
        <v>1.0099190300000001</v>
      </c>
      <c r="G76" s="97">
        <f t="shared" ca="1" si="17"/>
        <v>0.9919</v>
      </c>
      <c r="H76" s="82">
        <f t="shared" ref="H76:H139" ca="1" si="27">IF($J76="b","",PRODUCT(D65:D76))</f>
        <v>1.0856248399999999</v>
      </c>
      <c r="I76" s="97">
        <f t="shared" ca="1" si="18"/>
        <v>8.5625</v>
      </c>
      <c r="J76" s="14" t="str">
        <f t="shared" ca="1" si="26"/>
        <v>v</v>
      </c>
      <c r="L76" s="8">
        <f t="shared" si="19"/>
        <v>36557</v>
      </c>
      <c r="N76" s="29" t="str">
        <f t="shared" ca="1" si="20"/>
        <v xml:space="preserve"> </v>
      </c>
      <c r="O76">
        <f t="shared" ca="1" si="21"/>
        <v>2000</v>
      </c>
      <c r="P76">
        <f t="shared" ca="1" si="22"/>
        <v>2</v>
      </c>
      <c r="Q76" s="59">
        <f t="shared" ca="1" si="23"/>
        <v>4000</v>
      </c>
      <c r="R76" s="36">
        <f t="shared" ca="1" si="24"/>
        <v>0.33979999999999999</v>
      </c>
      <c r="S76" s="37">
        <f t="shared" ca="1" si="25"/>
        <v>4.5241115900000004</v>
      </c>
      <c r="T76" s="95">
        <f ca="1">IF(L76&gt;=N$2,1,D76*T77/VLOOKUP(L76,Moeda!A$3:D$24,4,1))</f>
        <v>4.5241115929999998</v>
      </c>
    </row>
    <row r="77" spans="1:21" x14ac:dyDescent="0.2">
      <c r="A77" s="8">
        <v>36586</v>
      </c>
      <c r="B77" s="78">
        <v>0.09</v>
      </c>
      <c r="C77" s="64">
        <v>1575.5</v>
      </c>
      <c r="D77" s="83">
        <f t="shared" ca="1" si="14"/>
        <v>1.00090211</v>
      </c>
      <c r="E77" s="97">
        <f t="shared" ca="1" si="15"/>
        <v>9.0200000000000002E-2</v>
      </c>
      <c r="F77" s="82">
        <f t="shared" ca="1" si="16"/>
        <v>1.01083009</v>
      </c>
      <c r="G77" s="97">
        <f t="shared" ca="1" si="17"/>
        <v>1.083</v>
      </c>
      <c r="H77" s="82">
        <f t="shared" ca="1" si="27"/>
        <v>1.07350678</v>
      </c>
      <c r="I77" s="97">
        <f t="shared" ca="1" si="18"/>
        <v>7.3506999999999998</v>
      </c>
      <c r="J77" s="14" t="str">
        <f t="shared" ca="1" si="26"/>
        <v>v</v>
      </c>
      <c r="L77" s="8">
        <f t="shared" si="19"/>
        <v>36586</v>
      </c>
      <c r="N77" s="29" t="str">
        <f t="shared" ca="1" si="20"/>
        <v xml:space="preserve"> </v>
      </c>
      <c r="O77">
        <f t="shared" ca="1" si="21"/>
        <v>2000</v>
      </c>
      <c r="P77">
        <f t="shared" ca="1" si="22"/>
        <v>3</v>
      </c>
      <c r="Q77" s="59">
        <f t="shared" ca="1" si="23"/>
        <v>6000</v>
      </c>
      <c r="R77" s="36">
        <f t="shared" ca="1" si="24"/>
        <v>9.0200000000000002E-2</v>
      </c>
      <c r="S77" s="37">
        <f t="shared" ca="1" si="25"/>
        <v>4.5087924800000003</v>
      </c>
      <c r="T77" s="95">
        <f ca="1">IF(L77&gt;=N$2,1,D77*T78/VLOOKUP(L77,Moeda!A$3:D$24,4,1))</f>
        <v>4.5087924749999999</v>
      </c>
    </row>
    <row r="78" spans="1:21" x14ac:dyDescent="0.2">
      <c r="A78" s="8">
        <v>36617</v>
      </c>
      <c r="B78" s="78">
        <v>0.47</v>
      </c>
      <c r="C78" s="64">
        <v>1582.9</v>
      </c>
      <c r="D78" s="83">
        <f t="shared" ca="1" si="14"/>
        <v>1.00469692</v>
      </c>
      <c r="E78" s="97">
        <f t="shared" ca="1" si="15"/>
        <v>0.46970000000000001</v>
      </c>
      <c r="F78" s="82">
        <f t="shared" ca="1" si="16"/>
        <v>1.0155778799999999</v>
      </c>
      <c r="G78" s="97">
        <f t="shared" ca="1" si="17"/>
        <v>1.5578000000000001</v>
      </c>
      <c r="H78" s="82">
        <f t="shared" ca="1" si="27"/>
        <v>1.07019953</v>
      </c>
      <c r="I78" s="97">
        <f t="shared" ca="1" si="18"/>
        <v>7.02</v>
      </c>
      <c r="J78" s="14" t="str">
        <f t="shared" ca="1" si="26"/>
        <v>v</v>
      </c>
      <c r="L78" s="8">
        <f t="shared" si="19"/>
        <v>36617</v>
      </c>
      <c r="N78" s="29" t="str">
        <f t="shared" ca="1" si="20"/>
        <v xml:space="preserve"> </v>
      </c>
      <c r="O78">
        <f t="shared" ca="1" si="21"/>
        <v>2000</v>
      </c>
      <c r="P78">
        <f t="shared" ca="1" si="22"/>
        <v>4</v>
      </c>
      <c r="Q78" s="59">
        <f t="shared" ca="1" si="23"/>
        <v>8000</v>
      </c>
      <c r="R78" s="36">
        <f t="shared" ca="1" si="24"/>
        <v>0.46970000000000001</v>
      </c>
      <c r="S78" s="37">
        <f t="shared" ca="1" si="25"/>
        <v>4.5047287100000002</v>
      </c>
      <c r="T78" s="95">
        <f ca="1">IF(L78&gt;=N$2,1,D78*T79/VLOOKUP(L78,Moeda!A$3:D$24,4,1))</f>
        <v>4.5047287139999996</v>
      </c>
    </row>
    <row r="79" spans="1:21" x14ac:dyDescent="0.2">
      <c r="A79" s="8">
        <v>36647</v>
      </c>
      <c r="B79" s="78">
        <v>0.09</v>
      </c>
      <c r="C79" s="64">
        <v>1584.32</v>
      </c>
      <c r="D79" s="83">
        <f t="shared" ca="1" si="14"/>
        <v>1.00089709</v>
      </c>
      <c r="E79" s="97">
        <f t="shared" ca="1" si="15"/>
        <v>8.9700000000000002E-2</v>
      </c>
      <c r="F79" s="82">
        <f t="shared" ca="1" si="16"/>
        <v>1.0164889399999999</v>
      </c>
      <c r="G79" s="97">
        <f t="shared" ca="1" si="17"/>
        <v>1.6489</v>
      </c>
      <c r="H79" s="82">
        <f t="shared" ca="1" si="27"/>
        <v>1.06572673</v>
      </c>
      <c r="I79" s="97">
        <f t="shared" ca="1" si="18"/>
        <v>6.5727000000000002</v>
      </c>
      <c r="J79" s="14" t="str">
        <f t="shared" ca="1" si="26"/>
        <v>v</v>
      </c>
      <c r="L79" s="8">
        <f t="shared" si="19"/>
        <v>36647</v>
      </c>
      <c r="N79" s="29" t="str">
        <f t="shared" ca="1" si="20"/>
        <v xml:space="preserve"> </v>
      </c>
      <c r="O79">
        <f t="shared" ca="1" si="21"/>
        <v>2000</v>
      </c>
      <c r="P79">
        <f t="shared" ca="1" si="22"/>
        <v>5</v>
      </c>
      <c r="Q79" s="59">
        <f t="shared" ca="1" si="23"/>
        <v>10000</v>
      </c>
      <c r="R79" s="36">
        <f t="shared" ca="1" si="24"/>
        <v>8.9700000000000002E-2</v>
      </c>
      <c r="S79" s="37">
        <f t="shared" ca="1" si="25"/>
        <v>4.48366928</v>
      </c>
      <c r="T79" s="95">
        <f ca="1">IF(L79&gt;=N$2,1,D79*T80/VLOOKUP(L79,Moeda!A$3:D$24,4,1))</f>
        <v>4.4836692779999998</v>
      </c>
    </row>
    <row r="80" spans="1:21" x14ac:dyDescent="0.2">
      <c r="A80" s="8">
        <v>36678</v>
      </c>
      <c r="B80" s="78">
        <v>0.08</v>
      </c>
      <c r="C80" s="64">
        <v>1585.59</v>
      </c>
      <c r="D80" s="83">
        <f t="shared" ca="1" si="14"/>
        <v>1.0008016099999999</v>
      </c>
      <c r="E80" s="97">
        <f t="shared" ca="1" si="15"/>
        <v>8.0199999999999994E-2</v>
      </c>
      <c r="F80" s="82">
        <f t="shared" ca="1" si="16"/>
        <v>1.0173037700000001</v>
      </c>
      <c r="G80" s="97">
        <f t="shared" ca="1" si="17"/>
        <v>1.7303999999999999</v>
      </c>
      <c r="H80" s="82">
        <f t="shared" ca="1" si="27"/>
        <v>1.06679631</v>
      </c>
      <c r="I80" s="97">
        <f t="shared" ca="1" si="18"/>
        <v>6.6795999999999998</v>
      </c>
      <c r="J80" s="14" t="str">
        <f t="shared" ca="1" si="26"/>
        <v>v</v>
      </c>
      <c r="L80" s="8">
        <f t="shared" si="19"/>
        <v>36678</v>
      </c>
      <c r="N80" s="29" t="str">
        <f t="shared" ca="1" si="20"/>
        <v xml:space="preserve"> </v>
      </c>
      <c r="O80">
        <f t="shared" ca="1" si="21"/>
        <v>2000</v>
      </c>
      <c r="P80">
        <f t="shared" ca="1" si="22"/>
        <v>6</v>
      </c>
      <c r="Q80" s="59">
        <f t="shared" ca="1" si="23"/>
        <v>12000</v>
      </c>
      <c r="R80" s="36">
        <f t="shared" ca="1" si="24"/>
        <v>8.0199999999999994E-2</v>
      </c>
      <c r="S80" s="37">
        <f t="shared" ca="1" si="25"/>
        <v>4.4796506300000001</v>
      </c>
      <c r="T80" s="95">
        <f ca="1">IF(L80&gt;=N$2,1,D80*T81/VLOOKUP(L80,Moeda!A$3:D$24,4,1))</f>
        <v>4.4796506279999999</v>
      </c>
    </row>
    <row r="81" spans="1:20" x14ac:dyDescent="0.2">
      <c r="A81" s="8">
        <v>36708</v>
      </c>
      <c r="B81" s="78">
        <v>0.78</v>
      </c>
      <c r="C81" s="64">
        <v>1597.96</v>
      </c>
      <c r="D81" s="83">
        <f t="shared" ca="1" si="14"/>
        <v>1.00780151</v>
      </c>
      <c r="E81" s="97">
        <f t="shared" ca="1" si="15"/>
        <v>0.7802</v>
      </c>
      <c r="F81" s="82">
        <f t="shared" ca="1" si="16"/>
        <v>1.02524028</v>
      </c>
      <c r="G81" s="97">
        <f t="shared" ca="1" si="17"/>
        <v>2.524</v>
      </c>
      <c r="H81" s="82">
        <f t="shared" ca="1" si="27"/>
        <v>1.06669338</v>
      </c>
      <c r="I81" s="97">
        <f t="shared" ca="1" si="18"/>
        <v>6.6692999999999998</v>
      </c>
      <c r="J81" s="14" t="str">
        <f t="shared" ca="1" si="26"/>
        <v>v</v>
      </c>
      <c r="L81" s="8">
        <f t="shared" si="19"/>
        <v>36708</v>
      </c>
      <c r="N81" s="29" t="str">
        <f t="shared" ca="1" si="20"/>
        <v xml:space="preserve"> </v>
      </c>
      <c r="O81">
        <f t="shared" ca="1" si="21"/>
        <v>2000</v>
      </c>
      <c r="P81">
        <f t="shared" ca="1" si="22"/>
        <v>7</v>
      </c>
      <c r="Q81" s="59">
        <f t="shared" ca="1" si="23"/>
        <v>14000</v>
      </c>
      <c r="R81" s="36">
        <f t="shared" ca="1" si="24"/>
        <v>0.7802</v>
      </c>
      <c r="S81" s="37">
        <f t="shared" ca="1" si="25"/>
        <v>4.4760625699999999</v>
      </c>
      <c r="T81" s="95">
        <f ca="1">IF(L81&gt;=N$2,1,D81*T82/VLOOKUP(L81,Moeda!A$3:D$24,4,1))</f>
        <v>4.4760625709999999</v>
      </c>
    </row>
    <row r="82" spans="1:20" x14ac:dyDescent="0.2">
      <c r="A82" s="8">
        <v>36739</v>
      </c>
      <c r="B82" s="78">
        <v>1.99</v>
      </c>
      <c r="C82" s="64">
        <v>1629.76</v>
      </c>
      <c r="D82" s="83">
        <f t="shared" ca="1" si="14"/>
        <v>1.01990037</v>
      </c>
      <c r="E82" s="97">
        <f t="shared" ca="1" si="15"/>
        <v>1.99</v>
      </c>
      <c r="F82" s="82">
        <f t="shared" ca="1" si="16"/>
        <v>1.04564294</v>
      </c>
      <c r="G82" s="97">
        <f t="shared" ca="1" si="17"/>
        <v>4.5643000000000002</v>
      </c>
      <c r="H82" s="82">
        <f t="shared" ca="1" si="27"/>
        <v>1.0791826200000001</v>
      </c>
      <c r="I82" s="97">
        <f t="shared" ca="1" si="18"/>
        <v>7.9183000000000003</v>
      </c>
      <c r="J82" s="14" t="str">
        <f t="shared" ca="1" si="26"/>
        <v>v</v>
      </c>
      <c r="L82" s="8">
        <f t="shared" si="19"/>
        <v>36739</v>
      </c>
      <c r="N82" s="29" t="str">
        <f t="shared" ca="1" si="20"/>
        <v xml:space="preserve"> </v>
      </c>
      <c r="O82">
        <f t="shared" ca="1" si="21"/>
        <v>2000</v>
      </c>
      <c r="P82">
        <f t="shared" ca="1" si="22"/>
        <v>8</v>
      </c>
      <c r="Q82" s="59">
        <f t="shared" ca="1" si="23"/>
        <v>16000</v>
      </c>
      <c r="R82" s="36">
        <f t="shared" ca="1" si="24"/>
        <v>1.99</v>
      </c>
      <c r="S82" s="37">
        <f t="shared" ca="1" si="25"/>
        <v>4.4414128399999999</v>
      </c>
      <c r="T82" s="95">
        <f ca="1">IF(L82&gt;=N$2,1,D82*T83/VLOOKUP(L82,Moeda!A$3:D$24,4,1))</f>
        <v>4.4414128440000002</v>
      </c>
    </row>
    <row r="83" spans="1:20" x14ac:dyDescent="0.2">
      <c r="A83" s="8">
        <v>36770</v>
      </c>
      <c r="B83" s="78">
        <v>0.45</v>
      </c>
      <c r="C83" s="64">
        <v>1637.09</v>
      </c>
      <c r="D83" s="83">
        <f t="shared" ca="1" si="14"/>
        <v>1.0044975899999999</v>
      </c>
      <c r="E83" s="97">
        <f t="shared" ca="1" si="15"/>
        <v>0.44979999999999998</v>
      </c>
      <c r="F83" s="82">
        <f t="shared" ca="1" si="16"/>
        <v>1.05034581</v>
      </c>
      <c r="G83" s="97">
        <f t="shared" ca="1" si="17"/>
        <v>5.0346000000000002</v>
      </c>
      <c r="H83" s="82">
        <f t="shared" ca="1" si="27"/>
        <v>1.07896367</v>
      </c>
      <c r="I83" s="97">
        <f t="shared" ca="1" si="18"/>
        <v>7.8963999999999999</v>
      </c>
      <c r="J83" s="14" t="str">
        <f t="shared" ca="1" si="26"/>
        <v>v</v>
      </c>
      <c r="L83" s="8">
        <f t="shared" si="19"/>
        <v>36770</v>
      </c>
      <c r="N83" s="29" t="str">
        <f t="shared" ca="1" si="20"/>
        <v xml:space="preserve"> </v>
      </c>
      <c r="O83">
        <f t="shared" ca="1" si="21"/>
        <v>2000</v>
      </c>
      <c r="P83">
        <f t="shared" ca="1" si="22"/>
        <v>9</v>
      </c>
      <c r="Q83" s="59">
        <f t="shared" ca="1" si="23"/>
        <v>18000</v>
      </c>
      <c r="R83" s="36">
        <f t="shared" ca="1" si="24"/>
        <v>0.44979999999999998</v>
      </c>
      <c r="S83" s="37">
        <f t="shared" ca="1" si="25"/>
        <v>4.3547516699999997</v>
      </c>
      <c r="T83" s="95">
        <f ca="1">IF(L83&gt;=N$2,1,D83*T84/VLOOKUP(L83,Moeda!A$3:D$24,4,1))</f>
        <v>4.3547516740000001</v>
      </c>
    </row>
    <row r="84" spans="1:20" x14ac:dyDescent="0.2">
      <c r="A84" s="8">
        <v>36800</v>
      </c>
      <c r="B84" s="78">
        <v>0.18</v>
      </c>
      <c r="C84" s="64">
        <v>1640.04</v>
      </c>
      <c r="D84" s="83">
        <f t="shared" ca="1" si="14"/>
        <v>1.00180198</v>
      </c>
      <c r="E84" s="97">
        <f t="shared" ca="1" si="15"/>
        <v>0.1802</v>
      </c>
      <c r="F84" s="82">
        <f t="shared" ca="1" si="16"/>
        <v>1.05223851</v>
      </c>
      <c r="G84" s="97">
        <f t="shared" ca="1" si="17"/>
        <v>5.2239000000000004</v>
      </c>
      <c r="H84" s="82">
        <f t="shared" ca="1" si="27"/>
        <v>1.07232807</v>
      </c>
      <c r="I84" s="97">
        <f t="shared" ca="1" si="18"/>
        <v>7.2328000000000001</v>
      </c>
      <c r="J84" s="14" t="str">
        <f t="shared" ca="1" si="26"/>
        <v>v</v>
      </c>
      <c r="L84" s="8">
        <f t="shared" si="19"/>
        <v>36800</v>
      </c>
      <c r="N84" s="29" t="str">
        <f t="shared" ca="1" si="20"/>
        <v xml:space="preserve"> </v>
      </c>
      <c r="O84">
        <f t="shared" ca="1" si="21"/>
        <v>2000</v>
      </c>
      <c r="P84">
        <f t="shared" ca="1" si="22"/>
        <v>10</v>
      </c>
      <c r="Q84" s="59">
        <f t="shared" ca="1" si="23"/>
        <v>20000</v>
      </c>
      <c r="R84" s="36">
        <f t="shared" ca="1" si="24"/>
        <v>0.1802</v>
      </c>
      <c r="S84" s="37">
        <f t="shared" ca="1" si="25"/>
        <v>4.3352534800000004</v>
      </c>
      <c r="T84" s="95">
        <f ca="1">IF(L84&gt;=N$2,1,D84*T85/VLOOKUP(L84,Moeda!A$3:D$24,4,1))</f>
        <v>4.3352534809999996</v>
      </c>
    </row>
    <row r="85" spans="1:20" x14ac:dyDescent="0.2">
      <c r="A85" s="8">
        <v>36831</v>
      </c>
      <c r="B85" s="78">
        <v>0.17</v>
      </c>
      <c r="C85" s="64">
        <v>1642.83</v>
      </c>
      <c r="D85" s="83">
        <f t="shared" ca="1" si="14"/>
        <v>1.00170118</v>
      </c>
      <c r="E85" s="97">
        <f t="shared" ca="1" si="15"/>
        <v>0.1701</v>
      </c>
      <c r="F85" s="82">
        <f t="shared" ca="1" si="16"/>
        <v>1.0540285599999999</v>
      </c>
      <c r="G85" s="97">
        <f t="shared" ca="1" si="17"/>
        <v>5.4028999999999998</v>
      </c>
      <c r="H85" s="82">
        <f t="shared" ca="1" si="27"/>
        <v>1.0636232999999999</v>
      </c>
      <c r="I85" s="97">
        <f t="shared" ca="1" si="18"/>
        <v>6.3623000000000003</v>
      </c>
      <c r="J85" s="14" t="str">
        <f t="shared" ca="1" si="26"/>
        <v>v</v>
      </c>
      <c r="L85" s="8">
        <f t="shared" si="19"/>
        <v>36831</v>
      </c>
      <c r="N85" s="29" t="str">
        <f t="shared" ca="1" si="20"/>
        <v xml:space="preserve"> </v>
      </c>
      <c r="O85">
        <f t="shared" ca="1" si="21"/>
        <v>2000</v>
      </c>
      <c r="P85">
        <f t="shared" ca="1" si="22"/>
        <v>11</v>
      </c>
      <c r="Q85" s="59">
        <f t="shared" ca="1" si="23"/>
        <v>22000</v>
      </c>
      <c r="R85" s="36">
        <f t="shared" ca="1" si="24"/>
        <v>0.1701</v>
      </c>
      <c r="S85" s="37">
        <f t="shared" ca="1" si="25"/>
        <v>4.3274554900000002</v>
      </c>
      <c r="T85" s="95">
        <f ca="1">IF(L85&gt;=N$2,1,D85*T86/VLOOKUP(L85,Moeda!A$3:D$24,4,1))</f>
        <v>4.3274554930000004</v>
      </c>
    </row>
    <row r="86" spans="1:20" x14ac:dyDescent="0.2">
      <c r="A86" s="8">
        <v>36861</v>
      </c>
      <c r="B86" s="78">
        <v>0.6</v>
      </c>
      <c r="C86" s="64">
        <v>1652.69</v>
      </c>
      <c r="D86" s="83">
        <f t="shared" ca="1" si="14"/>
        <v>1.0060018399999999</v>
      </c>
      <c r="E86" s="97">
        <f t="shared" ca="1" si="15"/>
        <v>0.60019999999999996</v>
      </c>
      <c r="F86" s="82">
        <f t="shared" ca="1" si="16"/>
        <v>1.0603546699999999</v>
      </c>
      <c r="G86" s="97">
        <f t="shared" ca="1" si="17"/>
        <v>6.0354999999999999</v>
      </c>
      <c r="H86" s="82">
        <f t="shared" ca="1" si="27"/>
        <v>1.0603546699999999</v>
      </c>
      <c r="I86" s="97">
        <f t="shared" ca="1" si="18"/>
        <v>6.0354999999999999</v>
      </c>
      <c r="J86" s="14" t="str">
        <f t="shared" ca="1" si="26"/>
        <v>v</v>
      </c>
      <c r="L86" s="8">
        <f t="shared" si="19"/>
        <v>36861</v>
      </c>
      <c r="N86" s="29" t="str">
        <f t="shared" ca="1" si="20"/>
        <v xml:space="preserve"> </v>
      </c>
      <c r="O86">
        <f t="shared" ca="1" si="21"/>
        <v>2000</v>
      </c>
      <c r="P86">
        <f t="shared" ca="1" si="22"/>
        <v>12</v>
      </c>
      <c r="Q86" s="59">
        <f t="shared" ca="1" si="23"/>
        <v>24000</v>
      </c>
      <c r="R86" s="36">
        <f t="shared" ca="1" si="24"/>
        <v>0.60019999999999996</v>
      </c>
      <c r="S86" s="37">
        <f t="shared" ca="1" si="25"/>
        <v>4.3201062200000004</v>
      </c>
      <c r="T86" s="95">
        <f ca="1">IF(L86&gt;=N$2,1,D86*T87/VLOOKUP(L86,Moeda!A$3:D$24,4,1))</f>
        <v>4.320106215</v>
      </c>
    </row>
    <row r="87" spans="1:20" x14ac:dyDescent="0.2">
      <c r="A87" s="8">
        <v>36892</v>
      </c>
      <c r="B87" s="78">
        <v>0.63</v>
      </c>
      <c r="C87" s="64">
        <v>1663.1</v>
      </c>
      <c r="D87" s="83">
        <f t="shared" ca="1" si="14"/>
        <v>1.00629882</v>
      </c>
      <c r="E87" s="97">
        <f t="shared" ca="1" si="15"/>
        <v>0.62990000000000002</v>
      </c>
      <c r="F87" s="82">
        <f t="shared" ca="1" si="16"/>
        <v>1.00629882</v>
      </c>
      <c r="G87" s="97">
        <f t="shared" ca="1" si="17"/>
        <v>0.62990000000000002</v>
      </c>
      <c r="H87" s="82">
        <f t="shared" ca="1" si="27"/>
        <v>1.0601434199999999</v>
      </c>
      <c r="I87" s="97">
        <f t="shared" ca="1" si="18"/>
        <v>6.0143000000000004</v>
      </c>
      <c r="J87" s="14" t="str">
        <f t="shared" ca="1" si="26"/>
        <v>v</v>
      </c>
      <c r="L87" s="8">
        <f t="shared" si="19"/>
        <v>36892</v>
      </c>
      <c r="N87" s="29" t="str">
        <f t="shared" ca="1" si="20"/>
        <v xml:space="preserve"> </v>
      </c>
      <c r="O87">
        <f t="shared" ca="1" si="21"/>
        <v>2001</v>
      </c>
      <c r="P87">
        <f t="shared" ca="1" si="22"/>
        <v>1</v>
      </c>
      <c r="Q87" s="59">
        <f t="shared" ca="1" si="23"/>
        <v>2001</v>
      </c>
      <c r="R87" s="36">
        <f t="shared" ca="1" si="24"/>
        <v>0.62990000000000002</v>
      </c>
      <c r="S87" s="37">
        <f t="shared" ca="1" si="25"/>
        <v>4.2943323199999996</v>
      </c>
      <c r="T87" s="95">
        <f ca="1">IF(L87&gt;=N$2,1,D87*T88/VLOOKUP(L87,Moeda!A$3:D$24,4,1))</f>
        <v>4.2943323199999996</v>
      </c>
    </row>
    <row r="88" spans="1:20" x14ac:dyDescent="0.2">
      <c r="A88" s="8">
        <v>36923</v>
      </c>
      <c r="B88" s="78">
        <v>0.5</v>
      </c>
      <c r="C88" s="64">
        <v>1671.42</v>
      </c>
      <c r="D88" s="83">
        <f t="shared" ca="1" si="14"/>
        <v>1.0050027100000001</v>
      </c>
      <c r="E88" s="97">
        <f t="shared" ca="1" si="15"/>
        <v>0.50029999999999997</v>
      </c>
      <c r="F88" s="82">
        <f t="shared" ca="1" si="16"/>
        <v>1.01133304</v>
      </c>
      <c r="G88" s="97">
        <f t="shared" ca="1" si="17"/>
        <v>1.1333</v>
      </c>
      <c r="H88" s="82">
        <f t="shared" ca="1" si="27"/>
        <v>1.0618392999999999</v>
      </c>
      <c r="I88" s="97">
        <f t="shared" ca="1" si="18"/>
        <v>6.1839000000000004</v>
      </c>
      <c r="J88" s="14" t="str">
        <f t="shared" ca="1" si="26"/>
        <v>v</v>
      </c>
      <c r="L88" s="8">
        <f t="shared" si="19"/>
        <v>36923</v>
      </c>
      <c r="N88" s="29" t="str">
        <f t="shared" ca="1" si="20"/>
        <v xml:space="preserve"> </v>
      </c>
      <c r="O88">
        <f t="shared" ca="1" si="21"/>
        <v>2001</v>
      </c>
      <c r="P88">
        <f t="shared" ca="1" si="22"/>
        <v>2</v>
      </c>
      <c r="Q88" s="59">
        <f t="shared" ca="1" si="23"/>
        <v>4002</v>
      </c>
      <c r="R88" s="36">
        <f t="shared" ca="1" si="24"/>
        <v>0.50029999999999997</v>
      </c>
      <c r="S88" s="37">
        <f t="shared" ca="1" si="25"/>
        <v>4.2674524099999998</v>
      </c>
      <c r="T88" s="95">
        <f ca="1">IF(L88&gt;=N$2,1,D88*T89/VLOOKUP(L88,Moeda!A$3:D$24,4,1))</f>
        <v>4.2674524050000002</v>
      </c>
    </row>
    <row r="89" spans="1:20" x14ac:dyDescent="0.2">
      <c r="A89" s="8">
        <v>36951</v>
      </c>
      <c r="B89" s="78">
        <v>0.36</v>
      </c>
      <c r="C89" s="64">
        <v>1677.44</v>
      </c>
      <c r="D89" s="83">
        <f t="shared" ca="1" si="14"/>
        <v>1.00360173</v>
      </c>
      <c r="E89" s="97">
        <f t="shared" ca="1" si="15"/>
        <v>0.36020000000000002</v>
      </c>
      <c r="F89" s="82">
        <f t="shared" ca="1" si="16"/>
        <v>1.0149755899999999</v>
      </c>
      <c r="G89" s="97">
        <f t="shared" ca="1" si="17"/>
        <v>1.4976</v>
      </c>
      <c r="H89" s="82">
        <f t="shared" ca="1" si="27"/>
        <v>1.0647032700000001</v>
      </c>
      <c r="I89" s="97">
        <f t="shared" ca="1" si="18"/>
        <v>6.4702999999999999</v>
      </c>
      <c r="J89" s="14" t="str">
        <f t="shared" ca="1" si="26"/>
        <v>v</v>
      </c>
      <c r="L89" s="8">
        <f t="shared" si="19"/>
        <v>36951</v>
      </c>
      <c r="N89" s="29" t="str">
        <f t="shared" ca="1" si="20"/>
        <v xml:space="preserve"> </v>
      </c>
      <c r="O89">
        <f t="shared" ca="1" si="21"/>
        <v>2001</v>
      </c>
      <c r="P89">
        <f t="shared" ca="1" si="22"/>
        <v>3</v>
      </c>
      <c r="Q89" s="59">
        <f t="shared" ca="1" si="23"/>
        <v>6003</v>
      </c>
      <c r="R89" s="36">
        <f t="shared" ca="1" si="24"/>
        <v>0.36020000000000002</v>
      </c>
      <c r="S89" s="37">
        <f t="shared" ca="1" si="25"/>
        <v>4.2462098499999996</v>
      </c>
      <c r="T89" s="95">
        <f ca="1">IF(L89&gt;=N$2,1,D89*T90/VLOOKUP(L89,Moeda!A$3:D$24,4,1))</f>
        <v>4.2462098490000004</v>
      </c>
    </row>
    <row r="90" spans="1:20" x14ac:dyDescent="0.2">
      <c r="A90" s="8">
        <v>36982</v>
      </c>
      <c r="B90" s="78">
        <v>0.5</v>
      </c>
      <c r="C90" s="64">
        <v>1685.83</v>
      </c>
      <c r="D90" s="83">
        <f t="shared" ca="1" si="14"/>
        <v>1.00500167</v>
      </c>
      <c r="E90" s="97">
        <f t="shared" ca="1" si="15"/>
        <v>0.50019999999999998</v>
      </c>
      <c r="F90" s="82">
        <f t="shared" ca="1" si="16"/>
        <v>1.0200521600000001</v>
      </c>
      <c r="G90" s="97">
        <f t="shared" ca="1" si="17"/>
        <v>2.0051999999999999</v>
      </c>
      <c r="H90" s="82">
        <f t="shared" ca="1" si="27"/>
        <v>1.06502623</v>
      </c>
      <c r="I90" s="97">
        <f t="shared" ca="1" si="18"/>
        <v>6.5026000000000002</v>
      </c>
      <c r="J90" s="14" t="str">
        <f t="shared" ca="1" si="26"/>
        <v>v</v>
      </c>
      <c r="L90" s="8">
        <f t="shared" si="19"/>
        <v>36982</v>
      </c>
      <c r="N90" s="29" t="str">
        <f t="shared" ca="1" si="20"/>
        <v xml:space="preserve"> </v>
      </c>
      <c r="O90">
        <f t="shared" ca="1" si="21"/>
        <v>2001</v>
      </c>
      <c r="P90">
        <f t="shared" ca="1" si="22"/>
        <v>4</v>
      </c>
      <c r="Q90" s="59">
        <f t="shared" ca="1" si="23"/>
        <v>8004</v>
      </c>
      <c r="R90" s="36">
        <f t="shared" ca="1" si="24"/>
        <v>0.50019999999999998</v>
      </c>
      <c r="S90" s="37">
        <f t="shared" ca="1" si="25"/>
        <v>4.2309710300000001</v>
      </c>
      <c r="T90" s="95">
        <f ca="1">IF(L90&gt;=N$2,1,D90*T91/VLOOKUP(L90,Moeda!A$3:D$24,4,1))</f>
        <v>4.2309710340000004</v>
      </c>
    </row>
    <row r="91" spans="1:20" x14ac:dyDescent="0.2">
      <c r="A91" s="8">
        <v>37012</v>
      </c>
      <c r="B91" s="78">
        <v>0.49</v>
      </c>
      <c r="C91" s="64">
        <v>1694.09</v>
      </c>
      <c r="D91" s="83">
        <f t="shared" ca="1" si="14"/>
        <v>1.00489966</v>
      </c>
      <c r="E91" s="97">
        <f t="shared" ca="1" si="15"/>
        <v>0.49</v>
      </c>
      <c r="F91" s="82">
        <f t="shared" ca="1" si="16"/>
        <v>1.02505007</v>
      </c>
      <c r="G91" s="97">
        <f t="shared" ca="1" si="17"/>
        <v>2.5049999999999999</v>
      </c>
      <c r="H91" s="82">
        <f t="shared" ca="1" si="27"/>
        <v>1.0692852500000001</v>
      </c>
      <c r="I91" s="97">
        <f t="shared" ca="1" si="18"/>
        <v>6.9284999999999997</v>
      </c>
      <c r="J91" s="14" t="str">
        <f t="shared" ca="1" si="26"/>
        <v>v</v>
      </c>
      <c r="L91" s="8">
        <f t="shared" si="19"/>
        <v>37012</v>
      </c>
      <c r="N91" s="29" t="str">
        <f t="shared" ca="1" si="20"/>
        <v xml:space="preserve"> </v>
      </c>
      <c r="O91">
        <f t="shared" ca="1" si="21"/>
        <v>2001</v>
      </c>
      <c r="P91">
        <f t="shared" ca="1" si="22"/>
        <v>5</v>
      </c>
      <c r="Q91" s="59">
        <f t="shared" ca="1" si="23"/>
        <v>10005</v>
      </c>
      <c r="R91" s="36">
        <f t="shared" ca="1" si="24"/>
        <v>0.49</v>
      </c>
      <c r="S91" s="37">
        <f t="shared" ca="1" si="25"/>
        <v>4.2099144300000004</v>
      </c>
      <c r="T91" s="95">
        <f ca="1">IF(L91&gt;=N$2,1,D91*T92/VLOOKUP(L91,Moeda!A$3:D$24,4,1))</f>
        <v>4.2099144309999996</v>
      </c>
    </row>
    <row r="92" spans="1:20" x14ac:dyDescent="0.2">
      <c r="A92" s="8">
        <v>37043</v>
      </c>
      <c r="B92" s="78">
        <v>0.38</v>
      </c>
      <c r="C92" s="64">
        <v>1700.53</v>
      </c>
      <c r="D92" s="83">
        <f t="shared" ca="1" si="14"/>
        <v>1.0038014500000001</v>
      </c>
      <c r="E92" s="97">
        <f t="shared" ca="1" si="15"/>
        <v>0.38009999999999999</v>
      </c>
      <c r="F92" s="82">
        <f t="shared" ca="1" si="16"/>
        <v>1.02894675</v>
      </c>
      <c r="G92" s="97">
        <f t="shared" ca="1" si="17"/>
        <v>2.8946999999999998</v>
      </c>
      <c r="H92" s="82">
        <f t="shared" ca="1" si="27"/>
        <v>1.07249036</v>
      </c>
      <c r="I92" s="97">
        <f t="shared" ca="1" si="18"/>
        <v>7.2489999999999997</v>
      </c>
      <c r="J92" s="14" t="str">
        <f t="shared" ca="1" si="26"/>
        <v>v</v>
      </c>
      <c r="L92" s="8">
        <f t="shared" si="19"/>
        <v>37043</v>
      </c>
      <c r="N92" s="29" t="str">
        <f t="shared" ca="1" si="20"/>
        <v xml:space="preserve"> </v>
      </c>
      <c r="O92">
        <f t="shared" ca="1" si="21"/>
        <v>2001</v>
      </c>
      <c r="P92">
        <f t="shared" ca="1" si="22"/>
        <v>6</v>
      </c>
      <c r="Q92" s="59">
        <f t="shared" ca="1" si="23"/>
        <v>12006</v>
      </c>
      <c r="R92" s="36">
        <f t="shared" ca="1" si="24"/>
        <v>0.38009999999999999</v>
      </c>
      <c r="S92" s="37">
        <f t="shared" ca="1" si="25"/>
        <v>4.1893878600000001</v>
      </c>
      <c r="T92" s="95">
        <f ca="1">IF(L92&gt;=N$2,1,D92*T93/VLOOKUP(L92,Moeda!A$3:D$24,4,1))</f>
        <v>4.1893878549999997</v>
      </c>
    </row>
    <row r="93" spans="1:20" x14ac:dyDescent="0.2">
      <c r="A93" s="8">
        <v>37073</v>
      </c>
      <c r="B93" s="78">
        <v>0.94</v>
      </c>
      <c r="C93" s="64">
        <v>1716.51</v>
      </c>
      <c r="D93" s="83">
        <f t="shared" ca="1" si="14"/>
        <v>1.0093970699999999</v>
      </c>
      <c r="E93" s="97">
        <f t="shared" ca="1" si="15"/>
        <v>0.93969999999999998</v>
      </c>
      <c r="F93" s="82">
        <f t="shared" ca="1" si="16"/>
        <v>1.0386158299999999</v>
      </c>
      <c r="G93" s="97">
        <f t="shared" ca="1" si="17"/>
        <v>3.8616000000000001</v>
      </c>
      <c r="H93" s="82">
        <f t="shared" ca="1" si="27"/>
        <v>1.0741883400000001</v>
      </c>
      <c r="I93" s="97">
        <f t="shared" ca="1" si="18"/>
        <v>7.4188000000000001</v>
      </c>
      <c r="J93" s="14" t="str">
        <f t="shared" ca="1" si="26"/>
        <v>v</v>
      </c>
      <c r="L93" s="8">
        <f t="shared" si="19"/>
        <v>37073</v>
      </c>
      <c r="N93" s="29" t="str">
        <f t="shared" ca="1" si="20"/>
        <v xml:space="preserve"> </v>
      </c>
      <c r="O93">
        <f t="shared" ca="1" si="21"/>
        <v>2001</v>
      </c>
      <c r="P93">
        <f t="shared" ca="1" si="22"/>
        <v>7</v>
      </c>
      <c r="Q93" s="59">
        <f t="shared" ca="1" si="23"/>
        <v>14007</v>
      </c>
      <c r="R93" s="36">
        <f t="shared" ca="1" si="24"/>
        <v>0.93969999999999998</v>
      </c>
      <c r="S93" s="37">
        <f t="shared" ca="1" si="25"/>
        <v>4.1735224200000003</v>
      </c>
      <c r="T93" s="95">
        <f ca="1">IF(L93&gt;=N$2,1,D93*T94/VLOOKUP(L93,Moeda!A$3:D$24,4,1))</f>
        <v>4.1735224180000001</v>
      </c>
    </row>
    <row r="94" spans="1:20" x14ac:dyDescent="0.2">
      <c r="A94" s="8">
        <v>37104</v>
      </c>
      <c r="B94" s="78">
        <v>1.18</v>
      </c>
      <c r="C94" s="64">
        <v>1736.76</v>
      </c>
      <c r="D94" s="83">
        <f t="shared" ca="1" si="14"/>
        <v>1.01179719</v>
      </c>
      <c r="E94" s="97">
        <f t="shared" ca="1" si="15"/>
        <v>1.1797</v>
      </c>
      <c r="F94" s="82">
        <f t="shared" ca="1" si="16"/>
        <v>1.0508685799999999</v>
      </c>
      <c r="G94" s="97">
        <f t="shared" ca="1" si="17"/>
        <v>5.0869</v>
      </c>
      <c r="H94" s="82">
        <f t="shared" ca="1" si="27"/>
        <v>1.06565384</v>
      </c>
      <c r="I94" s="97">
        <f t="shared" ca="1" si="18"/>
        <v>6.5654000000000003</v>
      </c>
      <c r="J94" s="14" t="str">
        <f t="shared" ca="1" si="26"/>
        <v>v</v>
      </c>
      <c r="L94" s="8">
        <f t="shared" si="19"/>
        <v>37104</v>
      </c>
      <c r="N94" s="29" t="str">
        <f t="shared" ca="1" si="20"/>
        <v xml:space="preserve"> </v>
      </c>
      <c r="O94">
        <f t="shared" ca="1" si="21"/>
        <v>2001</v>
      </c>
      <c r="P94">
        <f t="shared" ca="1" si="22"/>
        <v>8</v>
      </c>
      <c r="Q94" s="59">
        <f t="shared" ca="1" si="23"/>
        <v>16008</v>
      </c>
      <c r="R94" s="36">
        <f t="shared" ca="1" si="24"/>
        <v>1.1797</v>
      </c>
      <c r="S94" s="37">
        <f t="shared" ca="1" si="25"/>
        <v>4.1346686500000001</v>
      </c>
      <c r="T94" s="95">
        <f ca="1">IF(L94&gt;=N$2,1,D94*T95/VLOOKUP(L94,Moeda!A$3:D$24,4,1))</f>
        <v>4.1346686469999998</v>
      </c>
    </row>
    <row r="95" spans="1:20" x14ac:dyDescent="0.2">
      <c r="A95" s="8">
        <v>37135</v>
      </c>
      <c r="B95" s="78">
        <v>0.38</v>
      </c>
      <c r="C95" s="64">
        <v>1743.36</v>
      </c>
      <c r="D95" s="83">
        <f t="shared" ca="1" si="14"/>
        <v>1.00380018</v>
      </c>
      <c r="E95" s="97">
        <f t="shared" ca="1" si="15"/>
        <v>0.38</v>
      </c>
      <c r="F95" s="82">
        <f t="shared" ca="1" si="16"/>
        <v>1.05486207</v>
      </c>
      <c r="G95" s="97">
        <f t="shared" ca="1" si="17"/>
        <v>5.4862000000000002</v>
      </c>
      <c r="H95" s="82">
        <f t="shared" ca="1" si="27"/>
        <v>1.0649139700000001</v>
      </c>
      <c r="I95" s="97">
        <f t="shared" ca="1" si="18"/>
        <v>6.4913999999999996</v>
      </c>
      <c r="J95" s="14" t="str">
        <f t="shared" ca="1" si="26"/>
        <v>v</v>
      </c>
      <c r="L95" s="8">
        <f t="shared" si="19"/>
        <v>37135</v>
      </c>
      <c r="N95" s="29" t="str">
        <f t="shared" ca="1" si="20"/>
        <v xml:space="preserve"> </v>
      </c>
      <c r="O95">
        <f t="shared" ca="1" si="21"/>
        <v>2001</v>
      </c>
      <c r="P95">
        <f t="shared" ca="1" si="22"/>
        <v>9</v>
      </c>
      <c r="Q95" s="59">
        <f t="shared" ca="1" si="23"/>
        <v>18009</v>
      </c>
      <c r="R95" s="36">
        <f t="shared" ca="1" si="24"/>
        <v>0.38</v>
      </c>
      <c r="S95" s="37">
        <f t="shared" ca="1" si="25"/>
        <v>4.0864599000000004</v>
      </c>
      <c r="T95" s="95">
        <f ca="1">IF(L95&gt;=N$2,1,D95*T96/VLOOKUP(L95,Moeda!A$3:D$24,4,1))</f>
        <v>4.0864599029999997</v>
      </c>
    </row>
    <row r="96" spans="1:20" x14ac:dyDescent="0.2">
      <c r="A96" s="8">
        <v>37165</v>
      </c>
      <c r="B96" s="78">
        <v>0.37</v>
      </c>
      <c r="C96" s="64">
        <v>1749.81</v>
      </c>
      <c r="D96" s="83">
        <f t="shared" ca="1" si="14"/>
        <v>1.00369975</v>
      </c>
      <c r="E96" s="97">
        <f t="shared" ca="1" si="15"/>
        <v>0.37</v>
      </c>
      <c r="F96" s="82">
        <f t="shared" ca="1" si="16"/>
        <v>1.0587648000000001</v>
      </c>
      <c r="G96" s="97">
        <f t="shared" ca="1" si="17"/>
        <v>5.8765000000000001</v>
      </c>
      <c r="H96" s="82">
        <f t="shared" ca="1" si="27"/>
        <v>1.0669312900000001</v>
      </c>
      <c r="I96" s="97">
        <f t="shared" ca="1" si="18"/>
        <v>6.6931000000000003</v>
      </c>
      <c r="J96" s="14" t="str">
        <f t="shared" ca="1" si="26"/>
        <v>v</v>
      </c>
      <c r="L96" s="8">
        <f t="shared" si="19"/>
        <v>37165</v>
      </c>
      <c r="N96" s="29" t="str">
        <f t="shared" ca="1" si="20"/>
        <v xml:space="preserve"> </v>
      </c>
      <c r="O96">
        <f t="shared" ca="1" si="21"/>
        <v>2001</v>
      </c>
      <c r="P96">
        <f t="shared" ca="1" si="22"/>
        <v>10</v>
      </c>
      <c r="Q96" s="59">
        <f t="shared" ca="1" si="23"/>
        <v>20010</v>
      </c>
      <c r="R96" s="36">
        <f t="shared" ca="1" si="24"/>
        <v>0.37</v>
      </c>
      <c r="S96" s="37">
        <f t="shared" ca="1" si="25"/>
        <v>4.0709894100000001</v>
      </c>
      <c r="T96" s="95">
        <f ca="1">IF(L96&gt;=N$2,1,D96*T97/VLOOKUP(L96,Moeda!A$3:D$24,4,1))</f>
        <v>4.0709894100000001</v>
      </c>
    </row>
    <row r="97" spans="1:20" x14ac:dyDescent="0.2">
      <c r="A97" s="8">
        <v>37196</v>
      </c>
      <c r="B97" s="78">
        <v>0.99</v>
      </c>
      <c r="C97" s="64">
        <v>1767.13</v>
      </c>
      <c r="D97" s="83">
        <f t="shared" ca="1" si="14"/>
        <v>1.00989822</v>
      </c>
      <c r="E97" s="97">
        <f t="shared" ca="1" si="15"/>
        <v>0.98980000000000001</v>
      </c>
      <c r="F97" s="82">
        <f t="shared" ca="1" si="16"/>
        <v>1.0692446900000001</v>
      </c>
      <c r="G97" s="97">
        <f t="shared" ca="1" si="17"/>
        <v>6.9245000000000001</v>
      </c>
      <c r="H97" s="82">
        <f t="shared" ca="1" si="27"/>
        <v>1.0756621200000001</v>
      </c>
      <c r="I97" s="97">
        <f t="shared" ca="1" si="18"/>
        <v>7.5662000000000003</v>
      </c>
      <c r="J97" s="14" t="str">
        <f t="shared" ca="1" si="26"/>
        <v>v</v>
      </c>
      <c r="L97" s="8">
        <f t="shared" si="19"/>
        <v>37196</v>
      </c>
      <c r="N97" s="29" t="str">
        <f t="shared" ca="1" si="20"/>
        <v xml:space="preserve"> </v>
      </c>
      <c r="O97">
        <f t="shared" ca="1" si="21"/>
        <v>2001</v>
      </c>
      <c r="P97">
        <f t="shared" ca="1" si="22"/>
        <v>11</v>
      </c>
      <c r="Q97" s="59">
        <f t="shared" ca="1" si="23"/>
        <v>22011</v>
      </c>
      <c r="R97" s="36">
        <f t="shared" ca="1" si="24"/>
        <v>0.98980000000000001</v>
      </c>
      <c r="S97" s="37">
        <f t="shared" ca="1" si="25"/>
        <v>4.0559832900000004</v>
      </c>
      <c r="T97" s="95">
        <f ca="1">IF(L97&gt;=N$2,1,D97*T98/VLOOKUP(L97,Moeda!A$3:D$24,4,1))</f>
        <v>4.055983286</v>
      </c>
    </row>
    <row r="98" spans="1:20" x14ac:dyDescent="0.2">
      <c r="A98" s="8">
        <v>37226</v>
      </c>
      <c r="B98" s="78">
        <v>0.55000000000000004</v>
      </c>
      <c r="C98" s="64">
        <v>1776.85</v>
      </c>
      <c r="D98" s="83">
        <f t="shared" ca="1" si="14"/>
        <v>1.0055004400000001</v>
      </c>
      <c r="E98" s="97">
        <f t="shared" ca="1" si="15"/>
        <v>0.55000000000000004</v>
      </c>
      <c r="F98" s="82">
        <f t="shared" ca="1" si="16"/>
        <v>1.07512601</v>
      </c>
      <c r="G98" s="97">
        <f t="shared" ca="1" si="17"/>
        <v>7.5125999999999999</v>
      </c>
      <c r="H98" s="82">
        <f t="shared" ca="1" si="27"/>
        <v>1.075126</v>
      </c>
      <c r="I98" s="97">
        <f t="shared" ca="1" si="18"/>
        <v>7.5125999999999999</v>
      </c>
      <c r="J98" s="14" t="str">
        <f t="shared" ca="1" si="26"/>
        <v>v</v>
      </c>
      <c r="L98" s="8">
        <f t="shared" si="19"/>
        <v>37226</v>
      </c>
      <c r="N98" s="29" t="str">
        <f t="shared" ca="1" si="20"/>
        <v xml:space="preserve"> </v>
      </c>
      <c r="O98">
        <f t="shared" ca="1" si="21"/>
        <v>2001</v>
      </c>
      <c r="P98">
        <f t="shared" ca="1" si="22"/>
        <v>12</v>
      </c>
      <c r="Q98" s="59">
        <f t="shared" ca="1" si="23"/>
        <v>24012</v>
      </c>
      <c r="R98" s="36">
        <f t="shared" ca="1" si="24"/>
        <v>0.55000000000000004</v>
      </c>
      <c r="S98" s="37">
        <f t="shared" ca="1" si="25"/>
        <v>4.0162297599999999</v>
      </c>
      <c r="T98" s="95">
        <f ca="1">IF(L98&gt;=N$2,1,D98*T99/VLOOKUP(L98,Moeda!A$3:D$24,4,1))</f>
        <v>4.0162297599999999</v>
      </c>
    </row>
    <row r="99" spans="1:20" x14ac:dyDescent="0.2">
      <c r="A99" s="8">
        <v>37257</v>
      </c>
      <c r="B99" s="78">
        <v>0.62</v>
      </c>
      <c r="C99" s="64">
        <v>1787.87</v>
      </c>
      <c r="D99" s="83">
        <f t="shared" ca="1" si="14"/>
        <v>1.0062019900000001</v>
      </c>
      <c r="E99" s="97">
        <f t="shared" ca="1" si="15"/>
        <v>0.62019999999999997</v>
      </c>
      <c r="F99" s="82">
        <f t="shared" ca="1" si="16"/>
        <v>1.0062019900000001</v>
      </c>
      <c r="G99" s="97">
        <f t="shared" ca="1" si="17"/>
        <v>0.62019999999999997</v>
      </c>
      <c r="H99" s="82">
        <f t="shared" ca="1" si="27"/>
        <v>1.0750225499999999</v>
      </c>
      <c r="I99" s="97">
        <f t="shared" ca="1" si="18"/>
        <v>7.5023</v>
      </c>
      <c r="J99" s="14" t="str">
        <f t="shared" ca="1" si="26"/>
        <v>v</v>
      </c>
      <c r="L99" s="8">
        <f t="shared" si="19"/>
        <v>37257</v>
      </c>
      <c r="N99" s="29" t="str">
        <f t="shared" ca="1" si="20"/>
        <v xml:space="preserve"> </v>
      </c>
      <c r="O99">
        <f t="shared" ca="1" si="21"/>
        <v>2002</v>
      </c>
      <c r="P99">
        <f t="shared" ca="1" si="22"/>
        <v>1</v>
      </c>
      <c r="Q99" s="59">
        <f t="shared" ca="1" si="23"/>
        <v>2002</v>
      </c>
      <c r="R99" s="36">
        <f t="shared" ca="1" si="24"/>
        <v>0.62019999999999997</v>
      </c>
      <c r="S99" s="37">
        <f t="shared" ca="1" si="25"/>
        <v>3.99425958</v>
      </c>
      <c r="T99" s="95">
        <f ca="1">IF(L99&gt;=N$2,1,D99*T100/VLOOKUP(L99,Moeda!A$3:D$24,4,1))</f>
        <v>3.9942595750000001</v>
      </c>
    </row>
    <row r="100" spans="1:20" x14ac:dyDescent="0.2">
      <c r="A100" s="8">
        <v>37288</v>
      </c>
      <c r="B100" s="78">
        <v>0.44</v>
      </c>
      <c r="C100" s="64">
        <v>1795.74</v>
      </c>
      <c r="D100" s="83">
        <f t="shared" ca="1" si="14"/>
        <v>1.00440189</v>
      </c>
      <c r="E100" s="97">
        <f t="shared" ca="1" si="15"/>
        <v>0.44019999999999998</v>
      </c>
      <c r="F100" s="82">
        <f t="shared" ca="1" si="16"/>
        <v>1.0106311800000001</v>
      </c>
      <c r="G100" s="97">
        <f t="shared" ca="1" si="17"/>
        <v>1.0630999999999999</v>
      </c>
      <c r="H100" s="82">
        <f t="shared" ca="1" si="27"/>
        <v>1.07437987</v>
      </c>
      <c r="I100" s="97">
        <f t="shared" ca="1" si="18"/>
        <v>7.4379999999999997</v>
      </c>
      <c r="J100" s="14" t="str">
        <f t="shared" ca="1" si="26"/>
        <v>v</v>
      </c>
      <c r="L100" s="8">
        <f t="shared" si="19"/>
        <v>37288</v>
      </c>
      <c r="N100" s="29" t="str">
        <f t="shared" ca="1" si="20"/>
        <v xml:space="preserve"> </v>
      </c>
      <c r="O100">
        <f t="shared" ca="1" si="21"/>
        <v>2002</v>
      </c>
      <c r="P100">
        <f t="shared" ca="1" si="22"/>
        <v>2</v>
      </c>
      <c r="Q100" s="59">
        <f t="shared" ca="1" si="23"/>
        <v>4004</v>
      </c>
      <c r="R100" s="36">
        <f t="shared" ca="1" si="24"/>
        <v>0.44019999999999998</v>
      </c>
      <c r="S100" s="37">
        <f t="shared" ca="1" si="25"/>
        <v>3.9696399100000002</v>
      </c>
      <c r="T100" s="95">
        <f ca="1">IF(L100&gt;=N$2,1,D100*T101/VLOOKUP(L100,Moeda!A$3:D$24,4,1))</f>
        <v>3.969639908</v>
      </c>
    </row>
    <row r="101" spans="1:20" x14ac:dyDescent="0.2">
      <c r="A101" s="8">
        <v>37316</v>
      </c>
      <c r="B101" s="78">
        <v>0.4</v>
      </c>
      <c r="C101" s="64">
        <v>1802.92</v>
      </c>
      <c r="D101" s="83">
        <f t="shared" ca="1" si="14"/>
        <v>1.00399835</v>
      </c>
      <c r="E101" s="97">
        <f t="shared" ca="1" si="15"/>
        <v>0.39979999999999999</v>
      </c>
      <c r="F101" s="82">
        <f t="shared" ca="1" si="16"/>
        <v>1.01467204</v>
      </c>
      <c r="G101" s="97">
        <f t="shared" ca="1" si="17"/>
        <v>1.4672000000000001</v>
      </c>
      <c r="H101" s="82">
        <f t="shared" ca="1" si="27"/>
        <v>1.07480446</v>
      </c>
      <c r="I101" s="97">
        <f t="shared" ca="1" si="18"/>
        <v>7.4804000000000004</v>
      </c>
      <c r="J101" s="14" t="str">
        <f t="shared" ca="1" si="26"/>
        <v>v</v>
      </c>
      <c r="L101" s="8">
        <f t="shared" si="19"/>
        <v>37316</v>
      </c>
      <c r="N101" s="29" t="str">
        <f t="shared" ca="1" si="20"/>
        <v xml:space="preserve"> </v>
      </c>
      <c r="O101">
        <f t="shared" ca="1" si="21"/>
        <v>2002</v>
      </c>
      <c r="P101">
        <f t="shared" ca="1" si="22"/>
        <v>3</v>
      </c>
      <c r="Q101" s="59">
        <f t="shared" ca="1" si="23"/>
        <v>6006</v>
      </c>
      <c r="R101" s="36">
        <f t="shared" ca="1" si="24"/>
        <v>0.39979999999999999</v>
      </c>
      <c r="S101" s="37">
        <f t="shared" ca="1" si="25"/>
        <v>3.9522425700000001</v>
      </c>
      <c r="T101" s="95">
        <f ca="1">IF(L101&gt;=N$2,1,D101*T102/VLOOKUP(L101,Moeda!A$3:D$24,4,1))</f>
        <v>3.9522425710000002</v>
      </c>
    </row>
    <row r="102" spans="1:20" x14ac:dyDescent="0.2">
      <c r="A102" s="8">
        <v>37347</v>
      </c>
      <c r="B102" s="78">
        <v>0.78</v>
      </c>
      <c r="C102" s="64">
        <v>1816.98</v>
      </c>
      <c r="D102" s="83">
        <f t="shared" ca="1" si="14"/>
        <v>1.0077984600000001</v>
      </c>
      <c r="E102" s="97">
        <f t="shared" ca="1" si="15"/>
        <v>0.77980000000000005</v>
      </c>
      <c r="F102" s="82">
        <f t="shared" ca="1" si="16"/>
        <v>1.0225849199999999</v>
      </c>
      <c r="G102" s="97">
        <f t="shared" ca="1" si="17"/>
        <v>2.2585000000000002</v>
      </c>
      <c r="H102" s="82">
        <f t="shared" ca="1" si="27"/>
        <v>1.0777954999999999</v>
      </c>
      <c r="I102" s="97">
        <f t="shared" ca="1" si="18"/>
        <v>7.7794999999999996</v>
      </c>
      <c r="J102" s="14" t="str">
        <f t="shared" ca="1" si="26"/>
        <v>v</v>
      </c>
      <c r="L102" s="8">
        <f t="shared" si="19"/>
        <v>37347</v>
      </c>
      <c r="N102" s="29" t="str">
        <f t="shared" ca="1" si="20"/>
        <v xml:space="preserve"> </v>
      </c>
      <c r="O102">
        <f t="shared" ca="1" si="21"/>
        <v>2002</v>
      </c>
      <c r="P102">
        <f t="shared" ca="1" si="22"/>
        <v>4</v>
      </c>
      <c r="Q102" s="59">
        <f t="shared" ca="1" si="23"/>
        <v>8008</v>
      </c>
      <c r="R102" s="36">
        <f t="shared" ca="1" si="24"/>
        <v>0.77980000000000005</v>
      </c>
      <c r="S102" s="37">
        <f t="shared" ca="1" si="25"/>
        <v>3.9365030499999998</v>
      </c>
      <c r="T102" s="95">
        <f ca="1">IF(L102&gt;=N$2,1,D102*T103/VLOOKUP(L102,Moeda!A$3:D$24,4,1))</f>
        <v>3.9365030540000001</v>
      </c>
    </row>
    <row r="103" spans="1:20" x14ac:dyDescent="0.2">
      <c r="A103" s="8">
        <v>37377</v>
      </c>
      <c r="B103" s="78">
        <v>0.42</v>
      </c>
      <c r="C103" s="64">
        <v>1824.61</v>
      </c>
      <c r="D103" s="83">
        <f t="shared" ca="1" si="14"/>
        <v>1.0041992799999999</v>
      </c>
      <c r="E103" s="97">
        <f t="shared" ca="1" si="15"/>
        <v>0.4199</v>
      </c>
      <c r="F103" s="82">
        <f t="shared" ca="1" si="16"/>
        <v>1.0268790400000001</v>
      </c>
      <c r="G103" s="97">
        <f t="shared" ca="1" si="17"/>
        <v>2.6879</v>
      </c>
      <c r="H103" s="82">
        <f t="shared" ca="1" si="27"/>
        <v>1.07704431</v>
      </c>
      <c r="I103" s="97">
        <f t="shared" ca="1" si="18"/>
        <v>7.7043999999999997</v>
      </c>
      <c r="J103" s="14" t="str">
        <f t="shared" ca="1" si="26"/>
        <v>v</v>
      </c>
      <c r="L103" s="8">
        <f t="shared" si="19"/>
        <v>37377</v>
      </c>
      <c r="N103" s="29" t="str">
        <f t="shared" ca="1" si="20"/>
        <v xml:space="preserve"> </v>
      </c>
      <c r="O103">
        <f t="shared" ca="1" si="21"/>
        <v>2002</v>
      </c>
      <c r="P103">
        <f t="shared" ca="1" si="22"/>
        <v>5</v>
      </c>
      <c r="Q103" s="59">
        <f t="shared" ca="1" si="23"/>
        <v>10010</v>
      </c>
      <c r="R103" s="36">
        <f t="shared" ca="1" si="24"/>
        <v>0.4199</v>
      </c>
      <c r="S103" s="37">
        <f t="shared" ca="1" si="25"/>
        <v>3.9060419400000002</v>
      </c>
      <c r="T103" s="95">
        <f ca="1">IF(L103&gt;=N$2,1,D103*T104/VLOOKUP(L103,Moeda!A$3:D$24,4,1))</f>
        <v>3.9060419419999999</v>
      </c>
    </row>
    <row r="104" spans="1:20" x14ac:dyDescent="0.2">
      <c r="A104" s="8">
        <v>37408</v>
      </c>
      <c r="B104" s="78">
        <v>0.33</v>
      </c>
      <c r="C104" s="64">
        <v>1830.63</v>
      </c>
      <c r="D104" s="83">
        <f t="shared" ca="1" si="14"/>
        <v>1.0032993400000001</v>
      </c>
      <c r="E104" s="97">
        <f t="shared" ca="1" si="15"/>
        <v>0.32990000000000003</v>
      </c>
      <c r="F104" s="82">
        <f t="shared" ca="1" si="16"/>
        <v>1.0302670599999999</v>
      </c>
      <c r="G104" s="97">
        <f t="shared" ca="1" si="17"/>
        <v>3.0266999999999999</v>
      </c>
      <c r="H104" s="82">
        <f t="shared" ca="1" si="27"/>
        <v>1.0765055699999999</v>
      </c>
      <c r="I104" s="97">
        <f t="shared" ca="1" si="18"/>
        <v>7.6505999999999998</v>
      </c>
      <c r="J104" s="14" t="str">
        <f t="shared" ca="1" si="26"/>
        <v>v</v>
      </c>
      <c r="L104" s="8">
        <f t="shared" si="19"/>
        <v>37408</v>
      </c>
      <c r="N104" s="29" t="str">
        <f t="shared" ca="1" si="20"/>
        <v xml:space="preserve"> </v>
      </c>
      <c r="O104">
        <f t="shared" ca="1" si="21"/>
        <v>2002</v>
      </c>
      <c r="P104">
        <f t="shared" ca="1" si="22"/>
        <v>6</v>
      </c>
      <c r="Q104" s="59">
        <f t="shared" ca="1" si="23"/>
        <v>12012</v>
      </c>
      <c r="R104" s="36">
        <f t="shared" ca="1" si="24"/>
        <v>0.32990000000000003</v>
      </c>
      <c r="S104" s="37">
        <f t="shared" ca="1" si="25"/>
        <v>3.8897079699999999</v>
      </c>
      <c r="T104" s="95">
        <f ca="1">IF(L104&gt;=N$2,1,D104*T105/VLOOKUP(L104,Moeda!A$3:D$24,4,1))</f>
        <v>3.8897079689999998</v>
      </c>
    </row>
    <row r="105" spans="1:20" x14ac:dyDescent="0.2">
      <c r="A105" s="8">
        <v>37438</v>
      </c>
      <c r="B105" s="78">
        <v>0.77</v>
      </c>
      <c r="C105" s="64">
        <v>1844.73</v>
      </c>
      <c r="D105" s="83">
        <f t="shared" ca="1" si="14"/>
        <v>1.00770227</v>
      </c>
      <c r="E105" s="97">
        <f t="shared" ca="1" si="15"/>
        <v>0.7702</v>
      </c>
      <c r="F105" s="82">
        <f t="shared" ca="1" si="16"/>
        <v>1.0382024599999999</v>
      </c>
      <c r="G105" s="97">
        <f t="shared" ca="1" si="17"/>
        <v>3.8201999999999998</v>
      </c>
      <c r="H105" s="82">
        <f t="shared" ca="1" si="27"/>
        <v>1.0746980900000001</v>
      </c>
      <c r="I105" s="97">
        <f t="shared" ca="1" si="18"/>
        <v>7.4698000000000002</v>
      </c>
      <c r="J105" s="14" t="str">
        <f t="shared" ca="1" si="26"/>
        <v>v</v>
      </c>
      <c r="L105" s="8">
        <f t="shared" si="19"/>
        <v>37438</v>
      </c>
      <c r="N105" s="29" t="str">
        <f t="shared" ca="1" si="20"/>
        <v xml:space="preserve"> </v>
      </c>
      <c r="O105">
        <f t="shared" ca="1" si="21"/>
        <v>2002</v>
      </c>
      <c r="P105">
        <f t="shared" ca="1" si="22"/>
        <v>7</v>
      </c>
      <c r="Q105" s="59">
        <f t="shared" ca="1" si="23"/>
        <v>14014</v>
      </c>
      <c r="R105" s="36">
        <f t="shared" ca="1" si="24"/>
        <v>0.7702</v>
      </c>
      <c r="S105" s="37">
        <f t="shared" ca="1" si="25"/>
        <v>3.8769167000000002</v>
      </c>
      <c r="T105" s="95">
        <f ca="1">IF(L105&gt;=N$2,1,D105*T106/VLOOKUP(L105,Moeda!A$3:D$24,4,1))</f>
        <v>3.876916703</v>
      </c>
    </row>
    <row r="106" spans="1:20" x14ac:dyDescent="0.2">
      <c r="A106" s="8">
        <v>37469</v>
      </c>
      <c r="B106" s="78">
        <v>1</v>
      </c>
      <c r="C106" s="64">
        <v>1863.18</v>
      </c>
      <c r="D106" s="83">
        <f t="shared" ca="1" si="14"/>
        <v>1.01000146</v>
      </c>
      <c r="E106" s="97">
        <f t="shared" ca="1" si="15"/>
        <v>1.0001</v>
      </c>
      <c r="F106" s="82">
        <f t="shared" ca="1" si="16"/>
        <v>1.048586</v>
      </c>
      <c r="G106" s="97">
        <f t="shared" ca="1" si="17"/>
        <v>4.8586</v>
      </c>
      <c r="H106" s="82">
        <f t="shared" ca="1" si="27"/>
        <v>1.0727907299999999</v>
      </c>
      <c r="I106" s="97">
        <f t="shared" ca="1" si="18"/>
        <v>7.2790999999999997</v>
      </c>
      <c r="J106" s="14" t="str">
        <f t="shared" ca="1" si="26"/>
        <v>v</v>
      </c>
      <c r="L106" s="8">
        <f t="shared" si="19"/>
        <v>37469</v>
      </c>
      <c r="N106" s="29" t="str">
        <f t="shared" ca="1" si="20"/>
        <v xml:space="preserve"> </v>
      </c>
      <c r="O106">
        <f t="shared" ca="1" si="21"/>
        <v>2002</v>
      </c>
      <c r="P106">
        <f t="shared" ca="1" si="22"/>
        <v>8</v>
      </c>
      <c r="Q106" s="59">
        <f t="shared" ca="1" si="23"/>
        <v>16016</v>
      </c>
      <c r="R106" s="36">
        <f t="shared" ca="1" si="24"/>
        <v>1.0001</v>
      </c>
      <c r="S106" s="37">
        <f t="shared" ca="1" si="25"/>
        <v>3.84728388</v>
      </c>
      <c r="T106" s="95">
        <f ca="1">IF(L106&gt;=N$2,1,D106*T107/VLOOKUP(L106,Moeda!A$3:D$24,4,1))</f>
        <v>3.8472838839999999</v>
      </c>
    </row>
    <row r="107" spans="1:20" x14ac:dyDescent="0.2">
      <c r="A107" s="8">
        <v>37500</v>
      </c>
      <c r="B107" s="78">
        <v>0.62</v>
      </c>
      <c r="C107" s="64">
        <v>1874.73</v>
      </c>
      <c r="D107" s="83">
        <f t="shared" ca="1" si="14"/>
        <v>1.00619908</v>
      </c>
      <c r="E107" s="97">
        <f t="shared" ca="1" si="15"/>
        <v>0.61990000000000001</v>
      </c>
      <c r="F107" s="82">
        <f t="shared" ca="1" si="16"/>
        <v>1.0550862700000001</v>
      </c>
      <c r="G107" s="97">
        <f t="shared" ca="1" si="17"/>
        <v>5.5086000000000004</v>
      </c>
      <c r="H107" s="82">
        <f t="shared" ca="1" si="27"/>
        <v>1.0753545</v>
      </c>
      <c r="I107" s="97">
        <f t="shared" ca="1" si="18"/>
        <v>7.5354999999999999</v>
      </c>
      <c r="J107" s="14" t="str">
        <f t="shared" ca="1" si="26"/>
        <v>v</v>
      </c>
      <c r="L107" s="8">
        <f t="shared" si="19"/>
        <v>37500</v>
      </c>
      <c r="N107" s="29" t="str">
        <f t="shared" ca="1" si="20"/>
        <v xml:space="preserve"> </v>
      </c>
      <c r="O107">
        <f t="shared" ca="1" si="21"/>
        <v>2002</v>
      </c>
      <c r="P107">
        <f t="shared" ca="1" si="22"/>
        <v>9</v>
      </c>
      <c r="Q107" s="59">
        <f t="shared" ca="1" si="23"/>
        <v>18018</v>
      </c>
      <c r="R107" s="36">
        <f t="shared" ca="1" si="24"/>
        <v>0.61990000000000001</v>
      </c>
      <c r="S107" s="37">
        <f t="shared" ca="1" si="25"/>
        <v>3.8091864599999998</v>
      </c>
      <c r="T107" s="95">
        <f ca="1">IF(L107&gt;=N$2,1,D107*T108/VLOOKUP(L107,Moeda!A$3:D$24,4,1))</f>
        <v>3.8091864580000001</v>
      </c>
    </row>
    <row r="108" spans="1:20" x14ac:dyDescent="0.2">
      <c r="A108" s="8">
        <v>37530</v>
      </c>
      <c r="B108" s="78">
        <v>0.9</v>
      </c>
      <c r="C108" s="64">
        <v>1891.6</v>
      </c>
      <c r="D108" s="83">
        <f t="shared" ca="1" si="14"/>
        <v>1.00899863</v>
      </c>
      <c r="E108" s="97">
        <f t="shared" ca="1" si="15"/>
        <v>0.89990000000000003</v>
      </c>
      <c r="F108" s="82">
        <f t="shared" ca="1" si="16"/>
        <v>1.0645806</v>
      </c>
      <c r="G108" s="97">
        <f t="shared" ca="1" si="17"/>
        <v>6.4581</v>
      </c>
      <c r="H108" s="82">
        <f t="shared" ca="1" si="27"/>
        <v>1.08103167</v>
      </c>
      <c r="I108" s="97">
        <f t="shared" ca="1" si="18"/>
        <v>8.1031999999999993</v>
      </c>
      <c r="J108" s="14" t="str">
        <f t="shared" ca="1" si="26"/>
        <v>v</v>
      </c>
      <c r="L108" s="8">
        <f t="shared" si="19"/>
        <v>37530</v>
      </c>
      <c r="N108" s="29" t="str">
        <f t="shared" ca="1" si="20"/>
        <v xml:space="preserve"> </v>
      </c>
      <c r="O108">
        <f t="shared" ca="1" si="21"/>
        <v>2002</v>
      </c>
      <c r="P108">
        <f t="shared" ca="1" si="22"/>
        <v>10</v>
      </c>
      <c r="Q108" s="59">
        <f t="shared" ca="1" si="23"/>
        <v>20020</v>
      </c>
      <c r="R108" s="36">
        <f t="shared" ca="1" si="24"/>
        <v>0.89990000000000003</v>
      </c>
      <c r="S108" s="37">
        <f t="shared" ca="1" si="25"/>
        <v>3.7857184899999998</v>
      </c>
      <c r="T108" s="95">
        <f ca="1">IF(L108&gt;=N$2,1,D108*T109/VLOOKUP(L108,Moeda!A$3:D$24,4,1))</f>
        <v>3.7857184859999999</v>
      </c>
    </row>
    <row r="109" spans="1:20" x14ac:dyDescent="0.2">
      <c r="A109" s="8">
        <v>37561</v>
      </c>
      <c r="B109" s="78">
        <v>2.08</v>
      </c>
      <c r="C109" s="64">
        <v>1930.95</v>
      </c>
      <c r="D109" s="83">
        <f t="shared" ca="1" si="14"/>
        <v>1.0208025000000001</v>
      </c>
      <c r="E109" s="97">
        <f t="shared" ca="1" si="15"/>
        <v>2.0802999999999998</v>
      </c>
      <c r="F109" s="82">
        <f t="shared" ca="1" si="16"/>
        <v>1.0867265399999999</v>
      </c>
      <c r="G109" s="97">
        <f t="shared" ca="1" si="17"/>
        <v>8.6727000000000007</v>
      </c>
      <c r="H109" s="82">
        <f t="shared" ca="1" si="27"/>
        <v>1.0927040100000001</v>
      </c>
      <c r="I109" s="97">
        <f t="shared" ca="1" si="18"/>
        <v>9.2704000000000004</v>
      </c>
      <c r="J109" s="14" t="str">
        <f t="shared" ca="1" si="26"/>
        <v>v</v>
      </c>
      <c r="L109" s="8">
        <f t="shared" si="19"/>
        <v>37561</v>
      </c>
      <c r="N109" s="29" t="str">
        <f t="shared" ca="1" si="20"/>
        <v xml:space="preserve"> </v>
      </c>
      <c r="O109">
        <f t="shared" ca="1" si="21"/>
        <v>2002</v>
      </c>
      <c r="P109">
        <f t="shared" ca="1" si="22"/>
        <v>11</v>
      </c>
      <c r="Q109" s="59">
        <f t="shared" ca="1" si="23"/>
        <v>22022</v>
      </c>
      <c r="R109" s="36">
        <f t="shared" ca="1" si="24"/>
        <v>2.0802999999999998</v>
      </c>
      <c r="S109" s="37">
        <f t="shared" ca="1" si="25"/>
        <v>3.7519560200000002</v>
      </c>
      <c r="T109" s="95">
        <f ca="1">IF(L109&gt;=N$2,1,D109*T110/VLOOKUP(L109,Moeda!A$3:D$24,4,1))</f>
        <v>3.7519560219999999</v>
      </c>
    </row>
    <row r="110" spans="1:20" x14ac:dyDescent="0.2">
      <c r="A110" s="8">
        <v>37591</v>
      </c>
      <c r="B110" s="78">
        <v>3.05</v>
      </c>
      <c r="C110" s="64">
        <v>1989.84</v>
      </c>
      <c r="D110" s="83">
        <f t="shared" ca="1" si="14"/>
        <v>1.0304979400000001</v>
      </c>
      <c r="E110" s="97">
        <f t="shared" ca="1" si="15"/>
        <v>3.0497999999999998</v>
      </c>
      <c r="F110" s="82">
        <f t="shared" ca="1" si="16"/>
        <v>1.1198694600000001</v>
      </c>
      <c r="G110" s="97">
        <f t="shared" ca="1" si="17"/>
        <v>11.9869</v>
      </c>
      <c r="H110" s="82">
        <f t="shared" ca="1" si="27"/>
        <v>1.1198694499999999</v>
      </c>
      <c r="I110" s="97">
        <f t="shared" ca="1" si="18"/>
        <v>11.9869</v>
      </c>
      <c r="J110" s="14" t="str">
        <f t="shared" ca="1" si="26"/>
        <v>v</v>
      </c>
      <c r="L110" s="8">
        <f t="shared" si="19"/>
        <v>37591</v>
      </c>
      <c r="N110" s="29" t="str">
        <f t="shared" ca="1" si="20"/>
        <v xml:space="preserve"> </v>
      </c>
      <c r="O110">
        <f t="shared" ca="1" si="21"/>
        <v>2002</v>
      </c>
      <c r="P110">
        <f t="shared" ca="1" si="22"/>
        <v>12</v>
      </c>
      <c r="Q110" s="59">
        <f t="shared" ca="1" si="23"/>
        <v>24024</v>
      </c>
      <c r="R110" s="36">
        <f t="shared" ca="1" si="24"/>
        <v>3.0497999999999998</v>
      </c>
      <c r="S110" s="37">
        <f t="shared" ca="1" si="25"/>
        <v>3.6754965099999999</v>
      </c>
      <c r="T110" s="95">
        <f ca="1">IF(L110&gt;=N$2,1,D110*T111/VLOOKUP(L110,Moeda!A$3:D$24,4,1))</f>
        <v>3.675496506</v>
      </c>
    </row>
    <row r="111" spans="1:20" x14ac:dyDescent="0.2">
      <c r="A111" s="8">
        <v>37622</v>
      </c>
      <c r="B111" s="78">
        <v>1.98</v>
      </c>
      <c r="C111" s="64">
        <v>2029.24</v>
      </c>
      <c r="D111" s="83">
        <f t="shared" ca="1" si="14"/>
        <v>1.01980059</v>
      </c>
      <c r="E111" s="97">
        <f t="shared" ca="1" si="15"/>
        <v>1.9801</v>
      </c>
      <c r="F111" s="82">
        <f t="shared" ca="1" si="16"/>
        <v>1.01980059</v>
      </c>
      <c r="G111" s="97">
        <f t="shared" ca="1" si="17"/>
        <v>1.9801</v>
      </c>
      <c r="H111" s="82">
        <f t="shared" ca="1" si="27"/>
        <v>1.13500424</v>
      </c>
      <c r="I111" s="97">
        <f t="shared" ca="1" si="18"/>
        <v>13.500400000000001</v>
      </c>
      <c r="J111" s="14" t="str">
        <f t="shared" ca="1" si="26"/>
        <v>v</v>
      </c>
      <c r="L111" s="8">
        <f t="shared" si="19"/>
        <v>37622</v>
      </c>
      <c r="N111" s="29" t="str">
        <f t="shared" ca="1" si="20"/>
        <v xml:space="preserve"> </v>
      </c>
      <c r="O111">
        <f t="shared" ca="1" si="21"/>
        <v>2003</v>
      </c>
      <c r="P111">
        <f t="shared" ca="1" si="22"/>
        <v>1</v>
      </c>
      <c r="Q111" s="59">
        <f t="shared" ca="1" si="23"/>
        <v>2003</v>
      </c>
      <c r="R111" s="36">
        <f t="shared" ca="1" si="24"/>
        <v>1.9801</v>
      </c>
      <c r="S111" s="37">
        <f t="shared" ca="1" si="25"/>
        <v>3.56671893</v>
      </c>
      <c r="T111" s="95">
        <f ca="1">IF(L111&gt;=N$2,1,D111*T112/VLOOKUP(L111,Moeda!A$3:D$24,4,1))</f>
        <v>3.5667189260000001</v>
      </c>
    </row>
    <row r="112" spans="1:20" x14ac:dyDescent="0.2">
      <c r="A112" s="8">
        <v>37653</v>
      </c>
      <c r="B112" s="78">
        <v>2.19</v>
      </c>
      <c r="C112" s="66">
        <v>2073.6799999999998</v>
      </c>
      <c r="D112" s="83">
        <f t="shared" ca="1" si="14"/>
        <v>1.02189982</v>
      </c>
      <c r="E112" s="97">
        <f t="shared" ca="1" si="15"/>
        <v>2.19</v>
      </c>
      <c r="F112" s="82">
        <f t="shared" ca="1" si="16"/>
        <v>1.0421340400000001</v>
      </c>
      <c r="G112" s="97">
        <f t="shared" ca="1" si="17"/>
        <v>4.2134</v>
      </c>
      <c r="H112" s="82">
        <f t="shared" ca="1" si="27"/>
        <v>1.15477743</v>
      </c>
      <c r="I112" s="97">
        <f t="shared" ca="1" si="18"/>
        <v>15.4777</v>
      </c>
      <c r="J112" s="14" t="str">
        <f t="shared" ca="1" si="26"/>
        <v>v</v>
      </c>
      <c r="L112" s="8">
        <f t="shared" si="19"/>
        <v>37653</v>
      </c>
      <c r="N112" s="29" t="str">
        <f t="shared" ca="1" si="20"/>
        <v xml:space="preserve"> </v>
      </c>
      <c r="O112">
        <f t="shared" ca="1" si="21"/>
        <v>2003</v>
      </c>
      <c r="P112">
        <f t="shared" ca="1" si="22"/>
        <v>2</v>
      </c>
      <c r="Q112" s="59">
        <f t="shared" ca="1" si="23"/>
        <v>4006</v>
      </c>
      <c r="R112" s="36">
        <f t="shared" ca="1" si="24"/>
        <v>2.19</v>
      </c>
      <c r="S112" s="37">
        <f t="shared" ca="1" si="25"/>
        <v>3.4974670200000002</v>
      </c>
      <c r="T112" s="95">
        <f ca="1">IF(L112&gt;=N$2,1,D112*T113/VLOOKUP(L112,Moeda!A$3:D$24,4,1))</f>
        <v>3.4974670159999999</v>
      </c>
    </row>
    <row r="113" spans="1:20" x14ac:dyDescent="0.2">
      <c r="A113" s="8">
        <v>37681</v>
      </c>
      <c r="B113" s="78">
        <v>1.1399999999999999</v>
      </c>
      <c r="C113" s="66">
        <v>2097.3200000000002</v>
      </c>
      <c r="D113" s="83">
        <f t="shared" ca="1" si="14"/>
        <v>1.01140002</v>
      </c>
      <c r="E113" s="97">
        <f t="shared" ca="1" si="15"/>
        <v>1.1399999999999999</v>
      </c>
      <c r="F113" s="82">
        <f t="shared" ca="1" si="16"/>
        <v>1.0540143900000001</v>
      </c>
      <c r="G113" s="97">
        <f t="shared" ca="1" si="17"/>
        <v>5.4013999999999998</v>
      </c>
      <c r="H113" s="82">
        <f t="shared" ca="1" si="27"/>
        <v>1.1632906700000001</v>
      </c>
      <c r="I113" s="97">
        <f t="shared" ca="1" si="18"/>
        <v>16.3291</v>
      </c>
      <c r="J113" s="14" t="str">
        <f t="shared" ca="1" si="26"/>
        <v>v</v>
      </c>
      <c r="L113" s="8">
        <f t="shared" si="19"/>
        <v>37681</v>
      </c>
      <c r="N113" s="29" t="str">
        <f t="shared" ca="1" si="20"/>
        <v xml:space="preserve"> </v>
      </c>
      <c r="O113">
        <f t="shared" ca="1" si="21"/>
        <v>2003</v>
      </c>
      <c r="P113">
        <f t="shared" ca="1" si="22"/>
        <v>3</v>
      </c>
      <c r="Q113" s="59">
        <f t="shared" ca="1" si="23"/>
        <v>6009</v>
      </c>
      <c r="R113" s="36">
        <f t="shared" ca="1" si="24"/>
        <v>1.1399999999999999</v>
      </c>
      <c r="S113" s="37">
        <f t="shared" ca="1" si="25"/>
        <v>3.4225145600000002</v>
      </c>
      <c r="T113" s="95">
        <f ca="1">IF(L113&gt;=N$2,1,D113*T114/VLOOKUP(L113,Moeda!A$3:D$24,4,1))</f>
        <v>3.422514563</v>
      </c>
    </row>
    <row r="114" spans="1:20" ht="13.5" thickBot="1" x14ac:dyDescent="0.25">
      <c r="A114" s="8">
        <v>37712</v>
      </c>
      <c r="B114" s="78">
        <v>1.1399999999999999</v>
      </c>
      <c r="C114" s="67">
        <v>2121.23</v>
      </c>
      <c r="D114" s="83">
        <f t="shared" ca="1" si="14"/>
        <v>1.0114002600000001</v>
      </c>
      <c r="E114" s="97">
        <f t="shared" ca="1" si="15"/>
        <v>1.1399999999999999</v>
      </c>
      <c r="F114" s="82">
        <f t="shared" ca="1" si="16"/>
        <v>1.0660304300000001</v>
      </c>
      <c r="G114" s="97">
        <f t="shared" ca="1" si="17"/>
        <v>6.6029999999999998</v>
      </c>
      <c r="H114" s="82">
        <f t="shared" ca="1" si="27"/>
        <v>1.16744819</v>
      </c>
      <c r="I114" s="97">
        <f t="shared" ca="1" si="18"/>
        <v>16.744800000000001</v>
      </c>
      <c r="J114" s="14" t="str">
        <f t="shared" ca="1" si="26"/>
        <v>v</v>
      </c>
      <c r="L114" s="8">
        <f t="shared" si="19"/>
        <v>37712</v>
      </c>
      <c r="N114" s="29" t="str">
        <f t="shared" ca="1" si="20"/>
        <v xml:space="preserve"> </v>
      </c>
      <c r="O114">
        <f t="shared" ca="1" si="21"/>
        <v>2003</v>
      </c>
      <c r="P114">
        <f t="shared" ca="1" si="22"/>
        <v>4</v>
      </c>
      <c r="Q114" s="59">
        <f t="shared" ca="1" si="23"/>
        <v>8012</v>
      </c>
      <c r="R114" s="36">
        <f t="shared" ca="1" si="24"/>
        <v>1.1399999999999999</v>
      </c>
      <c r="S114" s="37">
        <f t="shared" ca="1" si="25"/>
        <v>3.3839376099999998</v>
      </c>
      <c r="T114" s="95">
        <f ca="1">IF(L114&gt;=N$2,1,D114*T115/VLOOKUP(L114,Moeda!A$3:D$24,4,1))</f>
        <v>3.383937607</v>
      </c>
    </row>
    <row r="115" spans="1:20" x14ac:dyDescent="0.2">
      <c r="A115" s="8">
        <v>37742</v>
      </c>
      <c r="B115" s="78">
        <v>0.85</v>
      </c>
      <c r="C115" s="68">
        <v>2139.2600000000002</v>
      </c>
      <c r="D115" s="83">
        <f t="shared" ca="1" si="14"/>
        <v>1.0084997899999999</v>
      </c>
      <c r="E115" s="97">
        <f t="shared" ca="1" si="15"/>
        <v>0.85</v>
      </c>
      <c r="F115" s="82">
        <f t="shared" ca="1" si="16"/>
        <v>1.0750914600000001</v>
      </c>
      <c r="G115" s="97">
        <f t="shared" ca="1" si="17"/>
        <v>7.5091000000000001</v>
      </c>
      <c r="H115" s="82">
        <f t="shared" ca="1" si="27"/>
        <v>1.1724478199999999</v>
      </c>
      <c r="I115" s="97">
        <f t="shared" ca="1" si="18"/>
        <v>17.244800000000001</v>
      </c>
      <c r="J115" s="14" t="str">
        <f t="shared" ca="1" si="26"/>
        <v>v</v>
      </c>
      <c r="L115" s="8">
        <f t="shared" si="19"/>
        <v>37742</v>
      </c>
      <c r="N115" s="29" t="str">
        <f t="shared" ca="1" si="20"/>
        <v xml:space="preserve"> </v>
      </c>
      <c r="O115">
        <f t="shared" ca="1" si="21"/>
        <v>2003</v>
      </c>
      <c r="P115">
        <f t="shared" ca="1" si="22"/>
        <v>5</v>
      </c>
      <c r="Q115" s="59">
        <f t="shared" ca="1" si="23"/>
        <v>10015</v>
      </c>
      <c r="R115" s="36">
        <f t="shared" ca="1" si="24"/>
        <v>0.85</v>
      </c>
      <c r="S115" s="37">
        <f t="shared" ca="1" si="25"/>
        <v>3.34579468</v>
      </c>
      <c r="T115" s="95">
        <f ca="1">IF(L115&gt;=N$2,1,D115*T116/VLOOKUP(L115,Moeda!A$3:D$24,4,1))</f>
        <v>3.3457946779999999</v>
      </c>
    </row>
    <row r="116" spans="1:20" x14ac:dyDescent="0.2">
      <c r="A116" s="8">
        <v>37773</v>
      </c>
      <c r="B116" s="78">
        <v>0.22</v>
      </c>
      <c r="C116" s="68">
        <v>2143.9699999999998</v>
      </c>
      <c r="D116" s="83">
        <f t="shared" ca="1" si="14"/>
        <v>1.0022017000000001</v>
      </c>
      <c r="E116" s="97">
        <f t="shared" ca="1" si="15"/>
        <v>0.22020000000000001</v>
      </c>
      <c r="F116" s="82">
        <f t="shared" ca="1" si="16"/>
        <v>1.0774584899999999</v>
      </c>
      <c r="G116" s="97">
        <f t="shared" ca="1" si="17"/>
        <v>7.7458</v>
      </c>
      <c r="H116" s="82">
        <f t="shared" ca="1" si="27"/>
        <v>1.1711651199999999</v>
      </c>
      <c r="I116" s="97">
        <f t="shared" ca="1" si="18"/>
        <v>17.116499999999998</v>
      </c>
      <c r="J116" s="14" t="str">
        <f t="shared" ca="1" si="26"/>
        <v>v</v>
      </c>
      <c r="L116" s="8">
        <f t="shared" si="19"/>
        <v>37773</v>
      </c>
      <c r="N116" s="29" t="str">
        <f t="shared" ca="1" si="20"/>
        <v xml:space="preserve"> </v>
      </c>
      <c r="O116">
        <f t="shared" ca="1" si="21"/>
        <v>2003</v>
      </c>
      <c r="P116">
        <f t="shared" ca="1" si="22"/>
        <v>6</v>
      </c>
      <c r="Q116" s="59">
        <f t="shared" ca="1" si="23"/>
        <v>12018</v>
      </c>
      <c r="R116" s="36">
        <f t="shared" ca="1" si="24"/>
        <v>0.22020000000000001</v>
      </c>
      <c r="S116" s="37">
        <f t="shared" ca="1" si="25"/>
        <v>3.3175958099999998</v>
      </c>
      <c r="T116" s="95">
        <f ca="1">IF(L116&gt;=N$2,1,D116*T117/VLOOKUP(L116,Moeda!A$3:D$24,4,1))</f>
        <v>3.3175958099999998</v>
      </c>
    </row>
    <row r="117" spans="1:20" x14ac:dyDescent="0.2">
      <c r="A117" s="8">
        <v>37803</v>
      </c>
      <c r="B117" s="78">
        <v>-0.18</v>
      </c>
      <c r="C117" s="68">
        <v>2140.11</v>
      </c>
      <c r="D117" s="83">
        <f t="shared" ca="1" si="14"/>
        <v>0.99819959999999996</v>
      </c>
      <c r="E117" s="97">
        <f t="shared" ca="1" si="15"/>
        <v>-0.18</v>
      </c>
      <c r="F117" s="82">
        <f t="shared" ca="1" si="16"/>
        <v>1.0755186299999999</v>
      </c>
      <c r="G117" s="97">
        <f t="shared" ca="1" si="17"/>
        <v>7.5518999999999998</v>
      </c>
      <c r="H117" s="82">
        <f t="shared" ca="1" si="27"/>
        <v>1.16012099</v>
      </c>
      <c r="I117" s="97">
        <f t="shared" ca="1" si="18"/>
        <v>16.0121</v>
      </c>
      <c r="J117" s="14" t="str">
        <f t="shared" ca="1" si="26"/>
        <v>v</v>
      </c>
      <c r="L117" s="8">
        <f t="shared" si="19"/>
        <v>37803</v>
      </c>
      <c r="N117" s="29" t="str">
        <f t="shared" ca="1" si="20"/>
        <v xml:space="preserve"> </v>
      </c>
      <c r="O117">
        <f t="shared" ca="1" si="21"/>
        <v>2003</v>
      </c>
      <c r="P117">
        <f t="shared" ca="1" si="22"/>
        <v>7</v>
      </c>
      <c r="Q117" s="59">
        <f t="shared" ca="1" si="23"/>
        <v>14021</v>
      </c>
      <c r="R117" s="36">
        <f t="shared" ca="1" si="24"/>
        <v>-0.18</v>
      </c>
      <c r="S117" s="37">
        <f t="shared" ca="1" si="25"/>
        <v>3.3103075099999999</v>
      </c>
      <c r="T117" s="95">
        <f ca="1">IF(L117&gt;=N$2,1,D117*T118/VLOOKUP(L117,Moeda!A$3:D$24,4,1))</f>
        <v>3.310307506</v>
      </c>
    </row>
    <row r="118" spans="1:20" x14ac:dyDescent="0.2">
      <c r="A118" s="8">
        <v>37834</v>
      </c>
      <c r="B118" s="78">
        <v>0.27</v>
      </c>
      <c r="C118" s="68">
        <v>2145.89</v>
      </c>
      <c r="D118" s="83">
        <f t="shared" ca="1" si="14"/>
        <v>1.0027007999999999</v>
      </c>
      <c r="E118" s="97">
        <f t="shared" ca="1" si="15"/>
        <v>0.27010000000000001</v>
      </c>
      <c r="F118" s="82">
        <f t="shared" ca="1" si="16"/>
        <v>1.07842339</v>
      </c>
      <c r="G118" s="97">
        <f t="shared" ca="1" si="17"/>
        <v>7.8422999999999998</v>
      </c>
      <c r="H118" s="82">
        <f t="shared" ca="1" si="27"/>
        <v>1.1517352199999999</v>
      </c>
      <c r="I118" s="97">
        <f t="shared" ca="1" si="18"/>
        <v>15.173500000000001</v>
      </c>
      <c r="J118" s="14" t="str">
        <f t="shared" ca="1" si="26"/>
        <v>v</v>
      </c>
      <c r="L118" s="8">
        <f t="shared" si="19"/>
        <v>37834</v>
      </c>
      <c r="N118" s="29" t="str">
        <f t="shared" ca="1" si="20"/>
        <v xml:space="preserve"> </v>
      </c>
      <c r="O118">
        <f t="shared" ca="1" si="21"/>
        <v>2003</v>
      </c>
      <c r="P118">
        <f t="shared" ca="1" si="22"/>
        <v>8</v>
      </c>
      <c r="Q118" s="59">
        <f t="shared" ca="1" si="23"/>
        <v>16024</v>
      </c>
      <c r="R118" s="36">
        <f t="shared" ca="1" si="24"/>
        <v>0.27010000000000001</v>
      </c>
      <c r="S118" s="37">
        <f t="shared" ca="1" si="25"/>
        <v>3.3162781300000002</v>
      </c>
      <c r="T118" s="95">
        <f ca="1">IF(L118&gt;=N$2,1,D118*T119/VLOOKUP(L118,Moeda!A$3:D$24,4,1))</f>
        <v>3.316278133</v>
      </c>
    </row>
    <row r="119" spans="1:20" ht="13.5" thickBot="1" x14ac:dyDescent="0.25">
      <c r="A119" s="8">
        <v>37865</v>
      </c>
      <c r="B119" s="78">
        <v>0.56999999999999995</v>
      </c>
      <c r="C119" s="69">
        <v>2158.12</v>
      </c>
      <c r="D119" s="83">
        <f t="shared" ca="1" si="14"/>
        <v>1.00569927</v>
      </c>
      <c r="E119" s="97">
        <f t="shared" ca="1" si="15"/>
        <v>0.56989999999999996</v>
      </c>
      <c r="F119" s="82">
        <f t="shared" ca="1" si="16"/>
        <v>1.0845696199999999</v>
      </c>
      <c r="G119" s="97">
        <f t="shared" ca="1" si="17"/>
        <v>8.4570000000000007</v>
      </c>
      <c r="H119" s="82">
        <f t="shared" ca="1" si="27"/>
        <v>1.1511631099999999</v>
      </c>
      <c r="I119" s="97">
        <f t="shared" ca="1" si="18"/>
        <v>15.116300000000001</v>
      </c>
      <c r="J119" s="14" t="str">
        <f t="shared" ca="1" si="26"/>
        <v>v</v>
      </c>
      <c r="L119" s="8">
        <f t="shared" si="19"/>
        <v>37865</v>
      </c>
      <c r="N119" s="29" t="str">
        <f t="shared" ca="1" si="20"/>
        <v xml:space="preserve"> </v>
      </c>
      <c r="O119">
        <f t="shared" ca="1" si="21"/>
        <v>2003</v>
      </c>
      <c r="P119">
        <f t="shared" ca="1" si="22"/>
        <v>9</v>
      </c>
      <c r="Q119" s="59">
        <f t="shared" ca="1" si="23"/>
        <v>18027</v>
      </c>
      <c r="R119" s="36">
        <f t="shared" ca="1" si="24"/>
        <v>0.56989999999999996</v>
      </c>
      <c r="S119" s="37">
        <f t="shared" ca="1" si="25"/>
        <v>3.3073456499999998</v>
      </c>
      <c r="T119" s="95">
        <f ca="1">IF(L119&gt;=N$2,1,D119*T120/VLOOKUP(L119,Moeda!A$3:D$24,4,1))</f>
        <v>3.3073456540000001</v>
      </c>
    </row>
    <row r="120" spans="1:20" x14ac:dyDescent="0.2">
      <c r="A120" s="8">
        <v>37895</v>
      </c>
      <c r="B120" s="78">
        <v>0.66</v>
      </c>
      <c r="C120" s="64">
        <v>2172.36</v>
      </c>
      <c r="D120" s="83">
        <f t="shared" ca="1" si="14"/>
        <v>1.00659834</v>
      </c>
      <c r="E120" s="97">
        <f t="shared" ca="1" si="15"/>
        <v>0.65980000000000005</v>
      </c>
      <c r="F120" s="82">
        <f t="shared" ca="1" si="16"/>
        <v>1.0917259800000001</v>
      </c>
      <c r="G120" s="97">
        <f t="shared" ca="1" si="17"/>
        <v>9.1725999999999992</v>
      </c>
      <c r="H120" s="82">
        <f t="shared" ca="1" si="27"/>
        <v>1.1484246300000001</v>
      </c>
      <c r="I120" s="97">
        <f t="shared" ca="1" si="18"/>
        <v>14.842499999999999</v>
      </c>
      <c r="J120" s="14" t="str">
        <f t="shared" ca="1" si="26"/>
        <v>v</v>
      </c>
      <c r="L120" s="8">
        <f t="shared" si="19"/>
        <v>37895</v>
      </c>
      <c r="N120" s="29" t="str">
        <f t="shared" ca="1" si="20"/>
        <v xml:space="preserve"> </v>
      </c>
      <c r="O120">
        <f t="shared" ca="1" si="21"/>
        <v>2003</v>
      </c>
      <c r="P120">
        <f t="shared" ca="1" si="22"/>
        <v>10</v>
      </c>
      <c r="Q120" s="59">
        <f t="shared" ca="1" si="23"/>
        <v>20030</v>
      </c>
      <c r="R120" s="36">
        <f t="shared" ca="1" si="24"/>
        <v>0.65980000000000005</v>
      </c>
      <c r="S120" s="37">
        <f t="shared" ca="1" si="25"/>
        <v>3.28860302</v>
      </c>
      <c r="T120" s="95">
        <f ca="1">IF(L120&gt;=N$2,1,D120*T121/VLOOKUP(L120,Moeda!A$3:D$24,4,1))</f>
        <v>3.2886030169999998</v>
      </c>
    </row>
    <row r="121" spans="1:20" x14ac:dyDescent="0.2">
      <c r="A121" s="8">
        <v>37926</v>
      </c>
      <c r="B121" s="78">
        <v>0.17</v>
      </c>
      <c r="C121" s="64">
        <v>2176.0500000000002</v>
      </c>
      <c r="D121" s="83">
        <f t="shared" ca="1" si="14"/>
        <v>1.00169861</v>
      </c>
      <c r="E121" s="97">
        <f t="shared" ca="1" si="15"/>
        <v>0.1699</v>
      </c>
      <c r="F121" s="82">
        <f t="shared" ca="1" si="16"/>
        <v>1.0935804</v>
      </c>
      <c r="G121" s="97">
        <f t="shared" ca="1" si="17"/>
        <v>9.3580000000000005</v>
      </c>
      <c r="H121" s="82">
        <f t="shared" ca="1" si="27"/>
        <v>1.1269323499999999</v>
      </c>
      <c r="I121" s="97">
        <f t="shared" ca="1" si="18"/>
        <v>12.693199999999999</v>
      </c>
      <c r="J121" s="14" t="str">
        <f t="shared" ca="1" si="26"/>
        <v>v</v>
      </c>
      <c r="L121" s="8">
        <f t="shared" si="19"/>
        <v>37926</v>
      </c>
      <c r="N121" s="29" t="str">
        <f t="shared" ca="1" si="20"/>
        <v xml:space="preserve"> </v>
      </c>
      <c r="O121">
        <f t="shared" ca="1" si="21"/>
        <v>2003</v>
      </c>
      <c r="P121">
        <f t="shared" ca="1" si="22"/>
        <v>11</v>
      </c>
      <c r="Q121" s="59">
        <f t="shared" ca="1" si="23"/>
        <v>22033</v>
      </c>
      <c r="R121" s="36">
        <f t="shared" ca="1" si="24"/>
        <v>0.1699</v>
      </c>
      <c r="S121" s="37">
        <f t="shared" ca="1" si="25"/>
        <v>3.26704594</v>
      </c>
      <c r="T121" s="95">
        <f ca="1">IF(L121&gt;=N$2,1,D121*T122/VLOOKUP(L121,Moeda!A$3:D$24,4,1))</f>
        <v>3.2670459369999998</v>
      </c>
    </row>
    <row r="122" spans="1:20" x14ac:dyDescent="0.2">
      <c r="A122" s="8">
        <v>37956</v>
      </c>
      <c r="B122" s="78">
        <v>0.46</v>
      </c>
      <c r="C122" s="64">
        <v>2186.06</v>
      </c>
      <c r="D122" s="83">
        <f t="shared" ca="1" si="14"/>
        <v>1.0046000799999999</v>
      </c>
      <c r="E122" s="97">
        <f t="shared" ca="1" si="15"/>
        <v>0.46</v>
      </c>
      <c r="F122" s="82">
        <f t="shared" ca="1" si="16"/>
        <v>1.09861096</v>
      </c>
      <c r="G122" s="97">
        <f t="shared" ca="1" si="17"/>
        <v>9.8611000000000004</v>
      </c>
      <c r="H122" s="82">
        <f t="shared" ca="1" si="27"/>
        <v>1.0986109500000001</v>
      </c>
      <c r="I122" s="97">
        <f t="shared" ca="1" si="18"/>
        <v>9.8611000000000004</v>
      </c>
      <c r="J122" s="14" t="str">
        <f t="shared" ca="1" si="26"/>
        <v>v</v>
      </c>
      <c r="L122" s="8">
        <f t="shared" si="19"/>
        <v>37956</v>
      </c>
      <c r="N122" s="29" t="str">
        <f t="shared" ca="1" si="20"/>
        <v xml:space="preserve"> </v>
      </c>
      <c r="O122">
        <f t="shared" ca="1" si="21"/>
        <v>2003</v>
      </c>
      <c r="P122">
        <f t="shared" ca="1" si="22"/>
        <v>12</v>
      </c>
      <c r="Q122" s="59">
        <f t="shared" ca="1" si="23"/>
        <v>24036</v>
      </c>
      <c r="R122" s="36">
        <f t="shared" ca="1" si="24"/>
        <v>0.46</v>
      </c>
      <c r="S122" s="37">
        <f t="shared" ca="1" si="25"/>
        <v>3.2615059099999999</v>
      </c>
      <c r="T122" s="95">
        <f ca="1">IF(L122&gt;=N$2,1,D122*T123/VLOOKUP(L122,Moeda!A$3:D$24,4,1))</f>
        <v>3.2615059099999999</v>
      </c>
    </row>
    <row r="123" spans="1:20" ht="13.5" thickBot="1" x14ac:dyDescent="0.25">
      <c r="A123" s="8">
        <v>37987</v>
      </c>
      <c r="B123" s="78">
        <v>0.68</v>
      </c>
      <c r="C123" s="70">
        <v>2200.9299999999998</v>
      </c>
      <c r="D123" s="83">
        <f t="shared" ca="1" si="14"/>
        <v>1.0068021899999999</v>
      </c>
      <c r="E123" s="97">
        <f t="shared" ca="1" si="15"/>
        <v>0.68020000000000003</v>
      </c>
      <c r="F123" s="82">
        <f t="shared" ca="1" si="16"/>
        <v>1.0068021899999999</v>
      </c>
      <c r="G123" s="97">
        <f t="shared" ca="1" si="17"/>
        <v>0.68020000000000003</v>
      </c>
      <c r="H123" s="82">
        <f t="shared" ca="1" si="27"/>
        <v>1.08460804</v>
      </c>
      <c r="I123" s="97">
        <f t="shared" ca="1" si="18"/>
        <v>8.4608000000000008</v>
      </c>
      <c r="J123" s="14" t="str">
        <f t="shared" ca="1" si="26"/>
        <v>v</v>
      </c>
      <c r="L123" s="8">
        <f t="shared" si="19"/>
        <v>37987</v>
      </c>
      <c r="N123" s="29" t="str">
        <f t="shared" ca="1" si="20"/>
        <v xml:space="preserve"> </v>
      </c>
      <c r="O123">
        <f t="shared" ca="1" si="21"/>
        <v>2004</v>
      </c>
      <c r="P123">
        <f t="shared" ca="1" si="22"/>
        <v>1</v>
      </c>
      <c r="Q123" s="59">
        <f t="shared" ca="1" si="23"/>
        <v>2004</v>
      </c>
      <c r="R123" s="36">
        <f t="shared" ca="1" si="24"/>
        <v>0.68020000000000003</v>
      </c>
      <c r="S123" s="37">
        <f t="shared" ca="1" si="25"/>
        <v>3.24657142</v>
      </c>
      <c r="T123" s="95">
        <f ca="1">IF(L123&gt;=N$2,1,D123*T124/VLOOKUP(L123,Moeda!A$3:D$24,4,1))</f>
        <v>3.2465714220000002</v>
      </c>
    </row>
    <row r="124" spans="1:20" x14ac:dyDescent="0.2">
      <c r="A124" s="8">
        <v>38018</v>
      </c>
      <c r="B124" s="78">
        <v>0.9</v>
      </c>
      <c r="C124" s="68">
        <v>2220.7399999999998</v>
      </c>
      <c r="D124" s="83">
        <f t="shared" ca="1" si="14"/>
        <v>1.0090007400000001</v>
      </c>
      <c r="E124" s="97">
        <f t="shared" ca="1" si="15"/>
        <v>0.90010000000000001</v>
      </c>
      <c r="F124" s="82">
        <f t="shared" ca="1" si="16"/>
        <v>1.0158641500000001</v>
      </c>
      <c r="G124" s="97">
        <f t="shared" ca="1" si="17"/>
        <v>1.5864</v>
      </c>
      <c r="H124" s="82">
        <f t="shared" ca="1" si="27"/>
        <v>1.0709174100000001</v>
      </c>
      <c r="I124" s="97">
        <f t="shared" ca="1" si="18"/>
        <v>7.0917000000000003</v>
      </c>
      <c r="J124" s="14" t="str">
        <f t="shared" ca="1" si="26"/>
        <v>v</v>
      </c>
      <c r="L124" s="8">
        <f t="shared" si="19"/>
        <v>38018</v>
      </c>
      <c r="N124" s="29" t="str">
        <f t="shared" ca="1" si="20"/>
        <v xml:space="preserve"> </v>
      </c>
      <c r="O124">
        <f t="shared" ca="1" si="21"/>
        <v>2004</v>
      </c>
      <c r="P124">
        <f t="shared" ca="1" si="22"/>
        <v>2</v>
      </c>
      <c r="Q124" s="59">
        <f t="shared" ca="1" si="23"/>
        <v>4008</v>
      </c>
      <c r="R124" s="36">
        <f t="shared" ca="1" si="24"/>
        <v>0.90010000000000001</v>
      </c>
      <c r="S124" s="37">
        <f t="shared" ca="1" si="25"/>
        <v>3.2246368300000001</v>
      </c>
      <c r="T124" s="95">
        <f ca="1">IF(L124&gt;=N$2,1,D124*T125/VLOOKUP(L124,Moeda!A$3:D$24,4,1))</f>
        <v>3.2246368300000001</v>
      </c>
    </row>
    <row r="125" spans="1:20" x14ac:dyDescent="0.2">
      <c r="A125" s="8">
        <v>38047</v>
      </c>
      <c r="B125" s="78">
        <v>0.4</v>
      </c>
      <c r="C125" s="68">
        <v>2229.62</v>
      </c>
      <c r="D125" s="83">
        <f t="shared" ca="1" si="14"/>
        <v>1.0039986700000001</v>
      </c>
      <c r="E125" s="97">
        <f t="shared" ca="1" si="15"/>
        <v>0.39989999999999998</v>
      </c>
      <c r="F125" s="82">
        <f t="shared" ca="1" si="16"/>
        <v>1.0199262600000001</v>
      </c>
      <c r="G125" s="97">
        <f t="shared" ca="1" si="17"/>
        <v>1.9925999999999999</v>
      </c>
      <c r="H125" s="82">
        <f t="shared" ca="1" si="27"/>
        <v>1.06308052</v>
      </c>
      <c r="I125" s="97">
        <f t="shared" ca="1" si="18"/>
        <v>6.3080999999999996</v>
      </c>
      <c r="J125" s="14" t="str">
        <f t="shared" ca="1" si="26"/>
        <v>v</v>
      </c>
      <c r="L125" s="8">
        <f t="shared" si="19"/>
        <v>38047</v>
      </c>
      <c r="N125" s="29" t="str">
        <f t="shared" ca="1" si="20"/>
        <v xml:space="preserve"> </v>
      </c>
      <c r="O125">
        <f t="shared" ca="1" si="21"/>
        <v>2004</v>
      </c>
      <c r="P125">
        <f t="shared" ca="1" si="22"/>
        <v>3</v>
      </c>
      <c r="Q125" s="59">
        <f t="shared" ca="1" si="23"/>
        <v>6012</v>
      </c>
      <c r="R125" s="36">
        <f t="shared" ca="1" si="24"/>
        <v>0.39989999999999998</v>
      </c>
      <c r="S125" s="37">
        <f t="shared" ca="1" si="25"/>
        <v>3.1958716200000001</v>
      </c>
      <c r="T125" s="95">
        <f ca="1">IF(L125&gt;=N$2,1,D125*T126/VLOOKUP(L125,Moeda!A$3:D$24,4,1))</f>
        <v>3.1958716200000001</v>
      </c>
    </row>
    <row r="126" spans="1:20" x14ac:dyDescent="0.2">
      <c r="A126" s="8">
        <v>38078</v>
      </c>
      <c r="B126" s="78">
        <v>0.21</v>
      </c>
      <c r="C126" s="68">
        <v>2234.3000000000002</v>
      </c>
      <c r="D126" s="83">
        <f t="shared" ca="1" si="14"/>
        <v>1.00209901</v>
      </c>
      <c r="E126" s="97">
        <f t="shared" ca="1" si="15"/>
        <v>0.2099</v>
      </c>
      <c r="F126" s="82">
        <f t="shared" ca="1" si="16"/>
        <v>1.0220670999999999</v>
      </c>
      <c r="G126" s="97">
        <f t="shared" ca="1" si="17"/>
        <v>2.2067000000000001</v>
      </c>
      <c r="H126" s="82">
        <f t="shared" ca="1" si="27"/>
        <v>1.0533039900000001</v>
      </c>
      <c r="I126" s="97">
        <f t="shared" ca="1" si="18"/>
        <v>5.3304</v>
      </c>
      <c r="J126" s="14" t="str">
        <f t="shared" ca="1" si="26"/>
        <v>v</v>
      </c>
      <c r="L126" s="8">
        <f t="shared" si="19"/>
        <v>38078</v>
      </c>
      <c r="N126" s="29" t="str">
        <f t="shared" ca="1" si="20"/>
        <v xml:space="preserve"> </v>
      </c>
      <c r="O126">
        <f t="shared" ca="1" si="21"/>
        <v>2004</v>
      </c>
      <c r="P126">
        <f t="shared" ca="1" si="22"/>
        <v>4</v>
      </c>
      <c r="Q126" s="59">
        <f t="shared" ca="1" si="23"/>
        <v>8016</v>
      </c>
      <c r="R126" s="36">
        <f t="shared" ca="1" si="24"/>
        <v>0.2099</v>
      </c>
      <c r="S126" s="37">
        <f t="shared" ca="1" si="25"/>
        <v>3.1831432799999999</v>
      </c>
      <c r="T126" s="95">
        <f ca="1">IF(L126&gt;=N$2,1,D126*T127/VLOOKUP(L126,Moeda!A$3:D$24,4,1))</f>
        <v>3.1831432799999999</v>
      </c>
    </row>
    <row r="127" spans="1:20" x14ac:dyDescent="0.2">
      <c r="A127" s="8">
        <v>38108</v>
      </c>
      <c r="B127" s="78">
        <v>0.54</v>
      </c>
      <c r="C127" s="68">
        <v>2246.37</v>
      </c>
      <c r="D127" s="83">
        <f t="shared" ca="1" si="14"/>
        <v>1.0054021399999999</v>
      </c>
      <c r="E127" s="97">
        <f t="shared" ca="1" si="15"/>
        <v>0.54020000000000001</v>
      </c>
      <c r="F127" s="82">
        <f t="shared" ca="1" si="16"/>
        <v>1.0275884500000001</v>
      </c>
      <c r="G127" s="97">
        <f t="shared" ca="1" si="17"/>
        <v>2.7587999999999999</v>
      </c>
      <c r="H127" s="82">
        <f t="shared" ca="1" si="27"/>
        <v>1.05006873</v>
      </c>
      <c r="I127" s="97">
        <f t="shared" ca="1" si="18"/>
        <v>5.0068999999999999</v>
      </c>
      <c r="J127" s="14" t="str">
        <f t="shared" ca="1" si="26"/>
        <v>v</v>
      </c>
      <c r="L127" s="8">
        <f t="shared" si="19"/>
        <v>38108</v>
      </c>
      <c r="N127" s="29" t="str">
        <f t="shared" ca="1" si="20"/>
        <v xml:space="preserve"> </v>
      </c>
      <c r="O127">
        <f t="shared" ca="1" si="21"/>
        <v>2004</v>
      </c>
      <c r="P127">
        <f t="shared" ca="1" si="22"/>
        <v>5</v>
      </c>
      <c r="Q127" s="59">
        <f t="shared" ca="1" si="23"/>
        <v>10020</v>
      </c>
      <c r="R127" s="36">
        <f t="shared" ca="1" si="24"/>
        <v>0.54020000000000001</v>
      </c>
      <c r="S127" s="37">
        <f t="shared" ca="1" si="25"/>
        <v>3.1764758299999998</v>
      </c>
      <c r="T127" s="95">
        <f ca="1">IF(L127&gt;=N$2,1,D127*T128/VLOOKUP(L127,Moeda!A$3:D$24,4,1))</f>
        <v>3.1764758249999998</v>
      </c>
    </row>
    <row r="128" spans="1:20" x14ac:dyDescent="0.2">
      <c r="A128" s="8">
        <v>38139</v>
      </c>
      <c r="B128" s="78">
        <v>0.56000000000000005</v>
      </c>
      <c r="C128" s="68">
        <v>2258.9499999999998</v>
      </c>
      <c r="D128" s="83">
        <f t="shared" ca="1" si="14"/>
        <v>1.00560015</v>
      </c>
      <c r="E128" s="97">
        <f t="shared" ca="1" si="15"/>
        <v>0.56000000000000005</v>
      </c>
      <c r="F128" s="82">
        <f t="shared" ca="1" si="16"/>
        <v>1.0333431</v>
      </c>
      <c r="G128" s="97">
        <f t="shared" ca="1" si="17"/>
        <v>3.3342999999999998</v>
      </c>
      <c r="H128" s="82">
        <f t="shared" ca="1" si="27"/>
        <v>1.0536294900000001</v>
      </c>
      <c r="I128" s="97">
        <f t="shared" ca="1" si="18"/>
        <v>5.3628999999999998</v>
      </c>
      <c r="J128" s="14" t="str">
        <f t="shared" ca="1" si="26"/>
        <v>v</v>
      </c>
      <c r="L128" s="8">
        <f t="shared" si="19"/>
        <v>38139</v>
      </c>
      <c r="N128" s="29" t="str">
        <f t="shared" ca="1" si="20"/>
        <v xml:space="preserve"> </v>
      </c>
      <c r="O128">
        <f t="shared" ca="1" si="21"/>
        <v>2004</v>
      </c>
      <c r="P128">
        <f t="shared" ca="1" si="22"/>
        <v>6</v>
      </c>
      <c r="Q128" s="59">
        <f t="shared" ca="1" si="23"/>
        <v>12024</v>
      </c>
      <c r="R128" s="36">
        <f t="shared" ca="1" si="24"/>
        <v>0.56000000000000005</v>
      </c>
      <c r="S128" s="37">
        <f t="shared" ca="1" si="25"/>
        <v>3.1594082600000002</v>
      </c>
      <c r="T128" s="95">
        <f ca="1">IF(L128&gt;=N$2,1,D128*T129/VLOOKUP(L128,Moeda!A$3:D$24,4,1))</f>
        <v>3.1594082590000001</v>
      </c>
    </row>
    <row r="129" spans="1:20" x14ac:dyDescent="0.2">
      <c r="A129" s="8">
        <v>38169</v>
      </c>
      <c r="B129" s="78">
        <v>0.93</v>
      </c>
      <c r="C129" s="68">
        <v>2279.96</v>
      </c>
      <c r="D129" s="83">
        <f t="shared" ca="1" si="14"/>
        <v>1.00930078</v>
      </c>
      <c r="E129" s="97">
        <f t="shared" ca="1" si="15"/>
        <v>0.93010000000000004</v>
      </c>
      <c r="F129" s="82">
        <f t="shared" ca="1" si="16"/>
        <v>1.0429539999999999</v>
      </c>
      <c r="G129" s="97">
        <f t="shared" ca="1" si="17"/>
        <v>4.2953999999999999</v>
      </c>
      <c r="H129" s="82">
        <f t="shared" ca="1" si="27"/>
        <v>1.06534712</v>
      </c>
      <c r="I129" s="97">
        <f t="shared" ca="1" si="18"/>
        <v>6.5347</v>
      </c>
      <c r="J129" s="14" t="str">
        <f t="shared" ca="1" si="26"/>
        <v>v</v>
      </c>
      <c r="L129" s="8">
        <f t="shared" si="19"/>
        <v>38169</v>
      </c>
      <c r="N129" s="29" t="str">
        <f t="shared" ca="1" si="20"/>
        <v xml:space="preserve"> </v>
      </c>
      <c r="O129">
        <f t="shared" ca="1" si="21"/>
        <v>2004</v>
      </c>
      <c r="P129">
        <f t="shared" ca="1" si="22"/>
        <v>7</v>
      </c>
      <c r="Q129" s="59">
        <f t="shared" ca="1" si="23"/>
        <v>14028</v>
      </c>
      <c r="R129" s="36">
        <f t="shared" ca="1" si="24"/>
        <v>0.93010000000000004</v>
      </c>
      <c r="S129" s="37">
        <f t="shared" ca="1" si="25"/>
        <v>3.1418136300000001</v>
      </c>
      <c r="T129" s="95">
        <f ca="1">IF(L129&gt;=N$2,1,D129*T130/VLOOKUP(L129,Moeda!A$3:D$24,4,1))</f>
        <v>3.1418136310000002</v>
      </c>
    </row>
    <row r="130" spans="1:20" x14ac:dyDescent="0.2">
      <c r="A130" s="8">
        <v>38200</v>
      </c>
      <c r="B130" s="78">
        <v>0.79</v>
      </c>
      <c r="C130" s="68">
        <v>2297.9699999999998</v>
      </c>
      <c r="D130" s="83">
        <f t="shared" ca="1" si="14"/>
        <v>1.0078992600000001</v>
      </c>
      <c r="E130" s="97">
        <f t="shared" ca="1" si="15"/>
        <v>0.78990000000000005</v>
      </c>
      <c r="F130" s="82">
        <f t="shared" ca="1" si="16"/>
        <v>1.0511925600000001</v>
      </c>
      <c r="G130" s="97">
        <f t="shared" ca="1" si="17"/>
        <v>5.1193</v>
      </c>
      <c r="H130" s="82">
        <f t="shared" ca="1" si="27"/>
        <v>1.07087037</v>
      </c>
      <c r="I130" s="97">
        <f t="shared" ca="1" si="18"/>
        <v>7.0869999999999997</v>
      </c>
      <c r="J130" s="14" t="str">
        <f t="shared" ca="1" si="26"/>
        <v>v</v>
      </c>
      <c r="L130" s="8">
        <f t="shared" si="19"/>
        <v>38200</v>
      </c>
      <c r="N130" s="29" t="str">
        <f t="shared" ca="1" si="20"/>
        <v xml:space="preserve"> </v>
      </c>
      <c r="O130">
        <f t="shared" ca="1" si="21"/>
        <v>2004</v>
      </c>
      <c r="P130">
        <f t="shared" ca="1" si="22"/>
        <v>8</v>
      </c>
      <c r="Q130" s="59">
        <f t="shared" ca="1" si="23"/>
        <v>16032</v>
      </c>
      <c r="R130" s="36">
        <f t="shared" ca="1" si="24"/>
        <v>0.78990000000000005</v>
      </c>
      <c r="S130" s="37">
        <f t="shared" ca="1" si="25"/>
        <v>3.1128615900000001</v>
      </c>
      <c r="T130" s="95">
        <f ca="1">IF(L130&gt;=N$2,1,D130*T131/VLOOKUP(L130,Moeda!A$3:D$24,4,1))</f>
        <v>3.1128615900000001</v>
      </c>
    </row>
    <row r="131" spans="1:20" x14ac:dyDescent="0.2">
      <c r="A131" s="8">
        <v>38231</v>
      </c>
      <c r="B131" s="78">
        <v>0.49</v>
      </c>
      <c r="C131" s="68">
        <v>2309.23</v>
      </c>
      <c r="D131" s="83">
        <f t="shared" ref="D131:D194" ca="1" si="28">IF(J131="b","",C131/C130)</f>
        <v>1.00489998</v>
      </c>
      <c r="E131" s="97">
        <f t="shared" ref="E131:E194" ca="1" si="29">IF($J131="b","",100*(D131-1))</f>
        <v>0.49</v>
      </c>
      <c r="F131" s="82">
        <f t="shared" ref="F131:F194" ca="1" si="30">IF(J131="b","",IF(MONTH(A131)=1,D131,D131*F130))</f>
        <v>1.0563433799999999</v>
      </c>
      <c r="G131" s="97">
        <f t="shared" ref="G131:G194" ca="1" si="31">IF($J131="b","",100*(F131-1))</f>
        <v>5.6342999999999996</v>
      </c>
      <c r="H131" s="82">
        <f t="shared" ca="1" si="27"/>
        <v>1.0700192799999999</v>
      </c>
      <c r="I131" s="97">
        <f t="shared" ref="I131:I194" ca="1" si="32">IF($J131="b","",100*(H131-1))</f>
        <v>7.0019</v>
      </c>
      <c r="J131" s="14" t="str">
        <f t="shared" ca="1" si="26"/>
        <v>v</v>
      </c>
      <c r="L131" s="8">
        <f t="shared" ref="L131:L194" si="33">A131</f>
        <v>38231</v>
      </c>
      <c r="N131" s="29" t="str">
        <f t="shared" ref="N131:N194" ca="1" si="34">IF(L131=N$2,L131," ")</f>
        <v xml:space="preserve"> </v>
      </c>
      <c r="O131">
        <f t="shared" ref="O131:O194" ca="1" si="35">IF(L131&lt;=N$2,YEAR(A131)," ")</f>
        <v>2004</v>
      </c>
      <c r="P131">
        <f t="shared" ref="P131:P194" ca="1" si="36">IF(L131&lt;=N$2,MONTH(A131)," ")</f>
        <v>9</v>
      </c>
      <c r="Q131" s="59">
        <f t="shared" ref="Q131:Q194" ca="1" si="37">IF(L131&lt;=N$2,O131*P131," ")</f>
        <v>18036</v>
      </c>
      <c r="R131" s="36">
        <f t="shared" ref="R131:R194" ca="1" si="38">IF(L131&lt;=N$2,E131," ")</f>
        <v>0.49</v>
      </c>
      <c r="S131" s="37">
        <f t="shared" ref="S131:S194" ca="1" si="39">IF(L131=N$2,1,IF(L131&lt;N$2,T131," "))</f>
        <v>3.0884649999999998</v>
      </c>
      <c r="T131" s="95">
        <f ca="1">IF(L131&gt;=N$2,1,D131*T132/VLOOKUP(L131,Moeda!A$3:D$24,4,1))</f>
        <v>3.088465002</v>
      </c>
    </row>
    <row r="132" spans="1:20" x14ac:dyDescent="0.2">
      <c r="A132" s="8">
        <v>38261</v>
      </c>
      <c r="B132" s="78">
        <v>0.32</v>
      </c>
      <c r="C132" s="68">
        <v>2316.62</v>
      </c>
      <c r="D132" s="83">
        <f t="shared" ca="1" si="28"/>
        <v>1.0032002</v>
      </c>
      <c r="E132" s="97">
        <f t="shared" ca="1" si="29"/>
        <v>0.32</v>
      </c>
      <c r="F132" s="82">
        <f t="shared" ca="1" si="30"/>
        <v>1.0597238899999999</v>
      </c>
      <c r="G132" s="97">
        <f t="shared" ca="1" si="31"/>
        <v>5.9724000000000004</v>
      </c>
      <c r="H132" s="82">
        <f t="shared" ca="1" si="27"/>
        <v>1.0664070400000001</v>
      </c>
      <c r="I132" s="97">
        <f t="shared" ca="1" si="32"/>
        <v>6.6406999999999998</v>
      </c>
      <c r="J132" s="14" t="str">
        <f t="shared" ref="J132:J195" ca="1" si="40">CELL("tipo",C132)</f>
        <v>v</v>
      </c>
      <c r="L132" s="8">
        <f t="shared" si="33"/>
        <v>38261</v>
      </c>
      <c r="N132" s="29" t="str">
        <f t="shared" ca="1" si="34"/>
        <v xml:space="preserve"> </v>
      </c>
      <c r="O132">
        <f t="shared" ca="1" si="35"/>
        <v>2004</v>
      </c>
      <c r="P132">
        <f t="shared" ca="1" si="36"/>
        <v>10</v>
      </c>
      <c r="Q132" s="59">
        <f t="shared" ca="1" si="37"/>
        <v>20040</v>
      </c>
      <c r="R132" s="36">
        <f t="shared" ca="1" si="38"/>
        <v>0.32</v>
      </c>
      <c r="S132" s="37">
        <f t="shared" ca="1" si="39"/>
        <v>3.0734053800000001</v>
      </c>
      <c r="T132" s="95">
        <f ca="1">IF(L132&gt;=N$2,1,D132*T133/VLOOKUP(L132,Moeda!A$3:D$24,4,1))</f>
        <v>3.0734053769999998</v>
      </c>
    </row>
    <row r="133" spans="1:20" x14ac:dyDescent="0.2">
      <c r="A133" s="8">
        <v>38292</v>
      </c>
      <c r="B133" s="78">
        <v>0.63</v>
      </c>
      <c r="C133" s="68">
        <v>2331.21</v>
      </c>
      <c r="D133" s="83">
        <f t="shared" ca="1" si="28"/>
        <v>1.0062979700000001</v>
      </c>
      <c r="E133" s="97">
        <f t="shared" ca="1" si="29"/>
        <v>0.62980000000000003</v>
      </c>
      <c r="F133" s="82">
        <f t="shared" ca="1" si="30"/>
        <v>1.066398</v>
      </c>
      <c r="G133" s="97">
        <f t="shared" ca="1" si="31"/>
        <v>6.6398000000000001</v>
      </c>
      <c r="H133" s="82">
        <f t="shared" ca="1" si="27"/>
        <v>1.0713035099999999</v>
      </c>
      <c r="I133" s="97">
        <f t="shared" ca="1" si="32"/>
        <v>7.1303999999999998</v>
      </c>
      <c r="J133" s="14" t="str">
        <f t="shared" ca="1" si="40"/>
        <v>v</v>
      </c>
      <c r="L133" s="8">
        <f t="shared" si="33"/>
        <v>38292</v>
      </c>
      <c r="N133" s="29" t="str">
        <f t="shared" ca="1" si="34"/>
        <v xml:space="preserve"> </v>
      </c>
      <c r="O133">
        <f t="shared" ca="1" si="35"/>
        <v>2004</v>
      </c>
      <c r="P133">
        <f t="shared" ca="1" si="36"/>
        <v>11</v>
      </c>
      <c r="Q133" s="59">
        <f t="shared" ca="1" si="37"/>
        <v>22044</v>
      </c>
      <c r="R133" s="36">
        <f t="shared" ca="1" si="38"/>
        <v>0.62980000000000003</v>
      </c>
      <c r="S133" s="37">
        <f t="shared" ca="1" si="39"/>
        <v>3.0636012400000001</v>
      </c>
      <c r="T133" s="95">
        <f ca="1">IF(L133&gt;=N$2,1,D133*T134/VLOOKUP(L133,Moeda!A$3:D$24,4,1))</f>
        <v>3.0636012400000001</v>
      </c>
    </row>
    <row r="134" spans="1:20" x14ac:dyDescent="0.2">
      <c r="A134" s="8">
        <v>38322</v>
      </c>
      <c r="B134" s="78">
        <v>0.84</v>
      </c>
      <c r="C134" s="66">
        <v>2350.79</v>
      </c>
      <c r="D134" s="83">
        <f t="shared" ca="1" si="28"/>
        <v>1.0083990700000001</v>
      </c>
      <c r="E134" s="97">
        <f t="shared" ca="1" si="29"/>
        <v>0.83989999999999998</v>
      </c>
      <c r="F134" s="82">
        <f t="shared" ca="1" si="30"/>
        <v>1.07535475</v>
      </c>
      <c r="G134" s="97">
        <f t="shared" ca="1" si="31"/>
        <v>7.5354999999999999</v>
      </c>
      <c r="H134" s="82">
        <f t="shared" ca="1" si="27"/>
        <v>1.07535475</v>
      </c>
      <c r="I134" s="97">
        <f t="shared" ca="1" si="32"/>
        <v>7.5354999999999999</v>
      </c>
      <c r="J134" s="14" t="str">
        <f t="shared" ca="1" si="40"/>
        <v>v</v>
      </c>
      <c r="L134" s="8">
        <f t="shared" si="33"/>
        <v>38322</v>
      </c>
      <c r="N134" s="29" t="str">
        <f t="shared" ca="1" si="34"/>
        <v xml:space="preserve"> </v>
      </c>
      <c r="O134">
        <f t="shared" ca="1" si="35"/>
        <v>2004</v>
      </c>
      <c r="P134">
        <f t="shared" ca="1" si="36"/>
        <v>12</v>
      </c>
      <c r="Q134" s="59">
        <f t="shared" ca="1" si="37"/>
        <v>24048</v>
      </c>
      <c r="R134" s="36">
        <f t="shared" ca="1" si="38"/>
        <v>0.83989999999999998</v>
      </c>
      <c r="S134" s="37">
        <f t="shared" ca="1" si="39"/>
        <v>3.0444275300000001</v>
      </c>
      <c r="T134" s="95">
        <f ca="1">IF(L134&gt;=N$2,1,D134*T135/VLOOKUP(L134,Moeda!A$3:D$24,4,1))</f>
        <v>3.0444275269999999</v>
      </c>
    </row>
    <row r="135" spans="1:20" x14ac:dyDescent="0.2">
      <c r="A135" s="60">
        <v>38353</v>
      </c>
      <c r="B135" s="80">
        <v>0.68</v>
      </c>
      <c r="C135" s="65">
        <v>2366.7800000000002</v>
      </c>
      <c r="D135" s="83">
        <f t="shared" ca="1" si="28"/>
        <v>1.0068019699999999</v>
      </c>
      <c r="E135" s="97">
        <f t="shared" ca="1" si="29"/>
        <v>0.68020000000000003</v>
      </c>
      <c r="F135" s="82">
        <f t="shared" ca="1" si="30"/>
        <v>1.0068019699999999</v>
      </c>
      <c r="G135" s="97">
        <f t="shared" ca="1" si="31"/>
        <v>0.68020000000000003</v>
      </c>
      <c r="H135" s="82">
        <f t="shared" ca="1" si="27"/>
        <v>1.0753545099999999</v>
      </c>
      <c r="I135" s="97">
        <f t="shared" ca="1" si="32"/>
        <v>7.5354999999999999</v>
      </c>
      <c r="J135" s="14" t="str">
        <f t="shared" ca="1" si="40"/>
        <v>v</v>
      </c>
      <c r="L135" s="8">
        <f t="shared" si="33"/>
        <v>38353</v>
      </c>
      <c r="N135" s="29" t="str">
        <f t="shared" ca="1" si="34"/>
        <v xml:space="preserve"> </v>
      </c>
      <c r="O135">
        <f t="shared" ca="1" si="35"/>
        <v>2005</v>
      </c>
      <c r="P135">
        <f t="shared" ca="1" si="36"/>
        <v>1</v>
      </c>
      <c r="Q135" s="59">
        <f t="shared" ca="1" si="37"/>
        <v>2005</v>
      </c>
      <c r="R135" s="36">
        <f t="shared" ca="1" si="38"/>
        <v>0.68020000000000003</v>
      </c>
      <c r="S135" s="37">
        <f t="shared" ca="1" si="39"/>
        <v>3.0190701500000001</v>
      </c>
      <c r="T135" s="95">
        <f ca="1">IF(L135&gt;=N$2,1,D135*T136/VLOOKUP(L135,Moeda!A$3:D$24,4,1))</f>
        <v>3.0190701459999998</v>
      </c>
    </row>
    <row r="136" spans="1:20" x14ac:dyDescent="0.2">
      <c r="A136" s="8">
        <v>38384</v>
      </c>
      <c r="B136" s="78">
        <v>0.74</v>
      </c>
      <c r="C136" s="66">
        <v>2384.29</v>
      </c>
      <c r="D136" s="83">
        <f t="shared" ca="1" si="28"/>
        <v>1.0073982399999999</v>
      </c>
      <c r="E136" s="97">
        <f t="shared" ca="1" si="29"/>
        <v>0.73980000000000001</v>
      </c>
      <c r="F136" s="82">
        <f t="shared" ca="1" si="30"/>
        <v>1.01425053</v>
      </c>
      <c r="G136" s="97">
        <f t="shared" ca="1" si="31"/>
        <v>1.4251</v>
      </c>
      <c r="H136" s="82">
        <f t="shared" ca="1" si="27"/>
        <v>1.07364663</v>
      </c>
      <c r="I136" s="97">
        <f t="shared" ca="1" si="32"/>
        <v>7.3647</v>
      </c>
      <c r="J136" s="14" t="str">
        <f t="shared" ca="1" si="40"/>
        <v>v</v>
      </c>
      <c r="L136" s="8">
        <f t="shared" si="33"/>
        <v>38384</v>
      </c>
      <c r="N136" s="29" t="str">
        <f t="shared" ca="1" si="34"/>
        <v xml:space="preserve"> </v>
      </c>
      <c r="O136">
        <f t="shared" ca="1" si="35"/>
        <v>2005</v>
      </c>
      <c r="P136">
        <f t="shared" ca="1" si="36"/>
        <v>2</v>
      </c>
      <c r="Q136" s="59">
        <f t="shared" ca="1" si="37"/>
        <v>4010</v>
      </c>
      <c r="R136" s="36">
        <f t="shared" ca="1" si="38"/>
        <v>0.73980000000000001</v>
      </c>
      <c r="S136" s="37">
        <f t="shared" ca="1" si="39"/>
        <v>2.9986732599999999</v>
      </c>
      <c r="T136" s="95">
        <f ca="1">IF(L136&gt;=N$2,1,D136*T137/VLOOKUP(L136,Moeda!A$3:D$24,4,1))</f>
        <v>2.9986732599999999</v>
      </c>
    </row>
    <row r="137" spans="1:20" x14ac:dyDescent="0.2">
      <c r="A137" s="8">
        <v>38412</v>
      </c>
      <c r="B137" s="78">
        <v>0.35</v>
      </c>
      <c r="C137" s="68">
        <v>2392.64</v>
      </c>
      <c r="D137" s="83">
        <f t="shared" ca="1" si="28"/>
        <v>1.00350209</v>
      </c>
      <c r="E137" s="97">
        <f t="shared" ca="1" si="29"/>
        <v>0.35020000000000001</v>
      </c>
      <c r="F137" s="82">
        <f t="shared" ca="1" si="30"/>
        <v>1.01780253</v>
      </c>
      <c r="G137" s="97">
        <f t="shared" ca="1" si="31"/>
        <v>1.7803</v>
      </c>
      <c r="H137" s="82">
        <f t="shared" ca="1" si="27"/>
        <v>1.0731155999999999</v>
      </c>
      <c r="I137" s="97">
        <f t="shared" ca="1" si="32"/>
        <v>7.3116000000000003</v>
      </c>
      <c r="J137" s="14" t="str">
        <f t="shared" ca="1" si="40"/>
        <v>v</v>
      </c>
      <c r="L137" s="8">
        <f t="shared" si="33"/>
        <v>38412</v>
      </c>
      <c r="N137" s="29" t="str">
        <f t="shared" ca="1" si="34"/>
        <v xml:space="preserve"> </v>
      </c>
      <c r="O137">
        <f t="shared" ca="1" si="35"/>
        <v>2005</v>
      </c>
      <c r="P137">
        <f t="shared" ca="1" si="36"/>
        <v>3</v>
      </c>
      <c r="Q137" s="59">
        <f t="shared" ca="1" si="37"/>
        <v>6015</v>
      </c>
      <c r="R137" s="36">
        <f t="shared" ca="1" si="38"/>
        <v>0.35020000000000001</v>
      </c>
      <c r="S137" s="37">
        <f t="shared" ca="1" si="39"/>
        <v>2.97665128</v>
      </c>
      <c r="T137" s="95">
        <f ca="1">IF(L137&gt;=N$2,1,D137*T138/VLOOKUP(L137,Moeda!A$3:D$24,4,1))</f>
        <v>2.9766512789999999</v>
      </c>
    </row>
    <row r="138" spans="1:20" x14ac:dyDescent="0.2">
      <c r="A138" s="8">
        <v>38443</v>
      </c>
      <c r="B138" s="78">
        <v>0.74</v>
      </c>
      <c r="C138" s="68">
        <v>2410.35</v>
      </c>
      <c r="D138" s="83">
        <f t="shared" ca="1" si="28"/>
        <v>1.00740187</v>
      </c>
      <c r="E138" s="97">
        <f t="shared" ca="1" si="29"/>
        <v>0.74019999999999997</v>
      </c>
      <c r="F138" s="82">
        <f t="shared" ca="1" si="30"/>
        <v>1.0253361700000001</v>
      </c>
      <c r="G138" s="97">
        <f t="shared" ca="1" si="31"/>
        <v>2.5335999999999999</v>
      </c>
      <c r="H138" s="82">
        <f t="shared" ca="1" si="27"/>
        <v>1.0787942699999999</v>
      </c>
      <c r="I138" s="97">
        <f t="shared" ca="1" si="32"/>
        <v>7.8794000000000004</v>
      </c>
      <c r="J138" s="14" t="str">
        <f t="shared" ca="1" si="40"/>
        <v>v</v>
      </c>
      <c r="L138" s="8">
        <f t="shared" si="33"/>
        <v>38443</v>
      </c>
      <c r="N138" s="29" t="str">
        <f t="shared" ca="1" si="34"/>
        <v xml:space="preserve"> </v>
      </c>
      <c r="O138">
        <f t="shared" ca="1" si="35"/>
        <v>2005</v>
      </c>
      <c r="P138">
        <f t="shared" ca="1" si="36"/>
        <v>4</v>
      </c>
      <c r="Q138" s="59">
        <f t="shared" ca="1" si="37"/>
        <v>8020</v>
      </c>
      <c r="R138" s="36">
        <f t="shared" ca="1" si="38"/>
        <v>0.74019999999999997</v>
      </c>
      <c r="S138" s="37">
        <f t="shared" ca="1" si="39"/>
        <v>2.96626316</v>
      </c>
      <c r="T138" s="95">
        <f ca="1">IF(L138&gt;=N$2,1,D138*T139/VLOOKUP(L138,Moeda!A$3:D$24,4,1))</f>
        <v>2.9662631579999998</v>
      </c>
    </row>
    <row r="139" spans="1:20" x14ac:dyDescent="0.2">
      <c r="A139" s="8">
        <v>38473</v>
      </c>
      <c r="B139" s="78">
        <v>0.83</v>
      </c>
      <c r="C139" s="68">
        <v>2430.36</v>
      </c>
      <c r="D139" s="83">
        <f t="shared" ca="1" si="28"/>
        <v>1.0083017000000001</v>
      </c>
      <c r="E139" s="97">
        <f t="shared" ca="1" si="29"/>
        <v>0.83020000000000005</v>
      </c>
      <c r="F139" s="82">
        <f t="shared" ca="1" si="30"/>
        <v>1.0338482</v>
      </c>
      <c r="G139" s="97">
        <f t="shared" ca="1" si="31"/>
        <v>3.3847999999999998</v>
      </c>
      <c r="H139" s="82">
        <f t="shared" ca="1" si="27"/>
        <v>1.08190549</v>
      </c>
      <c r="I139" s="97">
        <f t="shared" ca="1" si="32"/>
        <v>8.1905000000000001</v>
      </c>
      <c r="J139" s="14" t="str">
        <f t="shared" ca="1" si="40"/>
        <v>v</v>
      </c>
      <c r="L139" s="8">
        <f t="shared" si="33"/>
        <v>38473</v>
      </c>
      <c r="N139" s="29" t="str">
        <f t="shared" ca="1" si="34"/>
        <v xml:space="preserve"> </v>
      </c>
      <c r="O139">
        <f t="shared" ca="1" si="35"/>
        <v>2005</v>
      </c>
      <c r="P139">
        <f t="shared" ca="1" si="36"/>
        <v>5</v>
      </c>
      <c r="Q139" s="59">
        <f t="shared" ca="1" si="37"/>
        <v>10025</v>
      </c>
      <c r="R139" s="36">
        <f t="shared" ca="1" si="38"/>
        <v>0.83020000000000005</v>
      </c>
      <c r="S139" s="37">
        <f t="shared" ca="1" si="39"/>
        <v>2.9444685800000001</v>
      </c>
      <c r="T139" s="95">
        <f ca="1">IF(L139&gt;=N$2,1,D139*T140/VLOOKUP(L139,Moeda!A$3:D$24,4,1))</f>
        <v>2.944468584</v>
      </c>
    </row>
    <row r="140" spans="1:20" x14ac:dyDescent="0.2">
      <c r="A140" s="8">
        <v>38504</v>
      </c>
      <c r="B140" s="78">
        <v>0.12</v>
      </c>
      <c r="C140" s="68">
        <v>2433.2800000000002</v>
      </c>
      <c r="D140" s="83">
        <f t="shared" ca="1" si="28"/>
        <v>1.00120147</v>
      </c>
      <c r="E140" s="97">
        <f t="shared" ca="1" si="29"/>
        <v>0.1201</v>
      </c>
      <c r="F140" s="82">
        <f t="shared" ca="1" si="30"/>
        <v>1.03509034</v>
      </c>
      <c r="G140" s="97">
        <f t="shared" ca="1" si="31"/>
        <v>3.5089999999999999</v>
      </c>
      <c r="H140" s="82">
        <f t="shared" ref="H140:H203" ca="1" si="41">IF($J140="b","",PRODUCT(D129:D140))</f>
        <v>1.07717303</v>
      </c>
      <c r="I140" s="97">
        <f t="shared" ca="1" si="32"/>
        <v>7.7172999999999998</v>
      </c>
      <c r="J140" s="14" t="str">
        <f t="shared" ca="1" si="40"/>
        <v>v</v>
      </c>
      <c r="L140" s="8">
        <f t="shared" si="33"/>
        <v>38504</v>
      </c>
      <c r="N140" s="29" t="str">
        <f t="shared" ca="1" si="34"/>
        <v xml:space="preserve"> </v>
      </c>
      <c r="O140">
        <f t="shared" ca="1" si="35"/>
        <v>2005</v>
      </c>
      <c r="P140">
        <f t="shared" ca="1" si="36"/>
        <v>6</v>
      </c>
      <c r="Q140" s="59">
        <f t="shared" ca="1" si="37"/>
        <v>12030</v>
      </c>
      <c r="R140" s="36">
        <f t="shared" ca="1" si="38"/>
        <v>0.1201</v>
      </c>
      <c r="S140" s="37">
        <f t="shared" ca="1" si="39"/>
        <v>2.9202257500000002</v>
      </c>
      <c r="T140" s="95">
        <f ca="1">IF(L140&gt;=N$2,1,D140*T141/VLOOKUP(L140,Moeda!A$3:D$24,4,1))</f>
        <v>2.9202257459999998</v>
      </c>
    </row>
    <row r="141" spans="1:20" x14ac:dyDescent="0.2">
      <c r="A141" s="8">
        <v>38534</v>
      </c>
      <c r="B141" s="78">
        <v>0.11</v>
      </c>
      <c r="C141" s="68">
        <v>2435.96</v>
      </c>
      <c r="D141" s="83">
        <f t="shared" ca="1" si="28"/>
        <v>1.0011013900000001</v>
      </c>
      <c r="E141" s="97">
        <f t="shared" ca="1" si="29"/>
        <v>0.1101</v>
      </c>
      <c r="F141" s="82">
        <f t="shared" ca="1" si="30"/>
        <v>1.0362303799999999</v>
      </c>
      <c r="G141" s="97">
        <f t="shared" ca="1" si="31"/>
        <v>3.6230000000000002</v>
      </c>
      <c r="H141" s="82">
        <f t="shared" ca="1" si="41"/>
        <v>1.06842226</v>
      </c>
      <c r="I141" s="97">
        <f t="shared" ca="1" si="32"/>
        <v>6.8422000000000001</v>
      </c>
      <c r="J141" s="14" t="str">
        <f t="shared" ca="1" si="40"/>
        <v>v</v>
      </c>
      <c r="L141" s="8">
        <f t="shared" si="33"/>
        <v>38534</v>
      </c>
      <c r="N141" s="29" t="str">
        <f t="shared" ca="1" si="34"/>
        <v xml:space="preserve"> </v>
      </c>
      <c r="O141">
        <f t="shared" ca="1" si="35"/>
        <v>2005</v>
      </c>
      <c r="P141">
        <f t="shared" ca="1" si="36"/>
        <v>7</v>
      </c>
      <c r="Q141" s="59">
        <f t="shared" ca="1" si="37"/>
        <v>14035</v>
      </c>
      <c r="R141" s="36">
        <f t="shared" ca="1" si="38"/>
        <v>0.1101</v>
      </c>
      <c r="S141" s="37">
        <f t="shared" ca="1" si="39"/>
        <v>2.9167213900000002</v>
      </c>
      <c r="T141" s="95">
        <f ca="1">IF(L141&gt;=N$2,1,D141*T142/VLOOKUP(L141,Moeda!A$3:D$24,4,1))</f>
        <v>2.916721393</v>
      </c>
    </row>
    <row r="142" spans="1:20" x14ac:dyDescent="0.2">
      <c r="A142" s="8">
        <v>38565</v>
      </c>
      <c r="B142" s="78">
        <v>0.28000000000000003</v>
      </c>
      <c r="C142" s="68">
        <v>2442.7800000000002</v>
      </c>
      <c r="D142" s="83">
        <f t="shared" ca="1" si="28"/>
        <v>1.0027997200000001</v>
      </c>
      <c r="E142" s="97">
        <f t="shared" ca="1" si="29"/>
        <v>0.28000000000000003</v>
      </c>
      <c r="F142" s="82">
        <f t="shared" ca="1" si="30"/>
        <v>1.0391315299999999</v>
      </c>
      <c r="G142" s="97">
        <f t="shared" ca="1" si="31"/>
        <v>3.9131999999999998</v>
      </c>
      <c r="H142" s="82">
        <f t="shared" ca="1" si="41"/>
        <v>1.0630165</v>
      </c>
      <c r="I142" s="97">
        <f t="shared" ca="1" si="32"/>
        <v>6.3017000000000003</v>
      </c>
      <c r="J142" s="14" t="str">
        <f t="shared" ca="1" si="40"/>
        <v>v</v>
      </c>
      <c r="L142" s="8">
        <f t="shared" si="33"/>
        <v>38565</v>
      </c>
      <c r="N142" s="29" t="str">
        <f t="shared" ca="1" si="34"/>
        <v xml:space="preserve"> </v>
      </c>
      <c r="O142">
        <f t="shared" ca="1" si="35"/>
        <v>2005</v>
      </c>
      <c r="P142">
        <f t="shared" ca="1" si="36"/>
        <v>8</v>
      </c>
      <c r="Q142" s="59">
        <f t="shared" ca="1" si="37"/>
        <v>16040</v>
      </c>
      <c r="R142" s="36">
        <f t="shared" ca="1" si="38"/>
        <v>0.28000000000000003</v>
      </c>
      <c r="S142" s="37">
        <f t="shared" ca="1" si="39"/>
        <v>2.9135124800000001</v>
      </c>
      <c r="T142" s="95">
        <f ca="1">IF(L142&gt;=N$2,1,D142*T143/VLOOKUP(L142,Moeda!A$3:D$24,4,1))</f>
        <v>2.913512479</v>
      </c>
    </row>
    <row r="143" spans="1:20" x14ac:dyDescent="0.2">
      <c r="A143" s="8">
        <v>38596</v>
      </c>
      <c r="B143" s="78">
        <v>0.16</v>
      </c>
      <c r="C143" s="68">
        <v>2446.69</v>
      </c>
      <c r="D143" s="83">
        <f t="shared" ca="1" si="28"/>
        <v>1.0016006399999999</v>
      </c>
      <c r="E143" s="97">
        <f t="shared" ca="1" si="29"/>
        <v>0.16009999999999999</v>
      </c>
      <c r="F143" s="82">
        <f t="shared" ca="1" si="30"/>
        <v>1.04079481</v>
      </c>
      <c r="G143" s="97">
        <f t="shared" ca="1" si="31"/>
        <v>4.0795000000000003</v>
      </c>
      <c r="H143" s="82">
        <f t="shared" ca="1" si="41"/>
        <v>1.0595263500000001</v>
      </c>
      <c r="I143" s="97">
        <f t="shared" ca="1" si="32"/>
        <v>5.9526000000000003</v>
      </c>
      <c r="J143" s="14" t="str">
        <f t="shared" ca="1" si="40"/>
        <v>v</v>
      </c>
      <c r="L143" s="8">
        <f t="shared" si="33"/>
        <v>38596</v>
      </c>
      <c r="N143" s="29" t="str">
        <f t="shared" ca="1" si="34"/>
        <v xml:space="preserve"> </v>
      </c>
      <c r="O143">
        <f t="shared" ca="1" si="35"/>
        <v>2005</v>
      </c>
      <c r="P143">
        <f t="shared" ca="1" si="36"/>
        <v>9</v>
      </c>
      <c r="Q143" s="59">
        <f t="shared" ca="1" si="37"/>
        <v>18045</v>
      </c>
      <c r="R143" s="36">
        <f t="shared" ca="1" si="38"/>
        <v>0.16009999999999999</v>
      </c>
      <c r="S143" s="37">
        <f t="shared" ca="1" si="39"/>
        <v>2.9053782300000002</v>
      </c>
      <c r="T143" s="95">
        <f ca="1">IF(L143&gt;=N$2,1,D143*T144/VLOOKUP(L143,Moeda!A$3:D$24,4,1))</f>
        <v>2.905378233</v>
      </c>
    </row>
    <row r="144" spans="1:20" x14ac:dyDescent="0.2">
      <c r="A144" s="8">
        <v>38626</v>
      </c>
      <c r="B144" s="78">
        <v>0.56000000000000005</v>
      </c>
      <c r="C144" s="68">
        <v>2460.39</v>
      </c>
      <c r="D144" s="83">
        <f t="shared" ca="1" si="28"/>
        <v>1.0055993999999999</v>
      </c>
      <c r="E144" s="97">
        <f t="shared" ca="1" si="29"/>
        <v>0.55989999999999995</v>
      </c>
      <c r="F144" s="82">
        <f t="shared" ca="1" si="30"/>
        <v>1.04662264</v>
      </c>
      <c r="G144" s="97">
        <f t="shared" ca="1" si="31"/>
        <v>4.6623000000000001</v>
      </c>
      <c r="H144" s="82">
        <f t="shared" ca="1" si="41"/>
        <v>1.06206026</v>
      </c>
      <c r="I144" s="97">
        <f t="shared" ca="1" si="32"/>
        <v>6.2060000000000004</v>
      </c>
      <c r="J144" s="14" t="str">
        <f t="shared" ca="1" si="40"/>
        <v>v</v>
      </c>
      <c r="L144" s="8">
        <f t="shared" si="33"/>
        <v>38626</v>
      </c>
      <c r="N144" s="29" t="str">
        <f t="shared" ca="1" si="34"/>
        <v xml:space="preserve"> </v>
      </c>
      <c r="O144">
        <f t="shared" ca="1" si="35"/>
        <v>2005</v>
      </c>
      <c r="P144">
        <f t="shared" ca="1" si="36"/>
        <v>10</v>
      </c>
      <c r="Q144" s="59">
        <f t="shared" ca="1" si="37"/>
        <v>20050</v>
      </c>
      <c r="R144" s="36">
        <f t="shared" ca="1" si="38"/>
        <v>0.55989999999999995</v>
      </c>
      <c r="S144" s="37">
        <f t="shared" ca="1" si="39"/>
        <v>2.9007352000000002</v>
      </c>
      <c r="T144" s="95">
        <f ca="1">IF(L144&gt;=N$2,1,D144*T145/VLOOKUP(L144,Moeda!A$3:D$24,4,1))</f>
        <v>2.9007352000000002</v>
      </c>
    </row>
    <row r="145" spans="1:20" x14ac:dyDescent="0.2">
      <c r="A145" s="8">
        <v>38657</v>
      </c>
      <c r="B145" s="78">
        <v>0.78</v>
      </c>
      <c r="C145" s="68">
        <v>2479.58</v>
      </c>
      <c r="D145" s="83">
        <f t="shared" ca="1" si="28"/>
        <v>1.0077995799999999</v>
      </c>
      <c r="E145" s="97">
        <f t="shared" ca="1" si="29"/>
        <v>0.78</v>
      </c>
      <c r="F145" s="82">
        <f t="shared" ca="1" si="30"/>
        <v>1.05478586</v>
      </c>
      <c r="G145" s="97">
        <f t="shared" ca="1" si="31"/>
        <v>5.4786000000000001</v>
      </c>
      <c r="H145" s="82">
        <f t="shared" ca="1" si="41"/>
        <v>1.06364507</v>
      </c>
      <c r="I145" s="97">
        <f t="shared" ca="1" si="32"/>
        <v>6.3644999999999996</v>
      </c>
      <c r="J145" s="14" t="str">
        <f t="shared" ca="1" si="40"/>
        <v>v</v>
      </c>
      <c r="L145" s="8">
        <f t="shared" si="33"/>
        <v>38657</v>
      </c>
      <c r="N145" s="29" t="str">
        <f t="shared" ca="1" si="34"/>
        <v xml:space="preserve"> </v>
      </c>
      <c r="O145">
        <f t="shared" ca="1" si="35"/>
        <v>2005</v>
      </c>
      <c r="P145">
        <f t="shared" ca="1" si="36"/>
        <v>11</v>
      </c>
      <c r="Q145" s="59">
        <f t="shared" ca="1" si="37"/>
        <v>22055</v>
      </c>
      <c r="R145" s="36">
        <f t="shared" ca="1" si="38"/>
        <v>0.78</v>
      </c>
      <c r="S145" s="37">
        <f t="shared" ca="1" si="39"/>
        <v>2.8845832599999999</v>
      </c>
      <c r="T145" s="95">
        <f ca="1">IF(L145&gt;=N$2,1,D145*T146/VLOOKUP(L145,Moeda!A$3:D$24,4,1))</f>
        <v>2.8845832640000002</v>
      </c>
    </row>
    <row r="146" spans="1:20" x14ac:dyDescent="0.2">
      <c r="A146" s="8">
        <v>38687</v>
      </c>
      <c r="B146" s="78">
        <v>0.38</v>
      </c>
      <c r="C146" s="68">
        <v>2489</v>
      </c>
      <c r="D146" s="83">
        <f t="shared" ca="1" si="28"/>
        <v>1.0037990299999999</v>
      </c>
      <c r="E146" s="97">
        <f t="shared" ca="1" si="29"/>
        <v>0.37990000000000002</v>
      </c>
      <c r="F146" s="82">
        <f t="shared" ca="1" si="30"/>
        <v>1.05879302</v>
      </c>
      <c r="G146" s="97">
        <f t="shared" ca="1" si="31"/>
        <v>5.8792999999999997</v>
      </c>
      <c r="H146" s="82">
        <f t="shared" ca="1" si="41"/>
        <v>1.05879302</v>
      </c>
      <c r="I146" s="97">
        <f t="shared" ca="1" si="32"/>
        <v>5.8792999999999997</v>
      </c>
      <c r="J146" s="14" t="str">
        <f t="shared" ca="1" si="40"/>
        <v>v</v>
      </c>
      <c r="L146" s="8">
        <f t="shared" si="33"/>
        <v>38687</v>
      </c>
      <c r="N146" s="29" t="str">
        <f t="shared" ca="1" si="34"/>
        <v xml:space="preserve"> </v>
      </c>
      <c r="O146">
        <f t="shared" ca="1" si="35"/>
        <v>2005</v>
      </c>
      <c r="P146">
        <f t="shared" ca="1" si="36"/>
        <v>12</v>
      </c>
      <c r="Q146" s="59">
        <f t="shared" ca="1" si="37"/>
        <v>24060</v>
      </c>
      <c r="R146" s="36">
        <f t="shared" ca="1" si="38"/>
        <v>0.37990000000000002</v>
      </c>
      <c r="S146" s="37">
        <f t="shared" ca="1" si="39"/>
        <v>2.8622588499999999</v>
      </c>
      <c r="T146" s="95">
        <f ca="1">IF(L146&gt;=N$2,1,D146*T147/VLOOKUP(L146,Moeda!A$3:D$24,4,1))</f>
        <v>2.8622588470000001</v>
      </c>
    </row>
    <row r="147" spans="1:20" x14ac:dyDescent="0.2">
      <c r="A147" s="8">
        <v>38718</v>
      </c>
      <c r="B147" s="78">
        <v>0.51</v>
      </c>
      <c r="C147" s="66">
        <v>2501.69</v>
      </c>
      <c r="D147" s="83">
        <f t="shared" ca="1" si="28"/>
        <v>1.0050984300000001</v>
      </c>
      <c r="E147" s="97">
        <f t="shared" ca="1" si="29"/>
        <v>0.50980000000000003</v>
      </c>
      <c r="F147" s="82">
        <f t="shared" ca="1" si="30"/>
        <v>1.0050984300000001</v>
      </c>
      <c r="G147" s="97">
        <f t="shared" ca="1" si="31"/>
        <v>0.50980000000000003</v>
      </c>
      <c r="H147" s="82">
        <f t="shared" ca="1" si="41"/>
        <v>1.0570015100000001</v>
      </c>
      <c r="I147" s="97">
        <f t="shared" ca="1" si="32"/>
        <v>5.7001999999999997</v>
      </c>
      <c r="J147" s="14" t="str">
        <f t="shared" ca="1" si="40"/>
        <v>v</v>
      </c>
      <c r="L147" s="8">
        <f t="shared" si="33"/>
        <v>38718</v>
      </c>
      <c r="N147" s="29" t="str">
        <f t="shared" ca="1" si="34"/>
        <v xml:space="preserve"> </v>
      </c>
      <c r="O147">
        <f t="shared" ca="1" si="35"/>
        <v>2006</v>
      </c>
      <c r="P147">
        <f t="shared" ca="1" si="36"/>
        <v>1</v>
      </c>
      <c r="Q147" s="59">
        <f t="shared" ca="1" si="37"/>
        <v>2006</v>
      </c>
      <c r="R147" s="36">
        <f t="shared" ca="1" si="38"/>
        <v>0.50980000000000003</v>
      </c>
      <c r="S147" s="37">
        <f t="shared" ca="1" si="39"/>
        <v>2.8514261900000002</v>
      </c>
      <c r="T147" s="95">
        <f ca="1">IF(L147&gt;=N$2,1,D147*T148/VLOOKUP(L147,Moeda!A$3:D$24,4,1))</f>
        <v>2.851426193</v>
      </c>
    </row>
    <row r="148" spans="1:20" x14ac:dyDescent="0.2">
      <c r="A148" s="8">
        <v>38749</v>
      </c>
      <c r="B148" s="78">
        <v>0.52</v>
      </c>
      <c r="C148" s="66">
        <v>2514.6999999999998</v>
      </c>
      <c r="D148" s="83">
        <f t="shared" ca="1" si="28"/>
        <v>1.0052004800000001</v>
      </c>
      <c r="E148" s="97">
        <f t="shared" ca="1" si="29"/>
        <v>0.52</v>
      </c>
      <c r="F148" s="82">
        <f t="shared" ca="1" si="30"/>
        <v>1.01032542</v>
      </c>
      <c r="G148" s="97">
        <f t="shared" ca="1" si="31"/>
        <v>1.0325</v>
      </c>
      <c r="H148" s="82">
        <f t="shared" ca="1" si="41"/>
        <v>1.05469553</v>
      </c>
      <c r="I148" s="97">
        <f t="shared" ca="1" si="32"/>
        <v>5.4695999999999998</v>
      </c>
      <c r="J148" s="14" t="str">
        <f t="shared" ca="1" si="40"/>
        <v>v</v>
      </c>
      <c r="L148" s="8">
        <f t="shared" si="33"/>
        <v>38749</v>
      </c>
      <c r="N148" s="29" t="str">
        <f t="shared" ca="1" si="34"/>
        <v xml:space="preserve"> </v>
      </c>
      <c r="O148">
        <f t="shared" ca="1" si="35"/>
        <v>2006</v>
      </c>
      <c r="P148">
        <f t="shared" ca="1" si="36"/>
        <v>2</v>
      </c>
      <c r="Q148" s="59">
        <f t="shared" ca="1" si="37"/>
        <v>4012</v>
      </c>
      <c r="R148" s="36">
        <f t="shared" ca="1" si="38"/>
        <v>0.52</v>
      </c>
      <c r="S148" s="37">
        <f t="shared" ca="1" si="39"/>
        <v>2.8369621399999998</v>
      </c>
      <c r="T148" s="95">
        <f ca="1">IF(L148&gt;=N$2,1,D148*T149/VLOOKUP(L148,Moeda!A$3:D$24,4,1))</f>
        <v>2.8369621399999998</v>
      </c>
    </row>
    <row r="149" spans="1:20" x14ac:dyDescent="0.2">
      <c r="A149" s="8">
        <v>38777</v>
      </c>
      <c r="B149" s="78">
        <v>0.37</v>
      </c>
      <c r="C149" s="66">
        <v>2524</v>
      </c>
      <c r="D149" s="83">
        <f t="shared" ca="1" si="28"/>
        <v>1.00369825</v>
      </c>
      <c r="E149" s="97">
        <f t="shared" ca="1" si="29"/>
        <v>0.36980000000000002</v>
      </c>
      <c r="F149" s="82">
        <f t="shared" ca="1" si="30"/>
        <v>1.01406186</v>
      </c>
      <c r="G149" s="97">
        <f t="shared" ca="1" si="31"/>
        <v>1.4061999999999999</v>
      </c>
      <c r="H149" s="82">
        <f t="shared" ca="1" si="41"/>
        <v>1.0549017000000001</v>
      </c>
      <c r="I149" s="97">
        <f t="shared" ca="1" si="32"/>
        <v>5.4901999999999997</v>
      </c>
      <c r="J149" s="14" t="str">
        <f t="shared" ca="1" si="40"/>
        <v>v</v>
      </c>
      <c r="L149" s="8">
        <f t="shared" si="33"/>
        <v>38777</v>
      </c>
      <c r="N149" s="29" t="str">
        <f t="shared" ca="1" si="34"/>
        <v xml:space="preserve"> </v>
      </c>
      <c r="O149">
        <f t="shared" ca="1" si="35"/>
        <v>2006</v>
      </c>
      <c r="P149">
        <f t="shared" ca="1" si="36"/>
        <v>3</v>
      </c>
      <c r="Q149" s="59">
        <f t="shared" ca="1" si="37"/>
        <v>6018</v>
      </c>
      <c r="R149" s="36">
        <f t="shared" ca="1" si="38"/>
        <v>0.36980000000000002</v>
      </c>
      <c r="S149" s="37">
        <f t="shared" ca="1" si="39"/>
        <v>2.8222849000000001</v>
      </c>
      <c r="T149" s="95">
        <f ca="1">IF(L149&gt;=N$2,1,D149*T150/VLOOKUP(L149,Moeda!A$3:D$24,4,1))</f>
        <v>2.822284904</v>
      </c>
    </row>
    <row r="150" spans="1:20" x14ac:dyDescent="0.2">
      <c r="A150" s="8">
        <v>38808</v>
      </c>
      <c r="B150" s="78">
        <v>0.17</v>
      </c>
      <c r="C150" s="64">
        <v>2528.29</v>
      </c>
      <c r="D150" s="83">
        <f t="shared" ca="1" si="28"/>
        <v>1.00169968</v>
      </c>
      <c r="E150" s="97">
        <f t="shared" ca="1" si="29"/>
        <v>0.17</v>
      </c>
      <c r="F150" s="82">
        <f t="shared" ca="1" si="30"/>
        <v>1.0157854399999999</v>
      </c>
      <c r="G150" s="97">
        <f t="shared" ca="1" si="31"/>
        <v>1.5785</v>
      </c>
      <c r="H150" s="82">
        <f t="shared" ca="1" si="41"/>
        <v>1.04893065</v>
      </c>
      <c r="I150" s="97">
        <f t="shared" ca="1" si="32"/>
        <v>4.8930999999999996</v>
      </c>
      <c r="J150" s="14" t="str">
        <f t="shared" ca="1" si="40"/>
        <v>v</v>
      </c>
      <c r="L150" s="8">
        <f t="shared" si="33"/>
        <v>38808</v>
      </c>
      <c r="N150" s="29" t="str">
        <f t="shared" ca="1" si="34"/>
        <v xml:space="preserve"> </v>
      </c>
      <c r="O150">
        <f t="shared" ca="1" si="35"/>
        <v>2006</v>
      </c>
      <c r="P150">
        <f t="shared" ca="1" si="36"/>
        <v>4</v>
      </c>
      <c r="Q150" s="59">
        <f t="shared" ca="1" si="37"/>
        <v>8024</v>
      </c>
      <c r="R150" s="36">
        <f t="shared" ca="1" si="38"/>
        <v>0.17</v>
      </c>
      <c r="S150" s="37">
        <f t="shared" ca="1" si="39"/>
        <v>2.8118858499999999</v>
      </c>
      <c r="T150" s="95">
        <f ca="1">IF(L150&gt;=N$2,1,D150*T151/VLOOKUP(L150,Moeda!A$3:D$24,4,1))</f>
        <v>2.8118858470000001</v>
      </c>
    </row>
    <row r="151" spans="1:20" x14ac:dyDescent="0.2">
      <c r="A151" s="8">
        <v>38838</v>
      </c>
      <c r="B151" s="78">
        <v>0.27</v>
      </c>
      <c r="C151" s="68">
        <v>2535.12</v>
      </c>
      <c r="D151" s="83">
        <f t="shared" ca="1" si="28"/>
        <v>1.0027014299999999</v>
      </c>
      <c r="E151" s="97">
        <f t="shared" ca="1" si="29"/>
        <v>0.27010000000000001</v>
      </c>
      <c r="F151" s="82">
        <f t="shared" ca="1" si="30"/>
        <v>1.01852951</v>
      </c>
      <c r="G151" s="97">
        <f t="shared" ca="1" si="31"/>
        <v>1.853</v>
      </c>
      <c r="H151" s="82">
        <f t="shared" ca="1" si="41"/>
        <v>1.0431047200000001</v>
      </c>
      <c r="I151" s="97">
        <f t="shared" ca="1" si="32"/>
        <v>4.3105000000000002</v>
      </c>
      <c r="J151" s="14" t="str">
        <f t="shared" ca="1" si="40"/>
        <v>v</v>
      </c>
      <c r="L151" s="8">
        <f t="shared" si="33"/>
        <v>38838</v>
      </c>
      <c r="N151" s="29" t="str">
        <f t="shared" ca="1" si="34"/>
        <v xml:space="preserve"> </v>
      </c>
      <c r="O151">
        <f t="shared" ca="1" si="35"/>
        <v>2006</v>
      </c>
      <c r="P151">
        <f t="shared" ca="1" si="36"/>
        <v>5</v>
      </c>
      <c r="Q151" s="59">
        <f t="shared" ca="1" si="37"/>
        <v>10030</v>
      </c>
      <c r="R151" s="36">
        <f t="shared" ca="1" si="38"/>
        <v>0.27010000000000001</v>
      </c>
      <c r="S151" s="37">
        <f t="shared" ca="1" si="39"/>
        <v>2.8071146499999999</v>
      </c>
      <c r="T151" s="95">
        <f ca="1">IF(L151&gt;=N$2,1,D151*T152/VLOOKUP(L151,Moeda!A$3:D$24,4,1))</f>
        <v>2.8071146499999999</v>
      </c>
    </row>
    <row r="152" spans="1:20" x14ac:dyDescent="0.2">
      <c r="A152" s="8">
        <v>38869</v>
      </c>
      <c r="B152" s="78">
        <v>-0.15</v>
      </c>
      <c r="C152" s="68">
        <v>2531.3200000000002</v>
      </c>
      <c r="D152" s="83">
        <f t="shared" ca="1" si="28"/>
        <v>0.99850106000000005</v>
      </c>
      <c r="E152" s="97">
        <f t="shared" ca="1" si="29"/>
        <v>-0.14990000000000001</v>
      </c>
      <c r="F152" s="82">
        <f t="shared" ca="1" si="30"/>
        <v>1.0170028</v>
      </c>
      <c r="G152" s="97">
        <f t="shared" ca="1" si="31"/>
        <v>1.7002999999999999</v>
      </c>
      <c r="H152" s="82">
        <f t="shared" ca="1" si="41"/>
        <v>1.0402912900000001</v>
      </c>
      <c r="I152" s="97">
        <f t="shared" ca="1" si="32"/>
        <v>4.0290999999999997</v>
      </c>
      <c r="J152" s="14" t="str">
        <f t="shared" ca="1" si="40"/>
        <v>v</v>
      </c>
      <c r="L152" s="8">
        <f t="shared" si="33"/>
        <v>38869</v>
      </c>
      <c r="N152" s="29" t="str">
        <f t="shared" ca="1" si="34"/>
        <v xml:space="preserve"> </v>
      </c>
      <c r="O152">
        <f t="shared" ca="1" si="35"/>
        <v>2006</v>
      </c>
      <c r="P152">
        <f t="shared" ca="1" si="36"/>
        <v>6</v>
      </c>
      <c r="Q152" s="59">
        <f t="shared" ca="1" si="37"/>
        <v>12036</v>
      </c>
      <c r="R152" s="36">
        <f t="shared" ca="1" si="38"/>
        <v>-0.14990000000000001</v>
      </c>
      <c r="S152" s="37">
        <f t="shared" ca="1" si="39"/>
        <v>2.7995518599999998</v>
      </c>
      <c r="T152" s="95">
        <f ca="1">IF(L152&gt;=N$2,1,D152*T153/VLOOKUP(L152,Moeda!A$3:D$24,4,1))</f>
        <v>2.799551857</v>
      </c>
    </row>
    <row r="153" spans="1:20" x14ac:dyDescent="0.2">
      <c r="A153" s="8">
        <v>38899</v>
      </c>
      <c r="B153" s="78">
        <v>-0.02</v>
      </c>
      <c r="C153" s="68">
        <v>2530.81</v>
      </c>
      <c r="D153" s="83">
        <f t="shared" ca="1" si="28"/>
        <v>0.99979852000000002</v>
      </c>
      <c r="E153" s="97">
        <f t="shared" ca="1" si="29"/>
        <v>-2.01E-2</v>
      </c>
      <c r="F153" s="82">
        <f t="shared" ca="1" si="30"/>
        <v>1.0167978900000001</v>
      </c>
      <c r="G153" s="97">
        <f t="shared" ca="1" si="31"/>
        <v>1.6798</v>
      </c>
      <c r="H153" s="82">
        <f t="shared" ca="1" si="41"/>
        <v>1.03893741</v>
      </c>
      <c r="I153" s="97">
        <f t="shared" ca="1" si="32"/>
        <v>3.8936999999999999</v>
      </c>
      <c r="J153" s="14" t="str">
        <f t="shared" ca="1" si="40"/>
        <v>v</v>
      </c>
      <c r="L153" s="8">
        <f t="shared" si="33"/>
        <v>38899</v>
      </c>
      <c r="N153" s="29" t="str">
        <f t="shared" ca="1" si="34"/>
        <v xml:space="preserve"> </v>
      </c>
      <c r="O153">
        <f t="shared" ca="1" si="35"/>
        <v>2006</v>
      </c>
      <c r="P153">
        <f t="shared" ca="1" si="36"/>
        <v>7</v>
      </c>
      <c r="Q153" s="59">
        <f t="shared" ca="1" si="37"/>
        <v>14042</v>
      </c>
      <c r="R153" s="36">
        <f t="shared" ca="1" si="38"/>
        <v>-2.01E-2</v>
      </c>
      <c r="S153" s="37">
        <f t="shared" ca="1" si="39"/>
        <v>2.80375452</v>
      </c>
      <c r="T153" s="95">
        <f ca="1">IF(L153&gt;=N$2,1,D153*T154/VLOOKUP(L153,Moeda!A$3:D$24,4,1))</f>
        <v>2.8037545169999998</v>
      </c>
    </row>
    <row r="154" spans="1:20" x14ac:dyDescent="0.2">
      <c r="A154" s="8">
        <v>38930</v>
      </c>
      <c r="B154" s="78">
        <v>0.19</v>
      </c>
      <c r="C154" s="68">
        <v>2535.62</v>
      </c>
      <c r="D154" s="83">
        <f t="shared" ca="1" si="28"/>
        <v>1.00190058</v>
      </c>
      <c r="E154" s="97">
        <f t="shared" ca="1" si="29"/>
        <v>0.19009999999999999</v>
      </c>
      <c r="F154" s="82">
        <f t="shared" ca="1" si="30"/>
        <v>1.0187303999999999</v>
      </c>
      <c r="G154" s="97">
        <f t="shared" ca="1" si="31"/>
        <v>1.873</v>
      </c>
      <c r="H154" s="82">
        <f t="shared" ca="1" si="41"/>
        <v>1.0380058700000001</v>
      </c>
      <c r="I154" s="97">
        <f t="shared" ca="1" si="32"/>
        <v>3.8006000000000002</v>
      </c>
      <c r="J154" s="14" t="str">
        <f t="shared" ca="1" si="40"/>
        <v>v</v>
      </c>
      <c r="L154" s="8">
        <f t="shared" si="33"/>
        <v>38930</v>
      </c>
      <c r="N154" s="29" t="str">
        <f t="shared" ca="1" si="34"/>
        <v xml:space="preserve"> </v>
      </c>
      <c r="O154">
        <f t="shared" ca="1" si="35"/>
        <v>2006</v>
      </c>
      <c r="P154">
        <f t="shared" ca="1" si="36"/>
        <v>8</v>
      </c>
      <c r="Q154" s="59">
        <f t="shared" ca="1" si="37"/>
        <v>16048</v>
      </c>
      <c r="R154" s="36">
        <f t="shared" ca="1" si="38"/>
        <v>0.19009999999999999</v>
      </c>
      <c r="S154" s="37">
        <f t="shared" ca="1" si="39"/>
        <v>2.8043195299999999</v>
      </c>
      <c r="T154" s="95">
        <f ca="1">IF(L154&gt;=N$2,1,D154*T155/VLOOKUP(L154,Moeda!A$3:D$24,4,1))</f>
        <v>2.804319531</v>
      </c>
    </row>
    <row r="155" spans="1:20" x14ac:dyDescent="0.2">
      <c r="A155" s="8">
        <v>38961</v>
      </c>
      <c r="B155" s="78">
        <v>0.05</v>
      </c>
      <c r="C155" s="68">
        <v>2536.89</v>
      </c>
      <c r="D155" s="83">
        <f t="shared" ca="1" si="28"/>
        <v>1.00050086</v>
      </c>
      <c r="E155" s="97">
        <f t="shared" ca="1" si="29"/>
        <v>5.0099999999999999E-2</v>
      </c>
      <c r="F155" s="82">
        <f t="shared" ca="1" si="30"/>
        <v>1.01924064</v>
      </c>
      <c r="G155" s="97">
        <f t="shared" ca="1" si="31"/>
        <v>1.9240999999999999</v>
      </c>
      <c r="H155" s="82">
        <f t="shared" ca="1" si="41"/>
        <v>1.03686612</v>
      </c>
      <c r="I155" s="97">
        <f t="shared" ca="1" si="32"/>
        <v>3.6865999999999999</v>
      </c>
      <c r="J155" s="14" t="str">
        <f t="shared" ca="1" si="40"/>
        <v>v</v>
      </c>
      <c r="L155" s="8">
        <f t="shared" si="33"/>
        <v>38961</v>
      </c>
      <c r="N155" s="29" t="str">
        <f t="shared" ca="1" si="34"/>
        <v xml:space="preserve"> </v>
      </c>
      <c r="O155">
        <f t="shared" ca="1" si="35"/>
        <v>2006</v>
      </c>
      <c r="P155">
        <f t="shared" ca="1" si="36"/>
        <v>9</v>
      </c>
      <c r="Q155" s="59">
        <f t="shared" ca="1" si="37"/>
        <v>18054</v>
      </c>
      <c r="R155" s="36">
        <f t="shared" ca="1" si="38"/>
        <v>5.0099999999999999E-2</v>
      </c>
      <c r="S155" s="37">
        <f t="shared" ca="1" si="39"/>
        <v>2.7989998100000002</v>
      </c>
      <c r="T155" s="95">
        <f ca="1">IF(L155&gt;=N$2,1,D155*T156/VLOOKUP(L155,Moeda!A$3:D$24,4,1))</f>
        <v>2.798999808</v>
      </c>
    </row>
    <row r="156" spans="1:20" x14ac:dyDescent="0.2">
      <c r="A156" s="8">
        <v>38991</v>
      </c>
      <c r="B156" s="78">
        <v>0.28999999999999998</v>
      </c>
      <c r="C156" s="68">
        <v>2544.25</v>
      </c>
      <c r="D156" s="83">
        <f t="shared" ca="1" si="28"/>
        <v>1.00290119</v>
      </c>
      <c r="E156" s="97">
        <f t="shared" ca="1" si="29"/>
        <v>0.29010000000000002</v>
      </c>
      <c r="F156" s="82">
        <f t="shared" ca="1" si="30"/>
        <v>1.0221976500000001</v>
      </c>
      <c r="G156" s="97">
        <f t="shared" ca="1" si="31"/>
        <v>2.2198000000000002</v>
      </c>
      <c r="H156" s="82">
        <f t="shared" ca="1" si="41"/>
        <v>1.0340840099999999</v>
      </c>
      <c r="I156" s="97">
        <f t="shared" ca="1" si="32"/>
        <v>3.4083999999999999</v>
      </c>
      <c r="J156" s="14" t="str">
        <f t="shared" ca="1" si="40"/>
        <v>v</v>
      </c>
      <c r="L156" s="8">
        <f t="shared" si="33"/>
        <v>38991</v>
      </c>
      <c r="N156" s="29" t="str">
        <f t="shared" ca="1" si="34"/>
        <v xml:space="preserve"> </v>
      </c>
      <c r="O156">
        <f t="shared" ca="1" si="35"/>
        <v>2006</v>
      </c>
      <c r="P156">
        <f t="shared" ca="1" si="36"/>
        <v>10</v>
      </c>
      <c r="Q156" s="59">
        <f t="shared" ca="1" si="37"/>
        <v>20060</v>
      </c>
      <c r="R156" s="36">
        <f t="shared" ca="1" si="38"/>
        <v>0.29010000000000002</v>
      </c>
      <c r="S156" s="37">
        <f t="shared" ca="1" si="39"/>
        <v>2.7975986000000002</v>
      </c>
      <c r="T156" s="95">
        <f ca="1">IF(L156&gt;=N$2,1,D156*T157/VLOOKUP(L156,Moeda!A$3:D$24,4,1))</f>
        <v>2.797598603</v>
      </c>
    </row>
    <row r="157" spans="1:20" x14ac:dyDescent="0.2">
      <c r="A157" s="8">
        <v>39022</v>
      </c>
      <c r="B157" s="78">
        <v>0.37</v>
      </c>
      <c r="C157" s="66">
        <v>2553.66</v>
      </c>
      <c r="D157" s="83">
        <f t="shared" ca="1" si="28"/>
        <v>1.00369854</v>
      </c>
      <c r="E157" s="97">
        <f t="shared" ca="1" si="29"/>
        <v>0.36990000000000001</v>
      </c>
      <c r="F157" s="82">
        <f t="shared" ca="1" si="30"/>
        <v>1.0259782900000001</v>
      </c>
      <c r="G157" s="97">
        <f t="shared" ca="1" si="31"/>
        <v>2.5977999999999999</v>
      </c>
      <c r="H157" s="82">
        <f t="shared" ca="1" si="41"/>
        <v>1.02987601</v>
      </c>
      <c r="I157" s="97">
        <f t="shared" ca="1" si="32"/>
        <v>2.9876</v>
      </c>
      <c r="J157" s="14" t="str">
        <f t="shared" ca="1" si="40"/>
        <v>v</v>
      </c>
      <c r="L157" s="8">
        <f t="shared" si="33"/>
        <v>39022</v>
      </c>
      <c r="N157" s="29" t="str">
        <f t="shared" ca="1" si="34"/>
        <v xml:space="preserve"> </v>
      </c>
      <c r="O157">
        <f t="shared" ca="1" si="35"/>
        <v>2006</v>
      </c>
      <c r="P157">
        <f t="shared" ca="1" si="36"/>
        <v>11</v>
      </c>
      <c r="Q157" s="59">
        <f t="shared" ca="1" si="37"/>
        <v>22066</v>
      </c>
      <c r="R157" s="36">
        <f t="shared" ca="1" si="38"/>
        <v>0.36990000000000001</v>
      </c>
      <c r="S157" s="37">
        <f t="shared" ca="1" si="39"/>
        <v>2.7895057200000002</v>
      </c>
      <c r="T157" s="95">
        <f ca="1">IF(L157&gt;=N$2,1,D157*T158/VLOOKUP(L157,Moeda!A$3:D$24,4,1))</f>
        <v>2.7895057169999999</v>
      </c>
    </row>
    <row r="158" spans="1:20" x14ac:dyDescent="0.2">
      <c r="A158" s="8">
        <v>39052</v>
      </c>
      <c r="B158" s="78">
        <v>0.35</v>
      </c>
      <c r="C158" s="66">
        <v>2562.6</v>
      </c>
      <c r="D158" s="83">
        <f t="shared" ca="1" si="28"/>
        <v>1.0035008599999999</v>
      </c>
      <c r="E158" s="97">
        <f t="shared" ca="1" si="29"/>
        <v>0.35010000000000002</v>
      </c>
      <c r="F158" s="82">
        <f t="shared" ca="1" si="30"/>
        <v>1.0295700999999999</v>
      </c>
      <c r="G158" s="97">
        <f t="shared" ca="1" si="31"/>
        <v>2.9569999999999999</v>
      </c>
      <c r="H158" s="82">
        <f t="shared" ca="1" si="41"/>
        <v>1.0295700999999999</v>
      </c>
      <c r="I158" s="97">
        <f t="shared" ca="1" si="32"/>
        <v>2.9569999999999999</v>
      </c>
      <c r="J158" s="14" t="str">
        <f t="shared" ca="1" si="40"/>
        <v>v</v>
      </c>
      <c r="L158" s="8">
        <f t="shared" si="33"/>
        <v>39052</v>
      </c>
      <c r="N158" s="29" t="str">
        <f t="shared" ca="1" si="34"/>
        <v xml:space="preserve"> </v>
      </c>
      <c r="O158">
        <f t="shared" ca="1" si="35"/>
        <v>2006</v>
      </c>
      <c r="P158">
        <f t="shared" ca="1" si="36"/>
        <v>12</v>
      </c>
      <c r="Q158" s="59">
        <f t="shared" ca="1" si="37"/>
        <v>24072</v>
      </c>
      <c r="R158" s="36">
        <f t="shared" ca="1" si="38"/>
        <v>0.35010000000000002</v>
      </c>
      <c r="S158" s="37">
        <f t="shared" ca="1" si="39"/>
        <v>2.7792266400000001</v>
      </c>
      <c r="T158" s="95">
        <f ca="1">IF(L158&gt;=N$2,1,D158*T159/VLOOKUP(L158,Moeda!A$3:D$24,4,1))</f>
        <v>2.7792266360000002</v>
      </c>
    </row>
    <row r="159" spans="1:20" x14ac:dyDescent="0.2">
      <c r="A159" s="8">
        <v>39083</v>
      </c>
      <c r="B159" s="78">
        <v>0.52</v>
      </c>
      <c r="C159" s="66">
        <v>2575.9299999999998</v>
      </c>
      <c r="D159" s="83">
        <f t="shared" ca="1" si="28"/>
        <v>1.0052017499999999</v>
      </c>
      <c r="E159" s="97">
        <f t="shared" ca="1" si="29"/>
        <v>0.5202</v>
      </c>
      <c r="F159" s="82">
        <f t="shared" ca="1" si="30"/>
        <v>1.0052017499999999</v>
      </c>
      <c r="G159" s="97">
        <f t="shared" ca="1" si="31"/>
        <v>0.5202</v>
      </c>
      <c r="H159" s="82">
        <f t="shared" ca="1" si="41"/>
        <v>1.02967593</v>
      </c>
      <c r="I159" s="97">
        <f t="shared" ca="1" si="32"/>
        <v>2.9676</v>
      </c>
      <c r="J159" s="14" t="str">
        <f t="shared" ca="1" si="40"/>
        <v>v</v>
      </c>
      <c r="L159" s="8">
        <f t="shared" si="33"/>
        <v>39083</v>
      </c>
      <c r="N159" s="29" t="str">
        <f t="shared" ca="1" si="34"/>
        <v xml:space="preserve"> </v>
      </c>
      <c r="O159">
        <f t="shared" ca="1" si="35"/>
        <v>2007</v>
      </c>
      <c r="P159">
        <f t="shared" ca="1" si="36"/>
        <v>1</v>
      </c>
      <c r="Q159" s="59">
        <f t="shared" ca="1" si="37"/>
        <v>2007</v>
      </c>
      <c r="R159" s="36">
        <f t="shared" ca="1" si="38"/>
        <v>0.5202</v>
      </c>
      <c r="S159" s="37">
        <f t="shared" ca="1" si="39"/>
        <v>2.7695308999999999</v>
      </c>
      <c r="T159" s="95">
        <f ca="1">IF(L159&gt;=N$2,1,D159*T160/VLOOKUP(L159,Moeda!A$3:D$24,4,1))</f>
        <v>2.769530896</v>
      </c>
    </row>
    <row r="160" spans="1:20" x14ac:dyDescent="0.2">
      <c r="A160" s="8">
        <v>39114</v>
      </c>
      <c r="B160" s="78">
        <v>0.46</v>
      </c>
      <c r="C160" s="72">
        <v>2587.7800000000002</v>
      </c>
      <c r="D160" s="83">
        <f t="shared" ca="1" si="28"/>
        <v>1.00460028</v>
      </c>
      <c r="E160" s="97">
        <f t="shared" ca="1" si="29"/>
        <v>0.46</v>
      </c>
      <c r="F160" s="82">
        <f t="shared" ca="1" si="30"/>
        <v>1.0098259599999999</v>
      </c>
      <c r="G160" s="97">
        <f t="shared" ca="1" si="31"/>
        <v>0.98260000000000003</v>
      </c>
      <c r="H160" s="82">
        <f t="shared" ca="1" si="41"/>
        <v>1.0290611199999999</v>
      </c>
      <c r="I160" s="97">
        <f t="shared" ca="1" si="32"/>
        <v>2.9060999999999999</v>
      </c>
      <c r="J160" s="14" t="str">
        <f t="shared" ca="1" si="40"/>
        <v>v</v>
      </c>
      <c r="L160" s="8">
        <f t="shared" si="33"/>
        <v>39114</v>
      </c>
      <c r="N160" s="29" t="str">
        <f t="shared" ca="1" si="34"/>
        <v xml:space="preserve"> </v>
      </c>
      <c r="O160">
        <f t="shared" ca="1" si="35"/>
        <v>2007</v>
      </c>
      <c r="P160">
        <f t="shared" ca="1" si="36"/>
        <v>2</v>
      </c>
      <c r="Q160" s="59">
        <f t="shared" ca="1" si="37"/>
        <v>4014</v>
      </c>
      <c r="R160" s="36">
        <f t="shared" ca="1" si="38"/>
        <v>0.46</v>
      </c>
      <c r="S160" s="37">
        <f t="shared" ca="1" si="39"/>
        <v>2.7551990399999999</v>
      </c>
      <c r="T160" s="95">
        <f ca="1">IF(L160&gt;=N$2,1,D160*T161/VLOOKUP(L160,Moeda!A$3:D$24,4,1))</f>
        <v>2.7551990389999998</v>
      </c>
    </row>
    <row r="161" spans="1:20" x14ac:dyDescent="0.2">
      <c r="A161" s="8">
        <v>39142</v>
      </c>
      <c r="B161" s="78">
        <v>0.41</v>
      </c>
      <c r="C161" s="72">
        <v>2598.39</v>
      </c>
      <c r="D161" s="83">
        <f t="shared" ca="1" si="28"/>
        <v>1.00410004</v>
      </c>
      <c r="E161" s="97">
        <f t="shared" ca="1" si="29"/>
        <v>0.41</v>
      </c>
      <c r="F161" s="82">
        <f t="shared" ca="1" si="30"/>
        <v>1.0139662899999999</v>
      </c>
      <c r="G161" s="97">
        <f t="shared" ca="1" si="31"/>
        <v>1.3966000000000001</v>
      </c>
      <c r="H161" s="82">
        <f t="shared" ca="1" si="41"/>
        <v>1.0294730599999999</v>
      </c>
      <c r="I161" s="97">
        <f t="shared" ca="1" si="32"/>
        <v>2.9472999999999998</v>
      </c>
      <c r="J161" s="14" t="str">
        <f t="shared" ca="1" si="40"/>
        <v>v</v>
      </c>
      <c r="L161" s="8">
        <f t="shared" si="33"/>
        <v>39142</v>
      </c>
      <c r="N161" s="29" t="str">
        <f t="shared" ca="1" si="34"/>
        <v xml:space="preserve"> </v>
      </c>
      <c r="O161">
        <f t="shared" ca="1" si="35"/>
        <v>2007</v>
      </c>
      <c r="P161">
        <f t="shared" ca="1" si="36"/>
        <v>3</v>
      </c>
      <c r="Q161" s="59">
        <f t="shared" ca="1" si="37"/>
        <v>6021</v>
      </c>
      <c r="R161" s="36">
        <f t="shared" ca="1" si="38"/>
        <v>0.41</v>
      </c>
      <c r="S161" s="37">
        <f t="shared" ca="1" si="39"/>
        <v>2.7425823899999999</v>
      </c>
      <c r="T161" s="95">
        <f ca="1">IF(L161&gt;=N$2,1,D161*T162/VLOOKUP(L161,Moeda!A$3:D$24,4,1))</f>
        <v>2.7425823920000001</v>
      </c>
    </row>
    <row r="162" spans="1:20" x14ac:dyDescent="0.2">
      <c r="A162" s="8">
        <v>39173</v>
      </c>
      <c r="B162" s="78">
        <v>0.22</v>
      </c>
      <c r="C162" s="72">
        <v>2604.11</v>
      </c>
      <c r="D162" s="83">
        <f t="shared" ca="1" si="28"/>
        <v>1.0022013599999999</v>
      </c>
      <c r="E162" s="97">
        <f t="shared" ca="1" si="29"/>
        <v>0.22009999999999999</v>
      </c>
      <c r="F162" s="82">
        <f t="shared" ca="1" si="30"/>
        <v>1.01619839</v>
      </c>
      <c r="G162" s="97">
        <f t="shared" ca="1" si="31"/>
        <v>1.6197999999999999</v>
      </c>
      <c r="H162" s="82">
        <f t="shared" ca="1" si="41"/>
        <v>1.02998865</v>
      </c>
      <c r="I162" s="97">
        <f t="shared" ca="1" si="32"/>
        <v>2.9988999999999999</v>
      </c>
      <c r="J162" s="14" t="str">
        <f t="shared" ca="1" si="40"/>
        <v>v</v>
      </c>
      <c r="L162" s="8">
        <f t="shared" si="33"/>
        <v>39173</v>
      </c>
      <c r="N162" s="29" t="str">
        <f t="shared" ca="1" si="34"/>
        <v xml:space="preserve"> </v>
      </c>
      <c r="O162">
        <f t="shared" ca="1" si="35"/>
        <v>2007</v>
      </c>
      <c r="P162">
        <f t="shared" ca="1" si="36"/>
        <v>4</v>
      </c>
      <c r="Q162" s="59">
        <f t="shared" ca="1" si="37"/>
        <v>8028</v>
      </c>
      <c r="R162" s="36">
        <f t="shared" ca="1" si="38"/>
        <v>0.22009999999999999</v>
      </c>
      <c r="S162" s="37">
        <f t="shared" ca="1" si="39"/>
        <v>2.73138361</v>
      </c>
      <c r="T162" s="95">
        <f ca="1">IF(L162&gt;=N$2,1,D162*T163/VLOOKUP(L162,Moeda!A$3:D$24,4,1))</f>
        <v>2.73138361</v>
      </c>
    </row>
    <row r="163" spans="1:20" x14ac:dyDescent="0.2">
      <c r="A163" s="8">
        <v>39203</v>
      </c>
      <c r="B163" s="78">
        <v>0.26</v>
      </c>
      <c r="C163" s="72">
        <v>2610.88</v>
      </c>
      <c r="D163" s="83">
        <f t="shared" ca="1" si="28"/>
        <v>1.00259974</v>
      </c>
      <c r="E163" s="97">
        <f t="shared" ca="1" si="29"/>
        <v>0.26</v>
      </c>
      <c r="F163" s="82">
        <f t="shared" ca="1" si="30"/>
        <v>1.0188402400000001</v>
      </c>
      <c r="G163" s="97">
        <f t="shared" ca="1" si="31"/>
        <v>1.8839999999999999</v>
      </c>
      <c r="H163" s="82">
        <f t="shared" ca="1" si="41"/>
        <v>1.02988419</v>
      </c>
      <c r="I163" s="97">
        <f t="shared" ca="1" si="32"/>
        <v>2.9883999999999999</v>
      </c>
      <c r="J163" s="14" t="str">
        <f t="shared" ca="1" si="40"/>
        <v>v</v>
      </c>
      <c r="L163" s="8">
        <f t="shared" si="33"/>
        <v>39203</v>
      </c>
      <c r="N163" s="29" t="str">
        <f t="shared" ca="1" si="34"/>
        <v xml:space="preserve"> </v>
      </c>
      <c r="O163">
        <f t="shared" ca="1" si="35"/>
        <v>2007</v>
      </c>
      <c r="P163">
        <f t="shared" ca="1" si="36"/>
        <v>5</v>
      </c>
      <c r="Q163" s="59">
        <f t="shared" ca="1" si="37"/>
        <v>10035</v>
      </c>
      <c r="R163" s="36">
        <f t="shared" ca="1" si="38"/>
        <v>0.26</v>
      </c>
      <c r="S163" s="37">
        <f t="shared" ca="1" si="39"/>
        <v>2.7253840600000001</v>
      </c>
      <c r="T163" s="95">
        <f ca="1">IF(L163&gt;=N$2,1,D163*T164/VLOOKUP(L163,Moeda!A$3:D$24,4,1))</f>
        <v>2.725384059</v>
      </c>
    </row>
    <row r="164" spans="1:20" x14ac:dyDescent="0.2">
      <c r="A164" s="8">
        <v>39234</v>
      </c>
      <c r="B164" s="78">
        <v>0.28999999999999998</v>
      </c>
      <c r="C164" s="68">
        <v>2618.4499999999998</v>
      </c>
      <c r="D164" s="83">
        <f t="shared" ca="1" si="28"/>
        <v>1.0028994099999999</v>
      </c>
      <c r="E164" s="97">
        <f t="shared" ca="1" si="29"/>
        <v>0.28989999999999999</v>
      </c>
      <c r="F164" s="82">
        <f t="shared" ca="1" si="30"/>
        <v>1.0217942799999999</v>
      </c>
      <c r="G164" s="97">
        <f t="shared" ca="1" si="31"/>
        <v>2.1793999999999998</v>
      </c>
      <c r="H164" s="82">
        <f t="shared" ca="1" si="41"/>
        <v>1.03442078</v>
      </c>
      <c r="I164" s="97">
        <f t="shared" ca="1" si="32"/>
        <v>3.4420999999999999</v>
      </c>
      <c r="J164" s="14" t="str">
        <f t="shared" ca="1" si="40"/>
        <v>v</v>
      </c>
      <c r="L164" s="8">
        <f t="shared" si="33"/>
        <v>39234</v>
      </c>
      <c r="N164" s="29" t="str">
        <f t="shared" ca="1" si="34"/>
        <v xml:space="preserve"> </v>
      </c>
      <c r="O164">
        <f t="shared" ca="1" si="35"/>
        <v>2007</v>
      </c>
      <c r="P164">
        <f t="shared" ca="1" si="36"/>
        <v>6</v>
      </c>
      <c r="Q164" s="59">
        <f t="shared" ca="1" si="37"/>
        <v>12042</v>
      </c>
      <c r="R164" s="36">
        <f t="shared" ca="1" si="38"/>
        <v>0.28989999999999999</v>
      </c>
      <c r="S164" s="37">
        <f t="shared" ca="1" si="39"/>
        <v>2.7183171399999999</v>
      </c>
      <c r="T164" s="95">
        <f ca="1">IF(L164&gt;=N$2,1,D164*T165/VLOOKUP(L164,Moeda!A$3:D$24,4,1))</f>
        <v>2.718317141</v>
      </c>
    </row>
    <row r="165" spans="1:20" x14ac:dyDescent="0.2">
      <c r="A165" s="8">
        <v>39264</v>
      </c>
      <c r="B165" s="78">
        <v>0.24</v>
      </c>
      <c r="C165" s="68">
        <v>2624.73</v>
      </c>
      <c r="D165" s="83">
        <f t="shared" ca="1" si="28"/>
        <v>1.0023983700000001</v>
      </c>
      <c r="E165" s="97">
        <f t="shared" ca="1" si="29"/>
        <v>0.23980000000000001</v>
      </c>
      <c r="F165" s="82">
        <f t="shared" ca="1" si="30"/>
        <v>1.0242449199999999</v>
      </c>
      <c r="G165" s="97">
        <f t="shared" ca="1" si="31"/>
        <v>2.4245000000000001</v>
      </c>
      <c r="H165" s="82">
        <f t="shared" ca="1" si="41"/>
        <v>1.0371106699999999</v>
      </c>
      <c r="I165" s="97">
        <f t="shared" ca="1" si="32"/>
        <v>3.7111000000000001</v>
      </c>
      <c r="J165" s="14" t="str">
        <f t="shared" ca="1" si="40"/>
        <v>v</v>
      </c>
      <c r="L165" s="8">
        <f t="shared" si="33"/>
        <v>39264</v>
      </c>
      <c r="N165" s="29" t="str">
        <f t="shared" ca="1" si="34"/>
        <v xml:space="preserve"> </v>
      </c>
      <c r="O165">
        <f t="shared" ca="1" si="35"/>
        <v>2007</v>
      </c>
      <c r="P165">
        <f t="shared" ca="1" si="36"/>
        <v>7</v>
      </c>
      <c r="Q165" s="59">
        <f t="shared" ca="1" si="37"/>
        <v>14049</v>
      </c>
      <c r="R165" s="36">
        <f t="shared" ca="1" si="38"/>
        <v>0.23980000000000001</v>
      </c>
      <c r="S165" s="37">
        <f t="shared" ca="1" si="39"/>
        <v>2.7104584100000002</v>
      </c>
      <c r="T165" s="95">
        <f ca="1">IF(L165&gt;=N$2,1,D165*T166/VLOOKUP(L165,Moeda!A$3:D$24,4,1))</f>
        <v>2.7104584109999998</v>
      </c>
    </row>
    <row r="166" spans="1:20" x14ac:dyDescent="0.2">
      <c r="A166" s="8">
        <v>39295</v>
      </c>
      <c r="B166" s="78">
        <v>0.42</v>
      </c>
      <c r="C166" s="68">
        <v>2635.75</v>
      </c>
      <c r="D166" s="83">
        <f t="shared" ca="1" si="28"/>
        <v>1.00419853</v>
      </c>
      <c r="E166" s="97">
        <f t="shared" ca="1" si="29"/>
        <v>0.4199</v>
      </c>
      <c r="F166" s="82">
        <f t="shared" ca="1" si="30"/>
        <v>1.0285452399999999</v>
      </c>
      <c r="G166" s="97">
        <f t="shared" ca="1" si="31"/>
        <v>2.8544999999999998</v>
      </c>
      <c r="H166" s="82">
        <f t="shared" ca="1" si="41"/>
        <v>1.0394893700000001</v>
      </c>
      <c r="I166" s="97">
        <f t="shared" ca="1" si="32"/>
        <v>3.9489000000000001</v>
      </c>
      <c r="J166" s="14" t="str">
        <f t="shared" ca="1" si="40"/>
        <v>v</v>
      </c>
      <c r="L166" s="8">
        <f t="shared" si="33"/>
        <v>39295</v>
      </c>
      <c r="N166" s="29" t="str">
        <f t="shared" ca="1" si="34"/>
        <v xml:space="preserve"> </v>
      </c>
      <c r="O166">
        <f t="shared" ca="1" si="35"/>
        <v>2007</v>
      </c>
      <c r="P166">
        <f t="shared" ca="1" si="36"/>
        <v>8</v>
      </c>
      <c r="Q166" s="59">
        <f t="shared" ca="1" si="37"/>
        <v>16056</v>
      </c>
      <c r="R166" s="36">
        <f t="shared" ca="1" si="38"/>
        <v>0.4199</v>
      </c>
      <c r="S166" s="37">
        <f t="shared" ca="1" si="39"/>
        <v>2.70397328</v>
      </c>
      <c r="T166" s="95">
        <f ca="1">IF(L166&gt;=N$2,1,D166*T167/VLOOKUP(L166,Moeda!A$3:D$24,4,1))</f>
        <v>2.7039732829999998</v>
      </c>
    </row>
    <row r="167" spans="1:20" x14ac:dyDescent="0.2">
      <c r="A167" s="8">
        <v>39326</v>
      </c>
      <c r="B167" s="78">
        <v>0.28999999999999998</v>
      </c>
      <c r="C167" s="68">
        <v>2643.39</v>
      </c>
      <c r="D167" s="83">
        <f t="shared" ca="1" si="28"/>
        <v>1.0028986099999999</v>
      </c>
      <c r="E167" s="97">
        <f t="shared" ca="1" si="29"/>
        <v>0.28989999999999999</v>
      </c>
      <c r="F167" s="82">
        <f t="shared" ca="1" si="30"/>
        <v>1.0315265899999999</v>
      </c>
      <c r="G167" s="97">
        <f t="shared" ca="1" si="31"/>
        <v>3.1526999999999998</v>
      </c>
      <c r="H167" s="82">
        <f t="shared" ca="1" si="41"/>
        <v>1.0419805600000001</v>
      </c>
      <c r="I167" s="97">
        <f t="shared" ca="1" si="32"/>
        <v>4.1981000000000002</v>
      </c>
      <c r="J167" s="14" t="str">
        <f t="shared" ca="1" si="40"/>
        <v>v</v>
      </c>
      <c r="L167" s="8">
        <f t="shared" si="33"/>
        <v>39326</v>
      </c>
      <c r="N167" s="29" t="str">
        <f t="shared" ca="1" si="34"/>
        <v xml:space="preserve"> </v>
      </c>
      <c r="O167">
        <f t="shared" ca="1" si="35"/>
        <v>2007</v>
      </c>
      <c r="P167">
        <f t="shared" ca="1" si="36"/>
        <v>9</v>
      </c>
      <c r="Q167" s="59">
        <f t="shared" ca="1" si="37"/>
        <v>18063</v>
      </c>
      <c r="R167" s="36">
        <f t="shared" ca="1" si="38"/>
        <v>0.28989999999999999</v>
      </c>
      <c r="S167" s="37">
        <f t="shared" ca="1" si="39"/>
        <v>2.69266804</v>
      </c>
      <c r="T167" s="95">
        <f ca="1">IF(L167&gt;=N$2,1,D167*T168/VLOOKUP(L167,Moeda!A$3:D$24,4,1))</f>
        <v>2.6926680350000001</v>
      </c>
    </row>
    <row r="168" spans="1:20" x14ac:dyDescent="0.2">
      <c r="A168" s="8">
        <v>39356</v>
      </c>
      <c r="B168" s="78">
        <v>0.24</v>
      </c>
      <c r="C168" s="68">
        <v>2649.74</v>
      </c>
      <c r="D168" s="83">
        <f t="shared" ca="1" si="28"/>
        <v>1.00240222</v>
      </c>
      <c r="E168" s="97">
        <f t="shared" ca="1" si="29"/>
        <v>0.2402</v>
      </c>
      <c r="F168" s="82">
        <f t="shared" ca="1" si="30"/>
        <v>1.03400454</v>
      </c>
      <c r="G168" s="97">
        <f t="shared" ca="1" si="31"/>
        <v>3.4005000000000001</v>
      </c>
      <c r="H168" s="82">
        <f t="shared" ca="1" si="41"/>
        <v>1.0414621500000001</v>
      </c>
      <c r="I168" s="97">
        <f t="shared" ca="1" si="32"/>
        <v>4.1462000000000003</v>
      </c>
      <c r="J168" s="14" t="str">
        <f t="shared" ca="1" si="40"/>
        <v>v</v>
      </c>
      <c r="L168" s="8">
        <f t="shared" si="33"/>
        <v>39356</v>
      </c>
      <c r="N168" s="29" t="str">
        <f t="shared" ca="1" si="34"/>
        <v xml:space="preserve"> </v>
      </c>
      <c r="O168">
        <f t="shared" ca="1" si="35"/>
        <v>2007</v>
      </c>
      <c r="P168">
        <f t="shared" ca="1" si="36"/>
        <v>10</v>
      </c>
      <c r="Q168" s="59">
        <f t="shared" ca="1" si="37"/>
        <v>20070</v>
      </c>
      <c r="R168" s="36">
        <f t="shared" ca="1" si="38"/>
        <v>0.2402</v>
      </c>
      <c r="S168" s="37">
        <f t="shared" ca="1" si="39"/>
        <v>2.6848855999999999</v>
      </c>
      <c r="T168" s="95">
        <f ca="1">IF(L168&gt;=N$2,1,D168*T169/VLOOKUP(L168,Moeda!A$3:D$24,4,1))</f>
        <v>2.6848855989999998</v>
      </c>
    </row>
    <row r="169" spans="1:20" x14ac:dyDescent="0.2">
      <c r="A169" s="8">
        <v>39387</v>
      </c>
      <c r="B169" s="78">
        <v>0.23</v>
      </c>
      <c r="C169" s="68">
        <v>2655.83</v>
      </c>
      <c r="D169" s="83">
        <f t="shared" ca="1" si="28"/>
        <v>1.0022983400000001</v>
      </c>
      <c r="E169" s="97">
        <f t="shared" ca="1" si="29"/>
        <v>0.2298</v>
      </c>
      <c r="F169" s="82">
        <f t="shared" ca="1" si="30"/>
        <v>1.03638103</v>
      </c>
      <c r="G169" s="97">
        <f t="shared" ca="1" si="31"/>
        <v>3.6381000000000001</v>
      </c>
      <c r="H169" s="82">
        <f t="shared" ca="1" si="41"/>
        <v>1.0400092700000001</v>
      </c>
      <c r="I169" s="97">
        <f t="shared" ca="1" si="32"/>
        <v>4.0008999999999997</v>
      </c>
      <c r="J169" s="14" t="str">
        <f t="shared" ca="1" si="40"/>
        <v>v</v>
      </c>
      <c r="L169" s="8">
        <f t="shared" si="33"/>
        <v>39387</v>
      </c>
      <c r="N169" s="29" t="str">
        <f t="shared" ca="1" si="34"/>
        <v xml:space="preserve"> </v>
      </c>
      <c r="O169">
        <f t="shared" ca="1" si="35"/>
        <v>2007</v>
      </c>
      <c r="P169">
        <f t="shared" ca="1" si="36"/>
        <v>11</v>
      </c>
      <c r="Q169" s="59">
        <f t="shared" ca="1" si="37"/>
        <v>22077</v>
      </c>
      <c r="R169" s="36">
        <f t="shared" ca="1" si="38"/>
        <v>0.2298</v>
      </c>
      <c r="S169" s="37">
        <f t="shared" ca="1" si="39"/>
        <v>2.6784513699999999</v>
      </c>
      <c r="T169" s="95">
        <f ca="1">IF(L169&gt;=N$2,1,D169*T170/VLOOKUP(L169,Moeda!A$3:D$24,4,1))</f>
        <v>2.6784513699999999</v>
      </c>
    </row>
    <row r="170" spans="1:20" x14ac:dyDescent="0.2">
      <c r="A170" s="8">
        <v>39417</v>
      </c>
      <c r="B170" s="78">
        <v>0.7</v>
      </c>
      <c r="C170" s="66">
        <v>2674.42</v>
      </c>
      <c r="D170" s="83">
        <f t="shared" ca="1" si="28"/>
        <v>1.0069996999999999</v>
      </c>
      <c r="E170" s="97">
        <f t="shared" ca="1" si="29"/>
        <v>0.7</v>
      </c>
      <c r="F170" s="82">
        <f t="shared" ca="1" si="30"/>
        <v>1.0436353899999999</v>
      </c>
      <c r="G170" s="97">
        <f t="shared" ca="1" si="31"/>
        <v>4.3635000000000002</v>
      </c>
      <c r="H170" s="82">
        <f t="shared" ca="1" si="41"/>
        <v>1.0436354000000001</v>
      </c>
      <c r="I170" s="97">
        <f t="shared" ca="1" si="32"/>
        <v>4.3635000000000002</v>
      </c>
      <c r="J170" s="14" t="str">
        <f t="shared" ca="1" si="40"/>
        <v>v</v>
      </c>
      <c r="L170" s="8">
        <f t="shared" si="33"/>
        <v>39417</v>
      </c>
      <c r="N170" s="29" t="str">
        <f t="shared" ca="1" si="34"/>
        <v xml:space="preserve"> </v>
      </c>
      <c r="O170">
        <f t="shared" ca="1" si="35"/>
        <v>2007</v>
      </c>
      <c r="P170">
        <f t="shared" ca="1" si="36"/>
        <v>12</v>
      </c>
      <c r="Q170" s="59">
        <f t="shared" ca="1" si="37"/>
        <v>24084</v>
      </c>
      <c r="R170" s="36">
        <f t="shared" ca="1" si="38"/>
        <v>0.7</v>
      </c>
      <c r="S170" s="37">
        <f t="shared" ca="1" si="39"/>
        <v>2.67230949</v>
      </c>
      <c r="T170" s="95">
        <f ca="1">IF(L170&gt;=N$2,1,D170*T171/VLOOKUP(L170,Moeda!A$3:D$24,4,1))</f>
        <v>2.6723094939999998</v>
      </c>
    </row>
    <row r="171" spans="1:20" x14ac:dyDescent="0.2">
      <c r="A171" s="8">
        <v>39448</v>
      </c>
      <c r="B171" s="78">
        <v>0.7</v>
      </c>
      <c r="C171" s="66">
        <v>2693.14</v>
      </c>
      <c r="D171" s="83">
        <f t="shared" ca="1" si="28"/>
        <v>1.00699965</v>
      </c>
      <c r="E171" s="97">
        <f t="shared" ca="1" si="29"/>
        <v>0.7</v>
      </c>
      <c r="F171" s="82">
        <f t="shared" ca="1" si="30"/>
        <v>1.00699965</v>
      </c>
      <c r="G171" s="97">
        <f t="shared" ca="1" si="31"/>
        <v>0.7</v>
      </c>
      <c r="H171" s="82">
        <f t="shared" ca="1" si="41"/>
        <v>1.0455020399999999</v>
      </c>
      <c r="I171" s="97">
        <f t="shared" ca="1" si="32"/>
        <v>4.5502000000000002</v>
      </c>
      <c r="J171" s="14" t="str">
        <f t="shared" ca="1" si="40"/>
        <v>v</v>
      </c>
      <c r="L171" s="8">
        <f t="shared" si="33"/>
        <v>39448</v>
      </c>
      <c r="N171" s="29" t="str">
        <f t="shared" ca="1" si="34"/>
        <v xml:space="preserve"> </v>
      </c>
      <c r="O171">
        <f t="shared" ca="1" si="35"/>
        <v>2008</v>
      </c>
      <c r="P171">
        <f t="shared" ca="1" si="36"/>
        <v>1</v>
      </c>
      <c r="Q171" s="59">
        <f t="shared" ca="1" si="37"/>
        <v>2008</v>
      </c>
      <c r="R171" s="36">
        <f t="shared" ca="1" si="38"/>
        <v>0.7</v>
      </c>
      <c r="S171" s="37">
        <f t="shared" ca="1" si="39"/>
        <v>2.65373415</v>
      </c>
      <c r="T171" s="95">
        <f ca="1">IF(L171&gt;=N$2,1,D171*T172/VLOOKUP(L171,Moeda!A$3:D$24,4,1))</f>
        <v>2.6537341510000001</v>
      </c>
    </row>
    <row r="172" spans="1:20" x14ac:dyDescent="0.2">
      <c r="A172" s="8">
        <v>39479</v>
      </c>
      <c r="B172" s="78">
        <v>0.64</v>
      </c>
      <c r="C172" s="66">
        <v>2710.38</v>
      </c>
      <c r="D172" s="83">
        <f t="shared" ca="1" si="28"/>
        <v>1.00640145</v>
      </c>
      <c r="E172" s="97">
        <f t="shared" ca="1" si="29"/>
        <v>0.6401</v>
      </c>
      <c r="F172" s="82">
        <f t="shared" ca="1" si="30"/>
        <v>1.0134459099999999</v>
      </c>
      <c r="G172" s="97">
        <f t="shared" ca="1" si="31"/>
        <v>1.3446</v>
      </c>
      <c r="H172" s="82">
        <f t="shared" ca="1" si="41"/>
        <v>1.0473765399999999</v>
      </c>
      <c r="I172" s="97">
        <f t="shared" ca="1" si="32"/>
        <v>4.7377000000000002</v>
      </c>
      <c r="J172" s="14" t="str">
        <f t="shared" ca="1" si="40"/>
        <v>v</v>
      </c>
      <c r="L172" s="8">
        <f t="shared" si="33"/>
        <v>39479</v>
      </c>
      <c r="N172" s="29" t="str">
        <f t="shared" ca="1" si="34"/>
        <v xml:space="preserve"> </v>
      </c>
      <c r="O172">
        <f t="shared" ca="1" si="35"/>
        <v>2008</v>
      </c>
      <c r="P172">
        <f t="shared" ca="1" si="36"/>
        <v>2</v>
      </c>
      <c r="Q172" s="59">
        <f t="shared" ca="1" si="37"/>
        <v>4016</v>
      </c>
      <c r="R172" s="36">
        <f t="shared" ca="1" si="38"/>
        <v>0.6401</v>
      </c>
      <c r="S172" s="37">
        <f t="shared" ca="1" si="39"/>
        <v>2.6352880600000002</v>
      </c>
      <c r="T172" s="95">
        <f ca="1">IF(L172&gt;=N$2,1,D172*T173/VLOOKUP(L172,Moeda!A$3:D$24,4,1))</f>
        <v>2.6352880569999999</v>
      </c>
    </row>
    <row r="173" spans="1:20" x14ac:dyDescent="0.2">
      <c r="A173" s="8">
        <v>39508</v>
      </c>
      <c r="B173" s="78">
        <v>0.23</v>
      </c>
      <c r="C173" s="72">
        <v>2716.61</v>
      </c>
      <c r="D173" s="83">
        <f t="shared" ca="1" si="28"/>
        <v>1.00229857</v>
      </c>
      <c r="E173" s="97">
        <f t="shared" ca="1" si="29"/>
        <v>0.22989999999999999</v>
      </c>
      <c r="F173" s="82">
        <f t="shared" ca="1" si="30"/>
        <v>1.0157753899999999</v>
      </c>
      <c r="G173" s="97">
        <f t="shared" ca="1" si="31"/>
        <v>1.5774999999999999</v>
      </c>
      <c r="H173" s="82">
        <f t="shared" ca="1" si="41"/>
        <v>1.0454974299999999</v>
      </c>
      <c r="I173" s="97">
        <f t="shared" ca="1" si="32"/>
        <v>4.5496999999999996</v>
      </c>
      <c r="J173" s="14" t="str">
        <f t="shared" ca="1" si="40"/>
        <v>v</v>
      </c>
      <c r="L173" s="8">
        <f t="shared" si="33"/>
        <v>39508</v>
      </c>
      <c r="N173" s="29" t="str">
        <f t="shared" ca="1" si="34"/>
        <v xml:space="preserve"> </v>
      </c>
      <c r="O173">
        <f t="shared" ca="1" si="35"/>
        <v>2008</v>
      </c>
      <c r="P173">
        <f t="shared" ca="1" si="36"/>
        <v>3</v>
      </c>
      <c r="Q173" s="59">
        <f t="shared" ca="1" si="37"/>
        <v>6024</v>
      </c>
      <c r="R173" s="36">
        <f t="shared" ca="1" si="38"/>
        <v>0.22989999999999999</v>
      </c>
      <c r="S173" s="37">
        <f t="shared" ca="1" si="39"/>
        <v>2.6185257000000002</v>
      </c>
      <c r="T173" s="95">
        <f ca="1">IF(L173&gt;=N$2,1,D173*T174/VLOOKUP(L173,Moeda!A$3:D$24,4,1))</f>
        <v>2.6185256959999998</v>
      </c>
    </row>
    <row r="174" spans="1:20" x14ac:dyDescent="0.2">
      <c r="A174" s="8">
        <v>39539</v>
      </c>
      <c r="B174" s="78">
        <v>0.59</v>
      </c>
      <c r="C174" s="72">
        <v>2732.64</v>
      </c>
      <c r="D174" s="83">
        <f t="shared" ca="1" si="28"/>
        <v>1.00590074</v>
      </c>
      <c r="E174" s="97">
        <f t="shared" ca="1" si="29"/>
        <v>0.59009999999999996</v>
      </c>
      <c r="F174" s="82">
        <f t="shared" ca="1" si="30"/>
        <v>1.0217692199999999</v>
      </c>
      <c r="G174" s="97">
        <f t="shared" ca="1" si="31"/>
        <v>2.1768999999999998</v>
      </c>
      <c r="H174" s="82">
        <f t="shared" ca="1" si="41"/>
        <v>1.0493566299999999</v>
      </c>
      <c r="I174" s="97">
        <f t="shared" ca="1" si="32"/>
        <v>4.9356999999999998</v>
      </c>
      <c r="J174" s="14" t="str">
        <f t="shared" ca="1" si="40"/>
        <v>v</v>
      </c>
      <c r="L174" s="8">
        <f t="shared" si="33"/>
        <v>39539</v>
      </c>
      <c r="N174" s="29" t="str">
        <f t="shared" ca="1" si="34"/>
        <v xml:space="preserve"> </v>
      </c>
      <c r="O174">
        <f t="shared" ca="1" si="35"/>
        <v>2008</v>
      </c>
      <c r="P174">
        <f t="shared" ca="1" si="36"/>
        <v>4</v>
      </c>
      <c r="Q174" s="59">
        <f t="shared" ca="1" si="37"/>
        <v>8032</v>
      </c>
      <c r="R174" s="36">
        <f t="shared" ca="1" si="38"/>
        <v>0.59009999999999996</v>
      </c>
      <c r="S174" s="37">
        <f t="shared" ca="1" si="39"/>
        <v>2.6125206300000001</v>
      </c>
      <c r="T174" s="95">
        <f ca="1">IF(L174&gt;=N$2,1,D174*T175/VLOOKUP(L174,Moeda!A$3:D$24,4,1))</f>
        <v>2.612520634</v>
      </c>
    </row>
    <row r="175" spans="1:20" ht="13.5" thickBot="1" x14ac:dyDescent="0.25">
      <c r="A175" s="8">
        <v>39569</v>
      </c>
      <c r="B175" s="78">
        <v>0.56000000000000005</v>
      </c>
      <c r="C175" s="73">
        <v>2747.94</v>
      </c>
      <c r="D175" s="83">
        <f t="shared" ca="1" si="28"/>
        <v>1.00559898</v>
      </c>
      <c r="E175" s="97">
        <f t="shared" ca="1" si="29"/>
        <v>0.55989999999999995</v>
      </c>
      <c r="F175" s="82">
        <f t="shared" ca="1" si="30"/>
        <v>1.0274900899999999</v>
      </c>
      <c r="G175" s="97">
        <f t="shared" ca="1" si="31"/>
        <v>2.7490000000000001</v>
      </c>
      <c r="H175" s="82">
        <f t="shared" ca="1" si="41"/>
        <v>1.0524957399999999</v>
      </c>
      <c r="I175" s="97">
        <f t="shared" ca="1" si="32"/>
        <v>5.2496</v>
      </c>
      <c r="J175" s="14" t="str">
        <f t="shared" ca="1" si="40"/>
        <v>v</v>
      </c>
      <c r="L175" s="8">
        <f t="shared" si="33"/>
        <v>39569</v>
      </c>
      <c r="N175" s="29" t="str">
        <f t="shared" ca="1" si="34"/>
        <v xml:space="preserve"> </v>
      </c>
      <c r="O175">
        <f t="shared" ca="1" si="35"/>
        <v>2008</v>
      </c>
      <c r="P175">
        <f t="shared" ca="1" si="36"/>
        <v>5</v>
      </c>
      <c r="Q175" s="59">
        <f t="shared" ca="1" si="37"/>
        <v>10040</v>
      </c>
      <c r="R175" s="36">
        <f t="shared" ca="1" si="38"/>
        <v>0.55989999999999995</v>
      </c>
      <c r="S175" s="37">
        <f t="shared" ca="1" si="39"/>
        <v>2.5971952599999999</v>
      </c>
      <c r="T175" s="95">
        <f ca="1">IF(L175&gt;=N$2,1,D175*T176/VLOOKUP(L175,Moeda!A$3:D$24,4,1))</f>
        <v>2.5971952599999999</v>
      </c>
    </row>
    <row r="176" spans="1:20" x14ac:dyDescent="0.2">
      <c r="A176" s="8">
        <v>39600</v>
      </c>
      <c r="B176" s="78">
        <v>0.9</v>
      </c>
      <c r="C176" s="68">
        <v>2772.67</v>
      </c>
      <c r="D176" s="83">
        <f t="shared" ca="1" si="28"/>
        <v>1.00899947</v>
      </c>
      <c r="E176" s="97">
        <f t="shared" ca="1" si="29"/>
        <v>0.89990000000000003</v>
      </c>
      <c r="F176" s="82">
        <f t="shared" ca="1" si="30"/>
        <v>1.03673696</v>
      </c>
      <c r="G176" s="97">
        <f t="shared" ca="1" si="31"/>
        <v>3.6737000000000002</v>
      </c>
      <c r="H176" s="82">
        <f t="shared" ca="1" si="41"/>
        <v>1.05889747</v>
      </c>
      <c r="I176" s="97">
        <f t="shared" ca="1" si="32"/>
        <v>5.8897000000000004</v>
      </c>
      <c r="J176" s="14" t="str">
        <f t="shared" ca="1" si="40"/>
        <v>v</v>
      </c>
      <c r="L176" s="8">
        <f t="shared" si="33"/>
        <v>39600</v>
      </c>
      <c r="N176" s="29" t="str">
        <f t="shared" ca="1" si="34"/>
        <v xml:space="preserve"> </v>
      </c>
      <c r="O176">
        <f t="shared" ca="1" si="35"/>
        <v>2008</v>
      </c>
      <c r="P176">
        <f t="shared" ca="1" si="36"/>
        <v>6</v>
      </c>
      <c r="Q176" s="59">
        <f t="shared" ca="1" si="37"/>
        <v>12048</v>
      </c>
      <c r="R176" s="36">
        <f t="shared" ca="1" si="38"/>
        <v>0.89990000000000003</v>
      </c>
      <c r="S176" s="37">
        <f t="shared" ca="1" si="39"/>
        <v>2.5827345799999999</v>
      </c>
      <c r="T176" s="95">
        <f ca="1">IF(L176&gt;=N$2,1,D176*T177/VLOOKUP(L176,Moeda!A$3:D$24,4,1))</f>
        <v>2.582734581</v>
      </c>
    </row>
    <row r="177" spans="1:20" x14ac:dyDescent="0.2">
      <c r="A177" s="8">
        <v>39630</v>
      </c>
      <c r="B177" s="78">
        <v>0.63</v>
      </c>
      <c r="C177" s="68">
        <v>2790.14</v>
      </c>
      <c r="D177" s="83">
        <f t="shared" ca="1" si="28"/>
        <v>1.0063007900000001</v>
      </c>
      <c r="E177" s="97">
        <f t="shared" ca="1" si="29"/>
        <v>0.63009999999999999</v>
      </c>
      <c r="F177" s="82">
        <f t="shared" ca="1" si="30"/>
        <v>1.04326922</v>
      </c>
      <c r="G177" s="97">
        <f t="shared" ca="1" si="31"/>
        <v>4.3269000000000002</v>
      </c>
      <c r="H177" s="82">
        <f t="shared" ca="1" si="41"/>
        <v>1.0630198399999999</v>
      </c>
      <c r="I177" s="97">
        <f t="shared" ca="1" si="32"/>
        <v>6.3019999999999996</v>
      </c>
      <c r="J177" s="14" t="str">
        <f t="shared" ca="1" si="40"/>
        <v>v</v>
      </c>
      <c r="L177" s="8">
        <f t="shared" si="33"/>
        <v>39630</v>
      </c>
      <c r="N177" s="29" t="str">
        <f t="shared" ca="1" si="34"/>
        <v xml:space="preserve"> </v>
      </c>
      <c r="O177">
        <f t="shared" ca="1" si="35"/>
        <v>2008</v>
      </c>
      <c r="P177">
        <f t="shared" ca="1" si="36"/>
        <v>7</v>
      </c>
      <c r="Q177" s="59">
        <f t="shared" ca="1" si="37"/>
        <v>14056</v>
      </c>
      <c r="R177" s="36">
        <f t="shared" ca="1" si="38"/>
        <v>0.63009999999999999</v>
      </c>
      <c r="S177" s="37">
        <f t="shared" ca="1" si="39"/>
        <v>2.5596986500000001</v>
      </c>
      <c r="T177" s="95">
        <f ca="1">IF(L177&gt;=N$2,1,D177*T178/VLOOKUP(L177,Moeda!A$3:D$24,4,1))</f>
        <v>2.5596986500000001</v>
      </c>
    </row>
    <row r="178" spans="1:20" x14ac:dyDescent="0.2">
      <c r="A178" s="8">
        <v>39661</v>
      </c>
      <c r="B178" s="78">
        <v>0.35</v>
      </c>
      <c r="C178" s="68">
        <v>2799.9</v>
      </c>
      <c r="D178" s="83">
        <f t="shared" ca="1" si="28"/>
        <v>1.00349803</v>
      </c>
      <c r="E178" s="97">
        <f t="shared" ca="1" si="29"/>
        <v>0.3498</v>
      </c>
      <c r="F178" s="82">
        <f t="shared" ca="1" si="30"/>
        <v>1.0469186100000001</v>
      </c>
      <c r="G178" s="97">
        <f t="shared" ca="1" si="31"/>
        <v>4.6919000000000004</v>
      </c>
      <c r="H178" s="82">
        <f t="shared" ca="1" si="41"/>
        <v>1.0622783099999999</v>
      </c>
      <c r="I178" s="97">
        <f t="shared" ca="1" si="32"/>
        <v>6.2278000000000002</v>
      </c>
      <c r="J178" s="14" t="str">
        <f t="shared" ca="1" si="40"/>
        <v>v</v>
      </c>
      <c r="L178" s="8">
        <f t="shared" si="33"/>
        <v>39661</v>
      </c>
      <c r="N178" s="29" t="str">
        <f t="shared" ca="1" si="34"/>
        <v xml:space="preserve"> </v>
      </c>
      <c r="O178">
        <f t="shared" ca="1" si="35"/>
        <v>2008</v>
      </c>
      <c r="P178">
        <f t="shared" ca="1" si="36"/>
        <v>8</v>
      </c>
      <c r="Q178" s="59">
        <f t="shared" ca="1" si="37"/>
        <v>16064</v>
      </c>
      <c r="R178" s="36">
        <f t="shared" ca="1" si="38"/>
        <v>0.3498</v>
      </c>
      <c r="S178" s="37">
        <f t="shared" ca="1" si="39"/>
        <v>2.5436715099999998</v>
      </c>
      <c r="T178" s="95">
        <f ca="1">IF(L178&gt;=N$2,1,D178*T179/VLOOKUP(L178,Moeda!A$3:D$24,4,1))</f>
        <v>2.5436715099999998</v>
      </c>
    </row>
    <row r="179" spans="1:20" x14ac:dyDescent="0.2">
      <c r="A179" s="8">
        <v>39692</v>
      </c>
      <c r="B179" s="78">
        <v>0.26</v>
      </c>
      <c r="C179" s="68">
        <v>2807.18</v>
      </c>
      <c r="D179" s="83">
        <f t="shared" ca="1" si="28"/>
        <v>1.0026000900000001</v>
      </c>
      <c r="E179" s="97">
        <f t="shared" ca="1" si="29"/>
        <v>0.26</v>
      </c>
      <c r="F179" s="82">
        <f t="shared" ca="1" si="30"/>
        <v>1.0496406899999999</v>
      </c>
      <c r="G179" s="97">
        <f t="shared" ca="1" si="31"/>
        <v>4.9641000000000002</v>
      </c>
      <c r="H179" s="82">
        <f t="shared" ca="1" si="41"/>
        <v>1.0619621100000001</v>
      </c>
      <c r="I179" s="97">
        <f t="shared" ca="1" si="32"/>
        <v>6.1962000000000002</v>
      </c>
      <c r="J179" s="14" t="str">
        <f t="shared" ca="1" si="40"/>
        <v>v</v>
      </c>
      <c r="L179" s="8">
        <f t="shared" si="33"/>
        <v>39692</v>
      </c>
      <c r="N179" s="29" t="str">
        <f t="shared" ca="1" si="34"/>
        <v xml:space="preserve"> </v>
      </c>
      <c r="O179">
        <f t="shared" ca="1" si="35"/>
        <v>2008</v>
      </c>
      <c r="P179">
        <f t="shared" ca="1" si="36"/>
        <v>9</v>
      </c>
      <c r="Q179" s="59">
        <f t="shared" ca="1" si="37"/>
        <v>18072</v>
      </c>
      <c r="R179" s="36">
        <f t="shared" ca="1" si="38"/>
        <v>0.26</v>
      </c>
      <c r="S179" s="37">
        <f t="shared" ca="1" si="39"/>
        <v>2.5348046900000001</v>
      </c>
      <c r="T179" s="95">
        <f ca="1">IF(L179&gt;=N$2,1,D179*T180/VLOOKUP(L179,Moeda!A$3:D$24,4,1))</f>
        <v>2.5348046869999998</v>
      </c>
    </row>
    <row r="180" spans="1:20" ht="13.5" thickBot="1" x14ac:dyDescent="0.25">
      <c r="A180" s="8">
        <v>39722</v>
      </c>
      <c r="B180" s="78">
        <v>0.3</v>
      </c>
      <c r="C180" s="69">
        <v>2815.6</v>
      </c>
      <c r="D180" s="83">
        <f t="shared" ca="1" si="28"/>
        <v>1.0029994499999999</v>
      </c>
      <c r="E180" s="97">
        <f t="shared" ca="1" si="29"/>
        <v>0.2999</v>
      </c>
      <c r="F180" s="82">
        <f t="shared" ca="1" si="30"/>
        <v>1.05278903</v>
      </c>
      <c r="G180" s="97">
        <f t="shared" ca="1" si="31"/>
        <v>5.2789000000000001</v>
      </c>
      <c r="H180" s="82">
        <f t="shared" ca="1" si="41"/>
        <v>1.0625948300000001</v>
      </c>
      <c r="I180" s="97">
        <f t="shared" ca="1" si="32"/>
        <v>6.2595000000000001</v>
      </c>
      <c r="J180" s="14" t="str">
        <f t="shared" ca="1" si="40"/>
        <v>v</v>
      </c>
      <c r="L180" s="8">
        <f t="shared" si="33"/>
        <v>39722</v>
      </c>
      <c r="N180" s="29" t="str">
        <f t="shared" ca="1" si="34"/>
        <v xml:space="preserve"> </v>
      </c>
      <c r="O180">
        <f t="shared" ca="1" si="35"/>
        <v>2008</v>
      </c>
      <c r="P180">
        <f t="shared" ca="1" si="36"/>
        <v>10</v>
      </c>
      <c r="Q180" s="59">
        <f t="shared" ca="1" si="37"/>
        <v>20080</v>
      </c>
      <c r="R180" s="36">
        <f t="shared" ca="1" si="38"/>
        <v>0.2999</v>
      </c>
      <c r="S180" s="37">
        <f t="shared" ca="1" si="39"/>
        <v>2.52823106</v>
      </c>
      <c r="T180" s="95">
        <f ca="1">IF(L180&gt;=N$2,1,D180*T181/VLOOKUP(L180,Moeda!A$3:D$24,4,1))</f>
        <v>2.5282310589999999</v>
      </c>
    </row>
    <row r="181" spans="1:20" x14ac:dyDescent="0.2">
      <c r="A181" s="8">
        <v>39753</v>
      </c>
      <c r="B181" s="78">
        <v>0.49</v>
      </c>
      <c r="C181" s="64">
        <v>2829.4</v>
      </c>
      <c r="D181" s="83">
        <f t="shared" ca="1" si="28"/>
        <v>1.00490126</v>
      </c>
      <c r="E181" s="97">
        <f t="shared" ca="1" si="29"/>
        <v>0.49009999999999998</v>
      </c>
      <c r="F181" s="82">
        <f t="shared" ca="1" si="30"/>
        <v>1.0579490199999999</v>
      </c>
      <c r="G181" s="97">
        <f t="shared" ca="1" si="31"/>
        <v>5.7949000000000002</v>
      </c>
      <c r="H181" s="82">
        <f t="shared" ca="1" si="41"/>
        <v>1.0653543400000001</v>
      </c>
      <c r="I181" s="97">
        <f t="shared" ca="1" si="32"/>
        <v>6.5354000000000001</v>
      </c>
      <c r="J181" s="14" t="str">
        <f t="shared" ca="1" si="40"/>
        <v>v</v>
      </c>
      <c r="L181" s="8">
        <f t="shared" si="33"/>
        <v>39753</v>
      </c>
      <c r="N181" s="29" t="str">
        <f t="shared" ca="1" si="34"/>
        <v xml:space="preserve"> </v>
      </c>
      <c r="O181">
        <f t="shared" ca="1" si="35"/>
        <v>2008</v>
      </c>
      <c r="P181">
        <f t="shared" ca="1" si="36"/>
        <v>11</v>
      </c>
      <c r="Q181" s="59">
        <f t="shared" ca="1" si="37"/>
        <v>22088</v>
      </c>
      <c r="R181" s="36">
        <f t="shared" ca="1" si="38"/>
        <v>0.49009999999999998</v>
      </c>
      <c r="S181" s="37">
        <f t="shared" ca="1" si="39"/>
        <v>2.52067043</v>
      </c>
      <c r="T181" s="95">
        <f ca="1">IF(L181&gt;=N$2,1,D181*T182/VLOOKUP(L181,Moeda!A$3:D$24,4,1))</f>
        <v>2.5206704339999999</v>
      </c>
    </row>
    <row r="182" spans="1:20" x14ac:dyDescent="0.2">
      <c r="A182" s="8">
        <v>39783</v>
      </c>
      <c r="B182" s="78">
        <v>0.28999999999999998</v>
      </c>
      <c r="C182" s="64">
        <v>2837.6</v>
      </c>
      <c r="D182" s="83">
        <f t="shared" ca="1" si="28"/>
        <v>1.0028981400000001</v>
      </c>
      <c r="E182" s="97">
        <f t="shared" ca="1" si="29"/>
        <v>0.2898</v>
      </c>
      <c r="F182" s="82">
        <f t="shared" ca="1" si="30"/>
        <v>1.0610151000000001</v>
      </c>
      <c r="G182" s="97">
        <f t="shared" ca="1" si="31"/>
        <v>6.1014999999999997</v>
      </c>
      <c r="H182" s="82">
        <f t="shared" ca="1" si="41"/>
        <v>1.0610151000000001</v>
      </c>
      <c r="I182" s="97">
        <f t="shared" ca="1" si="32"/>
        <v>6.1014999999999997</v>
      </c>
      <c r="J182" s="14" t="str">
        <f t="shared" ca="1" si="40"/>
        <v>v</v>
      </c>
      <c r="L182" s="8">
        <f t="shared" si="33"/>
        <v>39783</v>
      </c>
      <c r="N182" s="29" t="str">
        <f t="shared" ca="1" si="34"/>
        <v xml:space="preserve"> </v>
      </c>
      <c r="O182">
        <f t="shared" ca="1" si="35"/>
        <v>2008</v>
      </c>
      <c r="P182">
        <f t="shared" ca="1" si="36"/>
        <v>12</v>
      </c>
      <c r="Q182" s="59">
        <f t="shared" ca="1" si="37"/>
        <v>24096</v>
      </c>
      <c r="R182" s="36">
        <f t="shared" ca="1" si="38"/>
        <v>0.2898</v>
      </c>
      <c r="S182" s="37">
        <f t="shared" ca="1" si="39"/>
        <v>2.5083762300000001</v>
      </c>
      <c r="T182" s="95">
        <f ca="1">IF(L182&gt;=N$2,1,D182*T183/VLOOKUP(L182,Moeda!A$3:D$24,4,1))</f>
        <v>2.5083762300000001</v>
      </c>
    </row>
    <row r="183" spans="1:20" x14ac:dyDescent="0.2">
      <c r="A183" s="8">
        <v>39814</v>
      </c>
      <c r="B183" s="78">
        <v>0.4</v>
      </c>
      <c r="C183" s="64">
        <v>2848.95</v>
      </c>
      <c r="D183" s="83">
        <f t="shared" ca="1" si="28"/>
        <v>1.00399986</v>
      </c>
      <c r="E183" s="97">
        <f t="shared" ca="1" si="29"/>
        <v>0.4</v>
      </c>
      <c r="F183" s="82">
        <f t="shared" ca="1" si="30"/>
        <v>1.00399986</v>
      </c>
      <c r="G183" s="97">
        <f t="shared" ca="1" si="31"/>
        <v>0.4</v>
      </c>
      <c r="H183" s="82">
        <f t="shared" ca="1" si="41"/>
        <v>1.0578544000000001</v>
      </c>
      <c r="I183" s="97">
        <f t="shared" ca="1" si="32"/>
        <v>5.7854000000000001</v>
      </c>
      <c r="J183" s="14" t="str">
        <f t="shared" ca="1" si="40"/>
        <v>v</v>
      </c>
      <c r="L183" s="8">
        <f t="shared" si="33"/>
        <v>39814</v>
      </c>
      <c r="N183" s="29" t="str">
        <f t="shared" ca="1" si="34"/>
        <v xml:space="preserve"> </v>
      </c>
      <c r="O183">
        <f t="shared" ca="1" si="35"/>
        <v>2009</v>
      </c>
      <c r="P183">
        <f t="shared" ca="1" si="36"/>
        <v>1</v>
      </c>
      <c r="Q183" s="59">
        <f t="shared" ca="1" si="37"/>
        <v>2009</v>
      </c>
      <c r="R183" s="36">
        <f t="shared" ca="1" si="38"/>
        <v>0.4</v>
      </c>
      <c r="S183" s="37">
        <f t="shared" ca="1" si="39"/>
        <v>2.5011276100000002</v>
      </c>
      <c r="T183" s="95">
        <f ca="1">IF(L183&gt;=N$2,1,D183*T184/VLOOKUP(L183,Moeda!A$3:D$24,4,1))</f>
        <v>2.5011276119999999</v>
      </c>
    </row>
    <row r="184" spans="1:20" ht="13.5" thickBot="1" x14ac:dyDescent="0.25">
      <c r="A184" s="8">
        <v>39845</v>
      </c>
      <c r="B184" s="78">
        <v>0.63</v>
      </c>
      <c r="C184" s="70">
        <v>2866.9</v>
      </c>
      <c r="D184" s="83">
        <f t="shared" ca="1" si="28"/>
        <v>1.0063005700000001</v>
      </c>
      <c r="E184" s="97">
        <f t="shared" ca="1" si="29"/>
        <v>0.63009999999999999</v>
      </c>
      <c r="F184" s="82">
        <f t="shared" ca="1" si="30"/>
        <v>1.0103256300000001</v>
      </c>
      <c r="G184" s="97">
        <f t="shared" ca="1" si="31"/>
        <v>1.0326</v>
      </c>
      <c r="H184" s="82">
        <f t="shared" ca="1" si="41"/>
        <v>1.0577483599999999</v>
      </c>
      <c r="I184" s="97">
        <f t="shared" ca="1" si="32"/>
        <v>5.7747999999999999</v>
      </c>
      <c r="J184" s="14" t="str">
        <f t="shared" ca="1" si="40"/>
        <v>v</v>
      </c>
      <c r="L184" s="8">
        <f t="shared" si="33"/>
        <v>39845</v>
      </c>
      <c r="N184" s="29" t="str">
        <f t="shared" ca="1" si="34"/>
        <v xml:space="preserve"> </v>
      </c>
      <c r="O184">
        <f t="shared" ca="1" si="35"/>
        <v>2009</v>
      </c>
      <c r="P184">
        <f t="shared" ca="1" si="36"/>
        <v>2</v>
      </c>
      <c r="Q184" s="59">
        <f t="shared" ca="1" si="37"/>
        <v>4018</v>
      </c>
      <c r="R184" s="36">
        <f t="shared" ca="1" si="38"/>
        <v>0.63009999999999999</v>
      </c>
      <c r="S184" s="37">
        <f t="shared" ca="1" si="39"/>
        <v>2.4911633100000001</v>
      </c>
      <c r="T184" s="95">
        <f ca="1">IF(L184&gt;=N$2,1,D184*T185/VLOOKUP(L184,Moeda!A$3:D$24,4,1))</f>
        <v>2.491163308</v>
      </c>
    </row>
    <row r="185" spans="1:20" x14ac:dyDescent="0.2">
      <c r="A185" s="8">
        <v>39873</v>
      </c>
      <c r="B185" s="78">
        <v>0.11</v>
      </c>
      <c r="C185" s="74">
        <v>2870.05</v>
      </c>
      <c r="D185" s="83">
        <f t="shared" ca="1" si="28"/>
        <v>1.0010987499999999</v>
      </c>
      <c r="E185" s="97">
        <f t="shared" ca="1" si="29"/>
        <v>0.1099</v>
      </c>
      <c r="F185" s="82">
        <f t="shared" ca="1" si="30"/>
        <v>1.0114357300000001</v>
      </c>
      <c r="G185" s="97">
        <f t="shared" ca="1" si="31"/>
        <v>1.1435999999999999</v>
      </c>
      <c r="H185" s="82">
        <f t="shared" ca="1" si="41"/>
        <v>1.0564821600000001</v>
      </c>
      <c r="I185" s="97">
        <f t="shared" ca="1" si="32"/>
        <v>5.6482000000000001</v>
      </c>
      <c r="J185" s="14" t="str">
        <f t="shared" ca="1" si="40"/>
        <v>v</v>
      </c>
      <c r="L185" s="8">
        <f t="shared" si="33"/>
        <v>39873</v>
      </c>
      <c r="N185" s="29" t="str">
        <f t="shared" ca="1" si="34"/>
        <v xml:space="preserve"> </v>
      </c>
      <c r="O185">
        <f t="shared" ca="1" si="35"/>
        <v>2009</v>
      </c>
      <c r="P185">
        <f t="shared" ca="1" si="36"/>
        <v>3</v>
      </c>
      <c r="Q185" s="59">
        <f t="shared" ca="1" si="37"/>
        <v>6027</v>
      </c>
      <c r="R185" s="36">
        <f t="shared" ca="1" si="38"/>
        <v>0.1099</v>
      </c>
      <c r="S185" s="37">
        <f t="shared" ca="1" si="39"/>
        <v>2.4755658299999999</v>
      </c>
      <c r="T185" s="95">
        <f ca="1">IF(L185&gt;=N$2,1,D185*T186/VLOOKUP(L185,Moeda!A$3:D$24,4,1))</f>
        <v>2.475565832</v>
      </c>
    </row>
    <row r="186" spans="1:20" x14ac:dyDescent="0.2">
      <c r="A186" s="8">
        <v>39904</v>
      </c>
      <c r="B186" s="78">
        <v>0.36</v>
      </c>
      <c r="C186" s="68">
        <v>2880.32</v>
      </c>
      <c r="D186" s="83">
        <f t="shared" ca="1" si="28"/>
        <v>1.0035783300000001</v>
      </c>
      <c r="E186" s="97">
        <f t="shared" ca="1" si="29"/>
        <v>0.35780000000000001</v>
      </c>
      <c r="F186" s="82">
        <f t="shared" ca="1" si="30"/>
        <v>1.0150549799999999</v>
      </c>
      <c r="G186" s="97">
        <f t="shared" ca="1" si="31"/>
        <v>1.5055000000000001</v>
      </c>
      <c r="H186" s="82">
        <f t="shared" ca="1" si="41"/>
        <v>1.05404297</v>
      </c>
      <c r="I186" s="97">
        <f t="shared" ca="1" si="32"/>
        <v>5.4043000000000001</v>
      </c>
      <c r="J186" s="14" t="str">
        <f t="shared" ca="1" si="40"/>
        <v>v</v>
      </c>
      <c r="L186" s="8">
        <f t="shared" si="33"/>
        <v>39904</v>
      </c>
      <c r="N186" s="29" t="str">
        <f t="shared" ca="1" si="34"/>
        <v xml:space="preserve"> </v>
      </c>
      <c r="O186">
        <f t="shared" ca="1" si="35"/>
        <v>2009</v>
      </c>
      <c r="P186">
        <f t="shared" ca="1" si="36"/>
        <v>4</v>
      </c>
      <c r="Q186" s="59">
        <f t="shared" ca="1" si="37"/>
        <v>8036</v>
      </c>
      <c r="R186" s="36">
        <f t="shared" ca="1" si="38"/>
        <v>0.35780000000000001</v>
      </c>
      <c r="S186" s="37">
        <f t="shared" ca="1" si="39"/>
        <v>2.47284879</v>
      </c>
      <c r="T186" s="95">
        <f ca="1">IF(L186&gt;=N$2,1,D186*T187/VLOOKUP(L186,Moeda!A$3:D$24,4,1))</f>
        <v>2.4728487889999999</v>
      </c>
    </row>
    <row r="187" spans="1:20" x14ac:dyDescent="0.2">
      <c r="A187" s="8">
        <v>39934</v>
      </c>
      <c r="B187" s="78">
        <v>0.59</v>
      </c>
      <c r="C187" s="68">
        <v>2897.31</v>
      </c>
      <c r="D187" s="83">
        <f t="shared" ca="1" si="28"/>
        <v>1.00589865</v>
      </c>
      <c r="E187" s="97">
        <f t="shared" ca="1" si="29"/>
        <v>0.58989999999999998</v>
      </c>
      <c r="F187" s="82">
        <f t="shared" ca="1" si="30"/>
        <v>1.0210424300000001</v>
      </c>
      <c r="G187" s="97">
        <f t="shared" ca="1" si="31"/>
        <v>2.1042000000000001</v>
      </c>
      <c r="H187" s="82">
        <f t="shared" ca="1" si="41"/>
        <v>1.0543570799999999</v>
      </c>
      <c r="I187" s="97">
        <f t="shared" ca="1" si="32"/>
        <v>5.4356999999999998</v>
      </c>
      <c r="J187" s="14" t="str">
        <f t="shared" ca="1" si="40"/>
        <v>v</v>
      </c>
      <c r="L187" s="8">
        <f t="shared" si="33"/>
        <v>39934</v>
      </c>
      <c r="N187" s="29" t="str">
        <f t="shared" ca="1" si="34"/>
        <v xml:space="preserve"> </v>
      </c>
      <c r="O187">
        <f t="shared" ca="1" si="35"/>
        <v>2009</v>
      </c>
      <c r="P187">
        <f t="shared" ca="1" si="36"/>
        <v>5</v>
      </c>
      <c r="Q187" s="59">
        <f t="shared" ca="1" si="37"/>
        <v>10045</v>
      </c>
      <c r="R187" s="36">
        <f t="shared" ca="1" si="38"/>
        <v>0.58989999999999998</v>
      </c>
      <c r="S187" s="37">
        <f t="shared" ca="1" si="39"/>
        <v>2.4640316699999998</v>
      </c>
      <c r="T187" s="95">
        <f ca="1">IF(L187&gt;=N$2,1,D187*T188/VLOOKUP(L187,Moeda!A$3:D$24,4,1))</f>
        <v>2.4640316709999999</v>
      </c>
    </row>
    <row r="188" spans="1:20" x14ac:dyDescent="0.2">
      <c r="A188" s="8">
        <v>39965</v>
      </c>
      <c r="B188" s="78">
        <v>0.38</v>
      </c>
      <c r="C188" s="68">
        <v>2908.32</v>
      </c>
      <c r="D188" s="83">
        <f t="shared" ca="1" si="28"/>
        <v>1.00380008</v>
      </c>
      <c r="E188" s="97">
        <f t="shared" ca="1" si="29"/>
        <v>0.38</v>
      </c>
      <c r="F188" s="82">
        <f t="shared" ca="1" si="30"/>
        <v>1.0249224699999999</v>
      </c>
      <c r="G188" s="97">
        <f t="shared" ca="1" si="31"/>
        <v>2.4922</v>
      </c>
      <c r="H188" s="82">
        <f t="shared" ca="1" si="41"/>
        <v>1.04892396</v>
      </c>
      <c r="I188" s="97">
        <f t="shared" ca="1" si="32"/>
        <v>4.8924000000000003</v>
      </c>
      <c r="J188" s="14" t="str">
        <f t="shared" ca="1" si="40"/>
        <v>v</v>
      </c>
      <c r="L188" s="8">
        <f t="shared" si="33"/>
        <v>39965</v>
      </c>
      <c r="N188" s="29" t="str">
        <f t="shared" ca="1" si="34"/>
        <v xml:space="preserve"> </v>
      </c>
      <c r="O188">
        <f t="shared" ca="1" si="35"/>
        <v>2009</v>
      </c>
      <c r="P188">
        <f t="shared" ca="1" si="36"/>
        <v>6</v>
      </c>
      <c r="Q188" s="59">
        <f t="shared" ca="1" si="37"/>
        <v>12054</v>
      </c>
      <c r="R188" s="36">
        <f t="shared" ca="1" si="38"/>
        <v>0.38</v>
      </c>
      <c r="S188" s="37">
        <f t="shared" ca="1" si="39"/>
        <v>2.4495824399999999</v>
      </c>
      <c r="T188" s="95">
        <f ca="1">IF(L188&gt;=N$2,1,D188*T189/VLOOKUP(L188,Moeda!A$3:D$24,4,1))</f>
        <v>2.4495824420000001</v>
      </c>
    </row>
    <row r="189" spans="1:20" x14ac:dyDescent="0.2">
      <c r="A189" s="8">
        <v>39995</v>
      </c>
      <c r="B189" s="78">
        <v>0.22</v>
      </c>
      <c r="C189" s="64">
        <v>2914.72</v>
      </c>
      <c r="D189" s="83">
        <f t="shared" ca="1" si="28"/>
        <v>1.00220058</v>
      </c>
      <c r="E189" s="97">
        <f t="shared" ca="1" si="29"/>
        <v>0.22009999999999999</v>
      </c>
      <c r="F189" s="82">
        <f t="shared" ca="1" si="30"/>
        <v>1.0271778899999999</v>
      </c>
      <c r="G189" s="97">
        <f t="shared" ca="1" si="31"/>
        <v>2.7178</v>
      </c>
      <c r="H189" s="82">
        <f t="shared" ca="1" si="41"/>
        <v>1.04465008</v>
      </c>
      <c r="I189" s="97">
        <f t="shared" ca="1" si="32"/>
        <v>4.4649999999999999</v>
      </c>
      <c r="J189" s="14" t="str">
        <f t="shared" ca="1" si="40"/>
        <v>v</v>
      </c>
      <c r="L189" s="8">
        <f t="shared" si="33"/>
        <v>39995</v>
      </c>
      <c r="N189" s="29" t="str">
        <f t="shared" ca="1" si="34"/>
        <v xml:space="preserve"> </v>
      </c>
      <c r="O189">
        <f t="shared" ca="1" si="35"/>
        <v>2009</v>
      </c>
      <c r="P189">
        <f t="shared" ca="1" si="36"/>
        <v>7</v>
      </c>
      <c r="Q189" s="59">
        <f t="shared" ca="1" si="37"/>
        <v>14063</v>
      </c>
      <c r="R189" s="36">
        <f t="shared" ca="1" si="38"/>
        <v>0.22009999999999999</v>
      </c>
      <c r="S189" s="37">
        <f t="shared" ca="1" si="39"/>
        <v>2.4403090700000001</v>
      </c>
      <c r="T189" s="95">
        <f ca="1">IF(L189&gt;=N$2,1,D189*T190/VLOOKUP(L189,Moeda!A$3:D$24,4,1))</f>
        <v>2.4403090719999998</v>
      </c>
    </row>
    <row r="190" spans="1:20" x14ac:dyDescent="0.2">
      <c r="A190" s="8">
        <v>40026</v>
      </c>
      <c r="B190" s="78">
        <v>0.23</v>
      </c>
      <c r="C190" s="64">
        <v>2921.42</v>
      </c>
      <c r="D190" s="83">
        <f t="shared" ca="1" si="28"/>
        <v>1.00229868</v>
      </c>
      <c r="E190" s="97">
        <f t="shared" ca="1" si="29"/>
        <v>0.22989999999999999</v>
      </c>
      <c r="F190" s="82">
        <f t="shared" ca="1" si="30"/>
        <v>1.02953904</v>
      </c>
      <c r="G190" s="97">
        <f t="shared" ca="1" si="31"/>
        <v>2.9539</v>
      </c>
      <c r="H190" s="82">
        <f t="shared" ca="1" si="41"/>
        <v>1.0434015400000001</v>
      </c>
      <c r="I190" s="97">
        <f t="shared" ca="1" si="32"/>
        <v>4.3402000000000003</v>
      </c>
      <c r="J190" s="14" t="str">
        <f t="shared" ca="1" si="40"/>
        <v>v</v>
      </c>
      <c r="L190" s="8">
        <f t="shared" si="33"/>
        <v>40026</v>
      </c>
      <c r="N190" s="29" t="str">
        <f t="shared" ca="1" si="34"/>
        <v xml:space="preserve"> </v>
      </c>
      <c r="O190">
        <f t="shared" ca="1" si="35"/>
        <v>2009</v>
      </c>
      <c r="P190">
        <f t="shared" ca="1" si="36"/>
        <v>8</v>
      </c>
      <c r="Q190" s="59">
        <f t="shared" ca="1" si="37"/>
        <v>16072</v>
      </c>
      <c r="R190" s="36">
        <f t="shared" ca="1" si="38"/>
        <v>0.22989999999999999</v>
      </c>
      <c r="S190" s="37">
        <f t="shared" ca="1" si="39"/>
        <v>2.4349507699999999</v>
      </c>
      <c r="T190" s="95">
        <f ca="1">IF(L190&gt;=N$2,1,D190*T191/VLOOKUP(L190,Moeda!A$3:D$24,4,1))</f>
        <v>2.4349507680000002</v>
      </c>
    </row>
    <row r="191" spans="1:20" x14ac:dyDescent="0.2">
      <c r="A191" s="8">
        <v>40057</v>
      </c>
      <c r="B191" s="78">
        <v>0.19</v>
      </c>
      <c r="C191" s="64">
        <v>2926.97</v>
      </c>
      <c r="D191" s="83">
        <f t="shared" ca="1" si="28"/>
        <v>1.0018997599999999</v>
      </c>
      <c r="E191" s="97">
        <f t="shared" ca="1" si="29"/>
        <v>0.19</v>
      </c>
      <c r="F191" s="82">
        <f t="shared" ca="1" si="30"/>
        <v>1.0314949200000001</v>
      </c>
      <c r="G191" s="97">
        <f t="shared" ca="1" si="31"/>
        <v>3.1495000000000002</v>
      </c>
      <c r="H191" s="82">
        <f t="shared" ca="1" si="41"/>
        <v>1.0426727099999999</v>
      </c>
      <c r="I191" s="97">
        <f t="shared" ca="1" si="32"/>
        <v>4.2672999999999996</v>
      </c>
      <c r="J191" s="14" t="str">
        <f t="shared" ca="1" si="40"/>
        <v>v</v>
      </c>
      <c r="L191" s="8">
        <f t="shared" si="33"/>
        <v>40057</v>
      </c>
      <c r="N191" s="29" t="str">
        <f t="shared" ca="1" si="34"/>
        <v xml:space="preserve"> </v>
      </c>
      <c r="O191">
        <f t="shared" ca="1" si="35"/>
        <v>2009</v>
      </c>
      <c r="P191">
        <f t="shared" ca="1" si="36"/>
        <v>9</v>
      </c>
      <c r="Q191" s="59">
        <f t="shared" ca="1" si="37"/>
        <v>18081</v>
      </c>
      <c r="R191" s="36">
        <f t="shared" ca="1" si="38"/>
        <v>0.19</v>
      </c>
      <c r="S191" s="37">
        <f t="shared" ca="1" si="39"/>
        <v>2.42936643</v>
      </c>
      <c r="T191" s="95">
        <f ca="1">IF(L191&gt;=N$2,1,D191*T192/VLOOKUP(L191,Moeda!A$3:D$24,4,1))</f>
        <v>2.4293664320000001</v>
      </c>
    </row>
    <row r="192" spans="1:20" x14ac:dyDescent="0.2">
      <c r="A192" s="8">
        <v>40087</v>
      </c>
      <c r="B192" s="78">
        <v>0.18</v>
      </c>
      <c r="C192" s="66">
        <v>2932.24</v>
      </c>
      <c r="D192" s="83">
        <f t="shared" ca="1" si="28"/>
        <v>1.0018005000000001</v>
      </c>
      <c r="E192" s="97">
        <f t="shared" ca="1" si="29"/>
        <v>0.18010000000000001</v>
      </c>
      <c r="F192" s="82">
        <f t="shared" ca="1" si="30"/>
        <v>1.0333521299999999</v>
      </c>
      <c r="G192" s="97">
        <f t="shared" ca="1" si="31"/>
        <v>3.3351999999999999</v>
      </c>
      <c r="H192" s="82">
        <f t="shared" ca="1" si="41"/>
        <v>1.0414263399999999</v>
      </c>
      <c r="I192" s="97">
        <f t="shared" ca="1" si="32"/>
        <v>4.1425999999999998</v>
      </c>
      <c r="J192" s="14" t="str">
        <f t="shared" ca="1" si="40"/>
        <v>v</v>
      </c>
      <c r="L192" s="8">
        <f t="shared" si="33"/>
        <v>40087</v>
      </c>
      <c r="N192" s="29" t="str">
        <f t="shared" ca="1" si="34"/>
        <v xml:space="preserve"> </v>
      </c>
      <c r="O192">
        <f t="shared" ca="1" si="35"/>
        <v>2009</v>
      </c>
      <c r="P192">
        <f t="shared" ca="1" si="36"/>
        <v>10</v>
      </c>
      <c r="Q192" s="59">
        <f t="shared" ca="1" si="37"/>
        <v>20090</v>
      </c>
      <c r="R192" s="36">
        <f t="shared" ca="1" si="38"/>
        <v>0.18010000000000001</v>
      </c>
      <c r="S192" s="37">
        <f t="shared" ca="1" si="39"/>
        <v>2.4247599700000002</v>
      </c>
      <c r="T192" s="95">
        <f ca="1">IF(L192&gt;=N$2,1,D192*T193/VLOOKUP(L192,Moeda!A$3:D$24,4,1))</f>
        <v>2.4247599700000002</v>
      </c>
    </row>
    <row r="193" spans="1:21" x14ac:dyDescent="0.2">
      <c r="A193" s="8">
        <v>40118</v>
      </c>
      <c r="B193" s="78">
        <v>0.44</v>
      </c>
      <c r="C193" s="66">
        <v>2945.14</v>
      </c>
      <c r="D193" s="83">
        <f t="shared" ca="1" si="28"/>
        <v>1.00439937</v>
      </c>
      <c r="E193" s="97">
        <f t="shared" ca="1" si="29"/>
        <v>0.43990000000000001</v>
      </c>
      <c r="F193" s="82">
        <f t="shared" ca="1" si="30"/>
        <v>1.0378982299999999</v>
      </c>
      <c r="G193" s="97">
        <f t="shared" ca="1" si="31"/>
        <v>3.7898000000000001</v>
      </c>
      <c r="H193" s="82">
        <f t="shared" ca="1" si="41"/>
        <v>1.0409062099999999</v>
      </c>
      <c r="I193" s="97">
        <f t="shared" ca="1" si="32"/>
        <v>4.0906000000000002</v>
      </c>
      <c r="J193" s="14" t="str">
        <f t="shared" ca="1" si="40"/>
        <v>v</v>
      </c>
      <c r="L193" s="8">
        <f t="shared" si="33"/>
        <v>40118</v>
      </c>
      <c r="N193" s="29" t="str">
        <f t="shared" ca="1" si="34"/>
        <v xml:space="preserve"> </v>
      </c>
      <c r="O193">
        <f t="shared" ca="1" si="35"/>
        <v>2009</v>
      </c>
      <c r="P193">
        <f t="shared" ca="1" si="36"/>
        <v>11</v>
      </c>
      <c r="Q193" s="59">
        <f t="shared" ca="1" si="37"/>
        <v>22099</v>
      </c>
      <c r="R193" s="36">
        <f t="shared" ca="1" si="38"/>
        <v>0.43990000000000001</v>
      </c>
      <c r="S193" s="37">
        <f t="shared" ca="1" si="39"/>
        <v>2.4204020399999999</v>
      </c>
      <c r="T193" s="95">
        <f ca="1">IF(L193&gt;=N$2,1,D193*T194/VLOOKUP(L193,Moeda!A$3:D$24,4,1))</f>
        <v>2.420402036</v>
      </c>
    </row>
    <row r="194" spans="1:21" x14ac:dyDescent="0.2">
      <c r="A194" s="8">
        <v>40148</v>
      </c>
      <c r="B194" s="78">
        <v>0.38</v>
      </c>
      <c r="C194" s="72">
        <v>2956.33</v>
      </c>
      <c r="D194" s="83">
        <f t="shared" ca="1" si="28"/>
        <v>1.0037994800000001</v>
      </c>
      <c r="E194" s="97">
        <f t="shared" ca="1" si="29"/>
        <v>0.37990000000000002</v>
      </c>
      <c r="F194" s="82">
        <f t="shared" ca="1" si="30"/>
        <v>1.0418417</v>
      </c>
      <c r="G194" s="97">
        <f t="shared" ca="1" si="31"/>
        <v>4.1841999999999997</v>
      </c>
      <c r="H194" s="82">
        <f t="shared" ca="1" si="41"/>
        <v>1.0418417099999999</v>
      </c>
      <c r="I194" s="97">
        <f t="shared" ca="1" si="32"/>
        <v>4.1841999999999997</v>
      </c>
      <c r="J194" s="14" t="str">
        <f t="shared" ca="1" si="40"/>
        <v>v</v>
      </c>
      <c r="L194" s="8">
        <f t="shared" si="33"/>
        <v>40148</v>
      </c>
      <c r="N194" s="29" t="str">
        <f t="shared" ca="1" si="34"/>
        <v xml:space="preserve"> </v>
      </c>
      <c r="O194">
        <f t="shared" ca="1" si="35"/>
        <v>2009</v>
      </c>
      <c r="P194">
        <f t="shared" ca="1" si="36"/>
        <v>12</v>
      </c>
      <c r="Q194" s="59">
        <f t="shared" ca="1" si="37"/>
        <v>24108</v>
      </c>
      <c r="R194" s="36">
        <f t="shared" ca="1" si="38"/>
        <v>0.37990000000000002</v>
      </c>
      <c r="S194" s="37">
        <f t="shared" ca="1" si="39"/>
        <v>2.4098004300000002</v>
      </c>
      <c r="T194" s="95">
        <f ca="1">IF(L194&gt;=N$2,1,D194*T195/VLOOKUP(L194,Moeda!A$3:D$24,4,1))</f>
        <v>2.4098004319999999</v>
      </c>
    </row>
    <row r="195" spans="1:21" x14ac:dyDescent="0.2">
      <c r="A195" s="61">
        <v>40179</v>
      </c>
      <c r="B195" s="81">
        <v>0.52</v>
      </c>
      <c r="C195" s="75">
        <v>2971.7</v>
      </c>
      <c r="D195" s="83">
        <f t="shared" ref="D195:D258" ca="1" si="42">IF(J195="b","",C195/C194)</f>
        <v>1.0051990099999999</v>
      </c>
      <c r="E195" s="97">
        <f t="shared" ref="E195:E258" ca="1" si="43">IF($J195="b","",100*(D195-1))</f>
        <v>0.51990000000000003</v>
      </c>
      <c r="F195" s="82">
        <f t="shared" ref="F195:F258" ca="1" si="44">IF(J195="b","",IF(MONTH(A195)=1,D195,D195*F194))</f>
        <v>1.0051990099999999</v>
      </c>
      <c r="G195" s="97">
        <f t="shared" ref="G195:G258" ca="1" si="45">IF($J195="b","",100*(F195-1))</f>
        <v>0.51990000000000003</v>
      </c>
      <c r="H195" s="82">
        <f t="shared" ca="1" si="41"/>
        <v>1.0430860500000001</v>
      </c>
      <c r="I195" s="97">
        <f t="shared" ref="I195:I258" ca="1" si="46">IF($J195="b","",100*(H195-1))</f>
        <v>4.3086000000000002</v>
      </c>
      <c r="J195" s="14" t="str">
        <f t="shared" ca="1" si="40"/>
        <v>v</v>
      </c>
      <c r="L195" s="8">
        <f t="shared" ref="L195:L258" si="47">A195</f>
        <v>40179</v>
      </c>
      <c r="N195" s="29" t="str">
        <f t="shared" ref="N195:N258" ca="1" si="48">IF(L195=N$2,L195," ")</f>
        <v xml:space="preserve"> </v>
      </c>
      <c r="O195">
        <f t="shared" ref="O195:O258" ca="1" si="49">IF(L195&lt;=N$2,YEAR(A195)," ")</f>
        <v>2010</v>
      </c>
      <c r="P195">
        <f t="shared" ref="P195:P258" ca="1" si="50">IF(L195&lt;=N$2,MONTH(A195)," ")</f>
        <v>1</v>
      </c>
      <c r="Q195" s="59">
        <f t="shared" ref="Q195:Q258" ca="1" si="51">IF(L195&lt;=N$2,O195*P195," ")</f>
        <v>2010</v>
      </c>
      <c r="R195" s="36">
        <f t="shared" ref="R195:R258" ca="1" si="52">IF(L195&lt;=N$2,E195," ")</f>
        <v>0.51990000000000003</v>
      </c>
      <c r="S195" s="37">
        <f t="shared" ref="S195:S258" ca="1" si="53">IF(L195=N$2,1,IF(L195&lt;N$2,T195," "))</f>
        <v>2.4006791000000001</v>
      </c>
      <c r="T195" s="95">
        <f ca="1">IF(L195&gt;=N$2,1,D195*T196/VLOOKUP(L195,Moeda!A$3:D$24,4,1))</f>
        <v>2.4006791000000001</v>
      </c>
      <c r="U195" s="40" t="s">
        <v>43</v>
      </c>
    </row>
    <row r="196" spans="1:21" x14ac:dyDescent="0.2">
      <c r="A196" s="8">
        <v>40210</v>
      </c>
      <c r="B196" s="78">
        <v>0.94</v>
      </c>
      <c r="C196" s="72">
        <v>2999.63</v>
      </c>
      <c r="D196" s="83">
        <f t="shared" ca="1" si="42"/>
        <v>1.00939866</v>
      </c>
      <c r="E196" s="97">
        <f t="shared" ca="1" si="43"/>
        <v>0.93989999999999996</v>
      </c>
      <c r="F196" s="82">
        <f t="shared" ca="1" si="44"/>
        <v>1.01464653</v>
      </c>
      <c r="G196" s="97">
        <f t="shared" ca="1" si="45"/>
        <v>1.4646999999999999</v>
      </c>
      <c r="H196" s="82">
        <f t="shared" ca="1" si="41"/>
        <v>1.0462974</v>
      </c>
      <c r="I196" s="97">
        <f t="shared" ca="1" si="46"/>
        <v>4.6296999999999997</v>
      </c>
      <c r="J196" s="14" t="str">
        <f t="shared" ref="J196:J259" ca="1" si="54">CELL("tipo",C196)</f>
        <v>v</v>
      </c>
      <c r="L196" s="8">
        <f t="shared" si="47"/>
        <v>40210</v>
      </c>
      <c r="N196" s="29" t="str">
        <f t="shared" ca="1" si="48"/>
        <v xml:space="preserve"> </v>
      </c>
      <c r="O196">
        <f t="shared" ca="1" si="49"/>
        <v>2010</v>
      </c>
      <c r="P196">
        <f t="shared" ca="1" si="50"/>
        <v>2</v>
      </c>
      <c r="Q196" s="59">
        <f t="shared" ca="1" si="51"/>
        <v>4020</v>
      </c>
      <c r="R196" s="36">
        <f t="shared" ca="1" si="52"/>
        <v>0.93989999999999996</v>
      </c>
      <c r="S196" s="37">
        <f t="shared" ca="1" si="53"/>
        <v>2.3882625000000002</v>
      </c>
      <c r="T196" s="95">
        <f ca="1">IF(L196&gt;=N$2,1,D196*T197/VLOOKUP(L196,Moeda!A$3:D$24,4,1))</f>
        <v>2.3882624990000001</v>
      </c>
    </row>
    <row r="197" spans="1:21" x14ac:dyDescent="0.2">
      <c r="A197" s="8">
        <v>40238</v>
      </c>
      <c r="B197" s="78">
        <v>0.55000000000000004</v>
      </c>
      <c r="C197" s="72">
        <v>3016.13</v>
      </c>
      <c r="D197" s="83">
        <f t="shared" ca="1" si="42"/>
        <v>1.0055006799999999</v>
      </c>
      <c r="E197" s="97">
        <f t="shared" ca="1" si="43"/>
        <v>0.55010000000000003</v>
      </c>
      <c r="F197" s="82">
        <f t="shared" ca="1" si="44"/>
        <v>1.0202277799999999</v>
      </c>
      <c r="G197" s="97">
        <f t="shared" ca="1" si="45"/>
        <v>2.0228000000000002</v>
      </c>
      <c r="H197" s="82">
        <f t="shared" ca="1" si="41"/>
        <v>1.0508980699999999</v>
      </c>
      <c r="I197" s="97">
        <f t="shared" ca="1" si="46"/>
        <v>5.0898000000000003</v>
      </c>
      <c r="J197" s="14" t="str">
        <f t="shared" ca="1" si="54"/>
        <v>v</v>
      </c>
      <c r="L197" s="8">
        <f t="shared" si="47"/>
        <v>40238</v>
      </c>
      <c r="N197" s="29" t="str">
        <f t="shared" ca="1" si="48"/>
        <v xml:space="preserve"> </v>
      </c>
      <c r="O197">
        <f t="shared" ca="1" si="49"/>
        <v>2010</v>
      </c>
      <c r="P197">
        <f t="shared" ca="1" si="50"/>
        <v>3</v>
      </c>
      <c r="Q197" s="59">
        <f t="shared" ca="1" si="51"/>
        <v>6030</v>
      </c>
      <c r="R197" s="36">
        <f t="shared" ca="1" si="52"/>
        <v>0.55010000000000003</v>
      </c>
      <c r="S197" s="37">
        <f t="shared" ca="1" si="53"/>
        <v>2.3660250299999999</v>
      </c>
      <c r="T197" s="95">
        <f ca="1">IF(L197&gt;=N$2,1,D197*T198/VLOOKUP(L197,Moeda!A$3:D$24,4,1))</f>
        <v>2.3660250340000002</v>
      </c>
    </row>
    <row r="198" spans="1:21" x14ac:dyDescent="0.2">
      <c r="A198" s="8">
        <v>40269</v>
      </c>
      <c r="B198" s="78">
        <v>0.48</v>
      </c>
      <c r="C198" s="72">
        <v>3030.61</v>
      </c>
      <c r="D198" s="83">
        <f t="shared" ca="1" si="42"/>
        <v>1.0048008500000001</v>
      </c>
      <c r="E198" s="97">
        <f t="shared" ca="1" si="43"/>
        <v>0.48010000000000003</v>
      </c>
      <c r="F198" s="82">
        <f t="shared" ca="1" si="44"/>
        <v>1.02512574</v>
      </c>
      <c r="G198" s="97">
        <f t="shared" ca="1" si="45"/>
        <v>2.5125999999999999</v>
      </c>
      <c r="H198" s="82">
        <f t="shared" ca="1" si="41"/>
        <v>1.05217823</v>
      </c>
      <c r="I198" s="97">
        <f t="shared" ca="1" si="46"/>
        <v>5.2178000000000004</v>
      </c>
      <c r="J198" s="14" t="str">
        <f t="shared" ca="1" si="54"/>
        <v>v</v>
      </c>
      <c r="L198" s="8">
        <f t="shared" si="47"/>
        <v>40269</v>
      </c>
      <c r="N198" s="29" t="str">
        <f t="shared" ca="1" si="48"/>
        <v xml:space="preserve"> </v>
      </c>
      <c r="O198">
        <f t="shared" ca="1" si="49"/>
        <v>2010</v>
      </c>
      <c r="P198">
        <f t="shared" ca="1" si="50"/>
        <v>4</v>
      </c>
      <c r="Q198" s="59">
        <f t="shared" ca="1" si="51"/>
        <v>8040</v>
      </c>
      <c r="R198" s="36">
        <f t="shared" ca="1" si="52"/>
        <v>0.48010000000000003</v>
      </c>
      <c r="S198" s="37">
        <f t="shared" ca="1" si="53"/>
        <v>2.3530814900000001</v>
      </c>
      <c r="T198" s="95">
        <f ca="1">IF(L198&gt;=N$2,1,D198*T199/VLOOKUP(L198,Moeda!A$3:D$24,4,1))</f>
        <v>2.3530814859999998</v>
      </c>
    </row>
    <row r="199" spans="1:21" x14ac:dyDescent="0.2">
      <c r="A199" s="8">
        <v>40299</v>
      </c>
      <c r="B199" s="78">
        <v>0.63</v>
      </c>
      <c r="C199" s="68">
        <v>3049.7</v>
      </c>
      <c r="D199" s="83">
        <f t="shared" ca="1" si="42"/>
        <v>1.0062990599999999</v>
      </c>
      <c r="E199" s="97">
        <f t="shared" ca="1" si="43"/>
        <v>0.62990000000000002</v>
      </c>
      <c r="F199" s="82">
        <f t="shared" ca="1" si="44"/>
        <v>1.0315830699999999</v>
      </c>
      <c r="G199" s="97">
        <f t="shared" ca="1" si="45"/>
        <v>3.1583000000000001</v>
      </c>
      <c r="H199" s="82">
        <f t="shared" ca="1" si="41"/>
        <v>1.0525970600000001</v>
      </c>
      <c r="I199" s="97">
        <f t="shared" ca="1" si="46"/>
        <v>5.2596999999999996</v>
      </c>
      <c r="J199" s="14" t="str">
        <f t="shared" ca="1" si="54"/>
        <v>v</v>
      </c>
      <c r="L199" s="8">
        <f t="shared" si="47"/>
        <v>40299</v>
      </c>
      <c r="N199" s="29" t="str">
        <f t="shared" ca="1" si="48"/>
        <v xml:space="preserve"> </v>
      </c>
      <c r="O199">
        <f t="shared" ca="1" si="49"/>
        <v>2010</v>
      </c>
      <c r="P199">
        <f t="shared" ca="1" si="50"/>
        <v>5</v>
      </c>
      <c r="Q199" s="59">
        <f t="shared" ca="1" si="51"/>
        <v>10050</v>
      </c>
      <c r="R199" s="36">
        <f t="shared" ca="1" si="52"/>
        <v>0.62990000000000002</v>
      </c>
      <c r="S199" s="37">
        <f t="shared" ca="1" si="53"/>
        <v>2.34183867</v>
      </c>
      <c r="T199" s="95">
        <f ca="1">IF(L199&gt;=N$2,1,D199*T200/VLOOKUP(L199,Moeda!A$3:D$24,4,1))</f>
        <v>2.34183867</v>
      </c>
    </row>
    <row r="200" spans="1:21" x14ac:dyDescent="0.2">
      <c r="A200" s="8">
        <v>40330</v>
      </c>
      <c r="B200" s="78">
        <v>0.19</v>
      </c>
      <c r="C200" s="68">
        <v>3055.49</v>
      </c>
      <c r="D200" s="83">
        <f t="shared" ca="1" si="42"/>
        <v>1.0018985499999999</v>
      </c>
      <c r="E200" s="97">
        <f t="shared" ca="1" si="43"/>
        <v>0.18990000000000001</v>
      </c>
      <c r="F200" s="82">
        <f t="shared" ca="1" si="44"/>
        <v>1.0335415800000001</v>
      </c>
      <c r="G200" s="97">
        <f t="shared" ca="1" si="45"/>
        <v>3.3542000000000001</v>
      </c>
      <c r="H200" s="82">
        <f t="shared" ca="1" si="41"/>
        <v>1.0506031</v>
      </c>
      <c r="I200" s="97">
        <f t="shared" ca="1" si="46"/>
        <v>5.0602999999999998</v>
      </c>
      <c r="J200" s="14" t="str">
        <f t="shared" ca="1" si="54"/>
        <v>v</v>
      </c>
      <c r="L200" s="8">
        <f t="shared" si="47"/>
        <v>40330</v>
      </c>
      <c r="N200" s="29" t="str">
        <f t="shared" ca="1" si="48"/>
        <v xml:space="preserve"> </v>
      </c>
      <c r="O200">
        <f t="shared" ca="1" si="49"/>
        <v>2010</v>
      </c>
      <c r="P200">
        <f t="shared" ca="1" si="50"/>
        <v>6</v>
      </c>
      <c r="Q200" s="59">
        <f t="shared" ca="1" si="51"/>
        <v>12060</v>
      </c>
      <c r="R200" s="36">
        <f t="shared" ca="1" si="52"/>
        <v>0.18990000000000001</v>
      </c>
      <c r="S200" s="37">
        <f t="shared" ca="1" si="53"/>
        <v>2.3271796299999998</v>
      </c>
      <c r="T200" s="95">
        <f ca="1">IF(L200&gt;=N$2,1,D200*T201/VLOOKUP(L200,Moeda!A$3:D$24,4,1))</f>
        <v>2.3271796259999999</v>
      </c>
    </row>
    <row r="201" spans="1:21" x14ac:dyDescent="0.2">
      <c r="A201" s="8">
        <v>40360</v>
      </c>
      <c r="B201" s="78">
        <v>-0.09</v>
      </c>
      <c r="C201" s="68">
        <v>3052.74</v>
      </c>
      <c r="D201" s="83">
        <f t="shared" ca="1" si="42"/>
        <v>0.99909998</v>
      </c>
      <c r="E201" s="97">
        <f t="shared" ca="1" si="43"/>
        <v>-0.09</v>
      </c>
      <c r="F201" s="82">
        <f t="shared" ca="1" si="44"/>
        <v>1.0326113699999999</v>
      </c>
      <c r="G201" s="97">
        <f t="shared" ca="1" si="45"/>
        <v>3.2610999999999999</v>
      </c>
      <c r="H201" s="82">
        <f t="shared" ca="1" si="41"/>
        <v>1.0473527499999999</v>
      </c>
      <c r="I201" s="97">
        <f t="shared" ca="1" si="46"/>
        <v>4.7352999999999996</v>
      </c>
      <c r="J201" s="14" t="str">
        <f t="shared" ca="1" si="54"/>
        <v>v</v>
      </c>
      <c r="L201" s="8">
        <f t="shared" si="47"/>
        <v>40360</v>
      </c>
      <c r="N201" s="29" t="str">
        <f t="shared" ca="1" si="48"/>
        <v xml:space="preserve"> </v>
      </c>
      <c r="O201">
        <f t="shared" ca="1" si="49"/>
        <v>2010</v>
      </c>
      <c r="P201">
        <f t="shared" ca="1" si="50"/>
        <v>7</v>
      </c>
      <c r="Q201" s="59">
        <f t="shared" ca="1" si="51"/>
        <v>14070</v>
      </c>
      <c r="R201" s="36">
        <f t="shared" ca="1" si="52"/>
        <v>-0.09</v>
      </c>
      <c r="S201" s="37">
        <f t="shared" ca="1" si="53"/>
        <v>2.3227697300000001</v>
      </c>
      <c r="T201" s="95">
        <f ca="1">IF(L201&gt;=N$2,1,D201*T202/VLOOKUP(L201,Moeda!A$3:D$24,4,1))</f>
        <v>2.3227697319999998</v>
      </c>
    </row>
    <row r="202" spans="1:21" x14ac:dyDescent="0.2">
      <c r="A202" s="8">
        <v>40391</v>
      </c>
      <c r="B202" s="78">
        <v>-0.05</v>
      </c>
      <c r="C202" s="68">
        <v>3051.21</v>
      </c>
      <c r="D202" s="83">
        <f t="shared" ca="1" si="42"/>
        <v>0.99949880999999996</v>
      </c>
      <c r="E202" s="97">
        <f t="shared" ca="1" si="43"/>
        <v>-5.0099999999999999E-2</v>
      </c>
      <c r="F202" s="82">
        <f t="shared" ca="1" si="44"/>
        <v>1.0320938399999999</v>
      </c>
      <c r="G202" s="97">
        <f t="shared" ca="1" si="45"/>
        <v>3.2094</v>
      </c>
      <c r="H202" s="82">
        <f t="shared" ca="1" si="41"/>
        <v>1.0444270200000001</v>
      </c>
      <c r="I202" s="97">
        <f t="shared" ca="1" si="46"/>
        <v>4.4427000000000003</v>
      </c>
      <c r="J202" s="14" t="str">
        <f t="shared" ca="1" si="54"/>
        <v>v</v>
      </c>
      <c r="L202" s="8">
        <f t="shared" si="47"/>
        <v>40391</v>
      </c>
      <c r="N202" s="29" t="str">
        <f t="shared" ca="1" si="48"/>
        <v xml:space="preserve"> </v>
      </c>
      <c r="O202">
        <f t="shared" ca="1" si="49"/>
        <v>2010</v>
      </c>
      <c r="P202">
        <f t="shared" ca="1" si="50"/>
        <v>8</v>
      </c>
      <c r="Q202" s="59">
        <f t="shared" ca="1" si="51"/>
        <v>16080</v>
      </c>
      <c r="R202" s="36">
        <f t="shared" ca="1" si="52"/>
        <v>-5.0099999999999999E-2</v>
      </c>
      <c r="S202" s="37">
        <f t="shared" ca="1" si="53"/>
        <v>2.32486215</v>
      </c>
      <c r="T202" s="95">
        <f ca="1">IF(L202&gt;=N$2,1,D202*T203/VLOOKUP(L202,Moeda!A$3:D$24,4,1))</f>
        <v>2.3248621539999998</v>
      </c>
    </row>
    <row r="203" spans="1:21" x14ac:dyDescent="0.2">
      <c r="A203" s="8">
        <v>40422</v>
      </c>
      <c r="B203" s="78">
        <v>0.31</v>
      </c>
      <c r="C203" s="68">
        <v>3060.67</v>
      </c>
      <c r="D203" s="83">
        <f t="shared" ca="1" si="42"/>
        <v>1.0031004100000001</v>
      </c>
      <c r="E203" s="97">
        <f t="shared" ca="1" si="43"/>
        <v>0.31</v>
      </c>
      <c r="F203" s="82">
        <f t="shared" ca="1" si="44"/>
        <v>1.0352937499999999</v>
      </c>
      <c r="G203" s="97">
        <f t="shared" ca="1" si="45"/>
        <v>3.5293999999999999</v>
      </c>
      <c r="H203" s="82">
        <f t="shared" ca="1" si="41"/>
        <v>1.04567864</v>
      </c>
      <c r="I203" s="97">
        <f t="shared" ca="1" si="46"/>
        <v>4.5678999999999998</v>
      </c>
      <c r="J203" s="14" t="str">
        <f t="shared" ca="1" si="54"/>
        <v>v</v>
      </c>
      <c r="L203" s="8">
        <f t="shared" si="47"/>
        <v>40422</v>
      </c>
      <c r="N203" s="29" t="str">
        <f t="shared" ca="1" si="48"/>
        <v xml:space="preserve"> </v>
      </c>
      <c r="O203">
        <f t="shared" ca="1" si="49"/>
        <v>2010</v>
      </c>
      <c r="P203">
        <f t="shared" ca="1" si="50"/>
        <v>9</v>
      </c>
      <c r="Q203" s="59">
        <f t="shared" ca="1" si="51"/>
        <v>18090</v>
      </c>
      <c r="R203" s="36">
        <f t="shared" ca="1" si="52"/>
        <v>0.31</v>
      </c>
      <c r="S203" s="37">
        <f t="shared" ca="1" si="53"/>
        <v>2.3260279399999999</v>
      </c>
      <c r="T203" s="95">
        <f ca="1">IF(L203&gt;=N$2,1,D203*T204/VLOOKUP(L203,Moeda!A$3:D$24,4,1))</f>
        <v>2.326027936</v>
      </c>
    </row>
    <row r="204" spans="1:21" x14ac:dyDescent="0.2">
      <c r="A204" s="8">
        <v>40452</v>
      </c>
      <c r="B204" s="78">
        <v>0.62</v>
      </c>
      <c r="C204" s="64">
        <v>3079.65</v>
      </c>
      <c r="D204" s="83">
        <f t="shared" ca="1" si="42"/>
        <v>1.0062012600000001</v>
      </c>
      <c r="E204" s="97">
        <f t="shared" ca="1" si="43"/>
        <v>0.62009999999999998</v>
      </c>
      <c r="F204" s="82">
        <f t="shared" ca="1" si="44"/>
        <v>1.0417138800000001</v>
      </c>
      <c r="G204" s="97">
        <f t="shared" ca="1" si="45"/>
        <v>4.1714000000000002</v>
      </c>
      <c r="H204" s="82">
        <f t="shared" ref="H204:H267" ca="1" si="55">IF($J204="b","",PRODUCT(D193:D204))</f>
        <v>1.0502721500000001</v>
      </c>
      <c r="I204" s="97">
        <f t="shared" ca="1" si="46"/>
        <v>5.0271999999999997</v>
      </c>
      <c r="J204" s="14" t="str">
        <f t="shared" ca="1" si="54"/>
        <v>v</v>
      </c>
      <c r="L204" s="8">
        <f t="shared" si="47"/>
        <v>40452</v>
      </c>
      <c r="N204" s="29" t="str">
        <f t="shared" ca="1" si="48"/>
        <v xml:space="preserve"> </v>
      </c>
      <c r="O204">
        <f t="shared" ca="1" si="49"/>
        <v>2010</v>
      </c>
      <c r="P204">
        <f t="shared" ca="1" si="50"/>
        <v>10</v>
      </c>
      <c r="Q204" s="59">
        <f t="shared" ca="1" si="51"/>
        <v>20100</v>
      </c>
      <c r="R204" s="36">
        <f t="shared" ca="1" si="52"/>
        <v>0.62009999999999998</v>
      </c>
      <c r="S204" s="37">
        <f t="shared" ca="1" si="53"/>
        <v>2.3188385899999999</v>
      </c>
      <c r="T204" s="95">
        <f ca="1">IF(L204&gt;=N$2,1,D204*T205/VLOOKUP(L204,Moeda!A$3:D$24,4,1))</f>
        <v>2.318838586</v>
      </c>
    </row>
    <row r="205" spans="1:21" x14ac:dyDescent="0.2">
      <c r="A205" s="8">
        <v>40483</v>
      </c>
      <c r="B205" s="78">
        <v>0.86</v>
      </c>
      <c r="C205" s="66">
        <v>3106.13</v>
      </c>
      <c r="D205" s="83">
        <f t="shared" ca="1" si="42"/>
        <v>1.00859838</v>
      </c>
      <c r="E205" s="97">
        <f t="shared" ca="1" si="43"/>
        <v>0.85980000000000001</v>
      </c>
      <c r="F205" s="82">
        <f t="shared" ca="1" si="44"/>
        <v>1.0506709299999999</v>
      </c>
      <c r="G205" s="97">
        <f t="shared" ca="1" si="45"/>
        <v>5.0670999999999999</v>
      </c>
      <c r="H205" s="82">
        <f t="shared" ca="1" si="55"/>
        <v>1.0546629300000001</v>
      </c>
      <c r="I205" s="97">
        <f t="shared" ca="1" si="46"/>
        <v>5.4663000000000004</v>
      </c>
      <c r="J205" s="14" t="str">
        <f t="shared" ca="1" si="54"/>
        <v>v</v>
      </c>
      <c r="L205" s="8">
        <f t="shared" si="47"/>
        <v>40483</v>
      </c>
      <c r="N205" s="29" t="str">
        <f t="shared" ca="1" si="48"/>
        <v xml:space="preserve"> </v>
      </c>
      <c r="O205">
        <f t="shared" ca="1" si="49"/>
        <v>2010</v>
      </c>
      <c r="P205">
        <f t="shared" ca="1" si="50"/>
        <v>11</v>
      </c>
      <c r="Q205" s="59">
        <f t="shared" ca="1" si="51"/>
        <v>22110</v>
      </c>
      <c r="R205" s="36">
        <f t="shared" ca="1" si="52"/>
        <v>0.85980000000000001</v>
      </c>
      <c r="S205" s="37">
        <f t="shared" ca="1" si="53"/>
        <v>2.30454749</v>
      </c>
      <c r="T205" s="95">
        <f ca="1">IF(L205&gt;=N$2,1,D205*T206/VLOOKUP(L205,Moeda!A$3:D$24,4,1))</f>
        <v>2.3045474879999999</v>
      </c>
    </row>
    <row r="206" spans="1:21" x14ac:dyDescent="0.2">
      <c r="A206" s="8">
        <v>40513</v>
      </c>
      <c r="B206" s="78">
        <v>0.69</v>
      </c>
      <c r="C206" s="72">
        <v>3127.56</v>
      </c>
      <c r="D206" s="83">
        <f t="shared" ca="1" si="42"/>
        <v>1.00689926</v>
      </c>
      <c r="E206" s="97">
        <f t="shared" ca="1" si="43"/>
        <v>0.68989999999999996</v>
      </c>
      <c r="F206" s="82">
        <f t="shared" ca="1" si="44"/>
        <v>1.05791978</v>
      </c>
      <c r="G206" s="97">
        <f t="shared" ca="1" si="45"/>
        <v>5.7919999999999998</v>
      </c>
      <c r="H206" s="82">
        <f t="shared" ca="1" si="55"/>
        <v>1.05791978</v>
      </c>
      <c r="I206" s="97">
        <f t="shared" ca="1" si="46"/>
        <v>5.7919999999999998</v>
      </c>
      <c r="J206" s="14" t="str">
        <f t="shared" ca="1" si="54"/>
        <v>v</v>
      </c>
      <c r="L206" s="8">
        <f t="shared" si="47"/>
        <v>40513</v>
      </c>
      <c r="N206" s="29" t="str">
        <f t="shared" ca="1" si="48"/>
        <v xml:space="preserve"> </v>
      </c>
      <c r="O206">
        <f t="shared" ca="1" si="49"/>
        <v>2010</v>
      </c>
      <c r="P206">
        <f t="shared" ca="1" si="50"/>
        <v>12</v>
      </c>
      <c r="Q206" s="59">
        <f t="shared" ca="1" si="51"/>
        <v>24120</v>
      </c>
      <c r="R206" s="36">
        <f t="shared" ca="1" si="52"/>
        <v>0.68989999999999996</v>
      </c>
      <c r="S206" s="37">
        <f t="shared" ca="1" si="53"/>
        <v>2.2849010399999998</v>
      </c>
      <c r="T206" s="95">
        <f ca="1">IF(L206&gt;=N$2,1,D206*T207/VLOOKUP(L206,Moeda!A$3:D$24,4,1))</f>
        <v>2.2849010409999999</v>
      </c>
    </row>
    <row r="207" spans="1:21" x14ac:dyDescent="0.2">
      <c r="A207" s="8">
        <v>40544</v>
      </c>
      <c r="B207" s="62">
        <v>0.76</v>
      </c>
      <c r="C207" s="72">
        <v>3151.33</v>
      </c>
      <c r="D207" s="83">
        <f t="shared" ca="1" si="42"/>
        <v>1.0076001699999999</v>
      </c>
      <c r="E207" s="97">
        <f t="shared" ca="1" si="43"/>
        <v>0.76</v>
      </c>
      <c r="F207" s="82">
        <f t="shared" ca="1" si="44"/>
        <v>1.0076001699999999</v>
      </c>
      <c r="G207" s="97">
        <f t="shared" ca="1" si="45"/>
        <v>0.76</v>
      </c>
      <c r="H207" s="82">
        <f t="shared" ca="1" si="55"/>
        <v>1.06044688</v>
      </c>
      <c r="I207" s="97">
        <f t="shared" ca="1" si="46"/>
        <v>6.0446999999999997</v>
      </c>
      <c r="J207" s="14" t="str">
        <f t="shared" ca="1" si="54"/>
        <v>v</v>
      </c>
      <c r="L207" s="8">
        <f t="shared" si="47"/>
        <v>40544</v>
      </c>
      <c r="N207" s="29" t="str">
        <f t="shared" ca="1" si="48"/>
        <v xml:space="preserve"> </v>
      </c>
      <c r="O207">
        <f t="shared" ca="1" si="49"/>
        <v>2011</v>
      </c>
      <c r="P207">
        <f t="shared" ca="1" si="50"/>
        <v>1</v>
      </c>
      <c r="Q207" s="59">
        <f t="shared" ca="1" si="51"/>
        <v>2011</v>
      </c>
      <c r="R207" s="36">
        <f t="shared" ca="1" si="52"/>
        <v>0.76</v>
      </c>
      <c r="S207" s="37">
        <f t="shared" ca="1" si="53"/>
        <v>2.2692449300000002</v>
      </c>
      <c r="T207" s="95">
        <f ca="1">IF(L207&gt;=N$2,1,D207*T208/VLOOKUP(L207,Moeda!A$3:D$24,4,1))</f>
        <v>2.2692449300000002</v>
      </c>
    </row>
    <row r="208" spans="1:21" x14ac:dyDescent="0.2">
      <c r="A208" s="8">
        <v>40575</v>
      </c>
      <c r="B208" s="62">
        <v>0.97</v>
      </c>
      <c r="C208" s="72">
        <v>3181.9</v>
      </c>
      <c r="D208" s="83">
        <f t="shared" ca="1" si="42"/>
        <v>1.00970067</v>
      </c>
      <c r="E208" s="97">
        <f t="shared" ca="1" si="43"/>
        <v>0.97009999999999996</v>
      </c>
      <c r="F208" s="82">
        <f t="shared" ca="1" si="44"/>
        <v>1.0173745700000001</v>
      </c>
      <c r="G208" s="97">
        <f t="shared" ca="1" si="45"/>
        <v>1.7375</v>
      </c>
      <c r="H208" s="82">
        <f t="shared" ca="1" si="55"/>
        <v>1.06076416</v>
      </c>
      <c r="I208" s="97">
        <f t="shared" ca="1" si="46"/>
        <v>6.0763999999999996</v>
      </c>
      <c r="J208" s="14" t="str">
        <f t="shared" ca="1" si="54"/>
        <v>v</v>
      </c>
      <c r="L208" s="8">
        <f t="shared" si="47"/>
        <v>40575</v>
      </c>
      <c r="N208" s="29" t="str">
        <f t="shared" ca="1" si="48"/>
        <v xml:space="preserve"> </v>
      </c>
      <c r="O208">
        <f t="shared" ca="1" si="49"/>
        <v>2011</v>
      </c>
      <c r="P208">
        <f t="shared" ca="1" si="50"/>
        <v>2</v>
      </c>
      <c r="Q208" s="59">
        <f t="shared" ca="1" si="51"/>
        <v>4022</v>
      </c>
      <c r="R208" s="36">
        <f t="shared" ca="1" si="52"/>
        <v>0.97009999999999996</v>
      </c>
      <c r="S208" s="37">
        <f t="shared" ca="1" si="53"/>
        <v>2.2521283699999999</v>
      </c>
      <c r="T208" s="95">
        <f ca="1">IF(L208&gt;=N$2,1,D208*T209/VLOOKUP(L208,Moeda!A$3:D$24,4,1))</f>
        <v>2.252128372</v>
      </c>
    </row>
    <row r="209" spans="1:20" x14ac:dyDescent="0.2">
      <c r="A209" s="8">
        <v>40603</v>
      </c>
      <c r="B209" s="62">
        <v>0.6</v>
      </c>
      <c r="C209" s="72">
        <v>3200.99</v>
      </c>
      <c r="D209" s="83">
        <f t="shared" ca="1" si="42"/>
        <v>1.00599956</v>
      </c>
      <c r="E209" s="97">
        <f t="shared" ca="1" si="43"/>
        <v>0.6</v>
      </c>
      <c r="F209" s="82">
        <f t="shared" ca="1" si="44"/>
        <v>1.0234783700000001</v>
      </c>
      <c r="G209" s="97">
        <f t="shared" ca="1" si="45"/>
        <v>2.3477999999999999</v>
      </c>
      <c r="H209" s="82">
        <f t="shared" ca="1" si="55"/>
        <v>1.0612904599999999</v>
      </c>
      <c r="I209" s="97">
        <f t="shared" ca="1" si="46"/>
        <v>6.1289999999999996</v>
      </c>
      <c r="J209" s="14" t="str">
        <f t="shared" ca="1" si="54"/>
        <v>v</v>
      </c>
      <c r="L209" s="8">
        <f t="shared" si="47"/>
        <v>40603</v>
      </c>
      <c r="N209" s="29" t="str">
        <f t="shared" ca="1" si="48"/>
        <v xml:space="preserve"> </v>
      </c>
      <c r="O209">
        <f t="shared" ca="1" si="49"/>
        <v>2011</v>
      </c>
      <c r="P209">
        <f t="shared" ca="1" si="50"/>
        <v>3</v>
      </c>
      <c r="Q209" s="59">
        <f t="shared" ca="1" si="51"/>
        <v>6033</v>
      </c>
      <c r="R209" s="36">
        <f t="shared" ca="1" si="52"/>
        <v>0.6</v>
      </c>
      <c r="S209" s="37">
        <f t="shared" ca="1" si="53"/>
        <v>2.23049111</v>
      </c>
      <c r="T209" s="95">
        <f ca="1">IF(L209&gt;=N$2,1,D209*T210/VLOOKUP(L209,Moeda!A$3:D$24,4,1))</f>
        <v>2.2304911139999999</v>
      </c>
    </row>
    <row r="210" spans="1:20" x14ac:dyDescent="0.2">
      <c r="A210" s="8">
        <v>40634</v>
      </c>
      <c r="B210" s="62">
        <v>0.77</v>
      </c>
      <c r="C210" s="72">
        <v>3225.64</v>
      </c>
      <c r="D210" s="83">
        <f t="shared" ca="1" si="42"/>
        <v>1.00770074</v>
      </c>
      <c r="E210" s="97">
        <f t="shared" ca="1" si="43"/>
        <v>0.77010000000000001</v>
      </c>
      <c r="F210" s="82">
        <f t="shared" ca="1" si="44"/>
        <v>1.0313599099999999</v>
      </c>
      <c r="G210" s="97">
        <f t="shared" ca="1" si="45"/>
        <v>3.1360000000000001</v>
      </c>
      <c r="H210" s="82">
        <f t="shared" ca="1" si="55"/>
        <v>1.06435338</v>
      </c>
      <c r="I210" s="97">
        <f t="shared" ca="1" si="46"/>
        <v>6.4352999999999998</v>
      </c>
      <c r="J210" s="14" t="str">
        <f t="shared" ca="1" si="54"/>
        <v>v</v>
      </c>
      <c r="L210" s="8">
        <f t="shared" si="47"/>
        <v>40634</v>
      </c>
      <c r="N210" s="29" t="str">
        <f t="shared" ca="1" si="48"/>
        <v xml:space="preserve"> </v>
      </c>
      <c r="O210">
        <f t="shared" ca="1" si="49"/>
        <v>2011</v>
      </c>
      <c r="P210">
        <f t="shared" ca="1" si="50"/>
        <v>4</v>
      </c>
      <c r="Q210" s="59">
        <f t="shared" ca="1" si="51"/>
        <v>8044</v>
      </c>
      <c r="R210" s="36">
        <f t="shared" ca="1" si="52"/>
        <v>0.77010000000000001</v>
      </c>
      <c r="S210" s="37">
        <f t="shared" ca="1" si="53"/>
        <v>2.2171889600000001</v>
      </c>
      <c r="T210" s="95">
        <f ca="1">IF(L210&gt;=N$2,1,D210*T211/VLOOKUP(L210,Moeda!A$3:D$24,4,1))</f>
        <v>2.2171889560000002</v>
      </c>
    </row>
    <row r="211" spans="1:20" x14ac:dyDescent="0.2">
      <c r="A211" s="8">
        <v>40664</v>
      </c>
      <c r="B211" s="62">
        <v>0.7</v>
      </c>
      <c r="C211" s="64">
        <v>3248.22</v>
      </c>
      <c r="D211" s="83">
        <f t="shared" ca="1" si="42"/>
        <v>1.00700016</v>
      </c>
      <c r="E211" s="97">
        <f t="shared" ca="1" si="43"/>
        <v>0.7</v>
      </c>
      <c r="F211" s="82">
        <f t="shared" ca="1" si="44"/>
        <v>1.0385795900000001</v>
      </c>
      <c r="G211" s="97">
        <f t="shared" ca="1" si="45"/>
        <v>3.8580000000000001</v>
      </c>
      <c r="H211" s="82">
        <f t="shared" ca="1" si="55"/>
        <v>1.0650949300000001</v>
      </c>
      <c r="I211" s="97">
        <f t="shared" ca="1" si="46"/>
        <v>6.5095000000000001</v>
      </c>
      <c r="J211" s="14" t="str">
        <f t="shared" ca="1" si="54"/>
        <v>v</v>
      </c>
      <c r="L211" s="8">
        <f t="shared" si="47"/>
        <v>40664</v>
      </c>
      <c r="N211" s="29" t="str">
        <f t="shared" ca="1" si="48"/>
        <v xml:space="preserve"> </v>
      </c>
      <c r="O211">
        <f t="shared" ca="1" si="49"/>
        <v>2011</v>
      </c>
      <c r="P211">
        <f t="shared" ca="1" si="50"/>
        <v>5</v>
      </c>
      <c r="Q211" s="59">
        <f t="shared" ca="1" si="51"/>
        <v>10055</v>
      </c>
      <c r="R211" s="36">
        <f t="shared" ca="1" si="52"/>
        <v>0.7</v>
      </c>
      <c r="S211" s="37">
        <f t="shared" ca="1" si="53"/>
        <v>2.2002454400000002</v>
      </c>
      <c r="T211" s="95">
        <f ca="1">IF(L211&gt;=N$2,1,D211*T212/VLOOKUP(L211,Moeda!A$3:D$24,4,1))</f>
        <v>2.2002454380000001</v>
      </c>
    </row>
    <row r="212" spans="1:20" x14ac:dyDescent="0.2">
      <c r="A212" s="8">
        <v>40695</v>
      </c>
      <c r="B212" s="62">
        <v>0.23</v>
      </c>
      <c r="C212" s="68">
        <v>3255.69</v>
      </c>
      <c r="D212" s="83">
        <f t="shared" ca="1" si="42"/>
        <v>1.0022997199999999</v>
      </c>
      <c r="E212" s="97">
        <f t="shared" ca="1" si="43"/>
        <v>0.23</v>
      </c>
      <c r="F212" s="82">
        <f t="shared" ca="1" si="44"/>
        <v>1.0409680299999999</v>
      </c>
      <c r="G212" s="97">
        <f t="shared" ca="1" si="45"/>
        <v>4.0968</v>
      </c>
      <c r="H212" s="82">
        <f t="shared" ca="1" si="55"/>
        <v>1.0655214</v>
      </c>
      <c r="I212" s="97">
        <f t="shared" ca="1" si="46"/>
        <v>6.5521000000000003</v>
      </c>
      <c r="J212" s="14" t="str">
        <f t="shared" ca="1" si="54"/>
        <v>v</v>
      </c>
      <c r="L212" s="8">
        <f t="shared" si="47"/>
        <v>40695</v>
      </c>
      <c r="N212" s="29" t="str">
        <f t="shared" ca="1" si="48"/>
        <v xml:space="preserve"> </v>
      </c>
      <c r="O212">
        <f t="shared" ca="1" si="49"/>
        <v>2011</v>
      </c>
      <c r="P212">
        <f t="shared" ca="1" si="50"/>
        <v>6</v>
      </c>
      <c r="Q212" s="59">
        <f t="shared" ca="1" si="51"/>
        <v>12066</v>
      </c>
      <c r="R212" s="36">
        <f t="shared" ca="1" si="52"/>
        <v>0.23</v>
      </c>
      <c r="S212" s="37">
        <f t="shared" ca="1" si="53"/>
        <v>2.1849504400000002</v>
      </c>
      <c r="T212" s="95">
        <f ca="1">IF(L212&gt;=N$2,1,D212*T213/VLOOKUP(L212,Moeda!A$3:D$24,4,1))</f>
        <v>2.1849504350000002</v>
      </c>
    </row>
    <row r="213" spans="1:20" x14ac:dyDescent="0.2">
      <c r="A213" s="8">
        <v>40725</v>
      </c>
      <c r="B213" s="62">
        <v>0.1</v>
      </c>
      <c r="C213" s="68">
        <v>3258.94</v>
      </c>
      <c r="D213" s="83">
        <f t="shared" ca="1" si="42"/>
        <v>1.0009982500000001</v>
      </c>
      <c r="E213" s="97">
        <f t="shared" ca="1" si="43"/>
        <v>9.98E-2</v>
      </c>
      <c r="F213" s="82">
        <f t="shared" ca="1" si="44"/>
        <v>1.0420071799999999</v>
      </c>
      <c r="G213" s="97">
        <f t="shared" ca="1" si="45"/>
        <v>4.2007000000000003</v>
      </c>
      <c r="H213" s="82">
        <f t="shared" ca="1" si="55"/>
        <v>1.06754587</v>
      </c>
      <c r="I213" s="97">
        <f t="shared" ca="1" si="46"/>
        <v>6.7545999999999999</v>
      </c>
      <c r="J213" s="14" t="str">
        <f t="shared" ca="1" si="54"/>
        <v>v</v>
      </c>
      <c r="L213" s="8">
        <f t="shared" si="47"/>
        <v>40725</v>
      </c>
      <c r="N213" s="29" t="str">
        <f t="shared" ca="1" si="48"/>
        <v xml:space="preserve"> </v>
      </c>
      <c r="O213">
        <f t="shared" ca="1" si="49"/>
        <v>2011</v>
      </c>
      <c r="P213">
        <f t="shared" ca="1" si="50"/>
        <v>7</v>
      </c>
      <c r="Q213" s="59">
        <f t="shared" ca="1" si="51"/>
        <v>14077</v>
      </c>
      <c r="R213" s="36">
        <f t="shared" ca="1" si="52"/>
        <v>9.98E-2</v>
      </c>
      <c r="S213" s="37">
        <f t="shared" ca="1" si="53"/>
        <v>2.17993719</v>
      </c>
      <c r="T213" s="95">
        <f ca="1">IF(L213&gt;=N$2,1,D213*T214/VLOOKUP(L213,Moeda!A$3:D$24,4,1))</f>
        <v>2.17993719</v>
      </c>
    </row>
    <row r="214" spans="1:20" x14ac:dyDescent="0.2">
      <c r="A214" s="8">
        <v>40756</v>
      </c>
      <c r="B214" s="62">
        <v>0.27</v>
      </c>
      <c r="C214" s="68">
        <v>3267.74</v>
      </c>
      <c r="D214" s="83">
        <f t="shared" ca="1" si="42"/>
        <v>1.0027002599999999</v>
      </c>
      <c r="E214" s="97">
        <f t="shared" ca="1" si="43"/>
        <v>0.27</v>
      </c>
      <c r="F214" s="82">
        <f t="shared" ca="1" si="44"/>
        <v>1.0448208699999999</v>
      </c>
      <c r="G214" s="97">
        <f t="shared" ca="1" si="45"/>
        <v>4.4821</v>
      </c>
      <c r="H214" s="82">
        <f t="shared" ca="1" si="55"/>
        <v>1.07096528</v>
      </c>
      <c r="I214" s="97">
        <f t="shared" ca="1" si="46"/>
        <v>7.0964999999999998</v>
      </c>
      <c r="J214" s="14" t="str">
        <f t="shared" ca="1" si="54"/>
        <v>v</v>
      </c>
      <c r="L214" s="8">
        <f t="shared" si="47"/>
        <v>40756</v>
      </c>
      <c r="N214" s="29" t="str">
        <f t="shared" ca="1" si="48"/>
        <v xml:space="preserve"> </v>
      </c>
      <c r="O214">
        <f t="shared" ca="1" si="49"/>
        <v>2011</v>
      </c>
      <c r="P214">
        <f t="shared" ca="1" si="50"/>
        <v>8</v>
      </c>
      <c r="Q214" s="59">
        <f t="shared" ca="1" si="51"/>
        <v>16088</v>
      </c>
      <c r="R214" s="36">
        <f t="shared" ca="1" si="52"/>
        <v>0.27</v>
      </c>
      <c r="S214" s="37">
        <f t="shared" ca="1" si="53"/>
        <v>2.17776324</v>
      </c>
      <c r="T214" s="95">
        <f ca="1">IF(L214&gt;=N$2,1,D214*T215/VLOOKUP(L214,Moeda!A$3:D$24,4,1))</f>
        <v>2.1777632379999998</v>
      </c>
    </row>
    <row r="215" spans="1:20" x14ac:dyDescent="0.2">
      <c r="A215" s="8">
        <v>40787</v>
      </c>
      <c r="B215" s="62">
        <v>0.53</v>
      </c>
      <c r="C215" s="68">
        <v>3285.06</v>
      </c>
      <c r="D215" s="83">
        <f t="shared" ca="1" si="42"/>
        <v>1.0053003</v>
      </c>
      <c r="E215" s="97">
        <f t="shared" ca="1" si="43"/>
        <v>0.53</v>
      </c>
      <c r="F215" s="82">
        <f t="shared" ca="1" si="44"/>
        <v>1.0503587299999999</v>
      </c>
      <c r="G215" s="97">
        <f t="shared" ca="1" si="45"/>
        <v>5.0358999999999998</v>
      </c>
      <c r="H215" s="82">
        <f t="shared" ca="1" si="55"/>
        <v>1.0733140000000001</v>
      </c>
      <c r="I215" s="97">
        <f t="shared" ca="1" si="46"/>
        <v>7.3314000000000004</v>
      </c>
      <c r="J215" s="14" t="str">
        <f t="shared" ca="1" si="54"/>
        <v>v</v>
      </c>
      <c r="L215" s="8">
        <f t="shared" si="47"/>
        <v>40787</v>
      </c>
      <c r="N215" s="29" t="str">
        <f t="shared" ca="1" si="48"/>
        <v xml:space="preserve"> </v>
      </c>
      <c r="O215">
        <f t="shared" ca="1" si="49"/>
        <v>2011</v>
      </c>
      <c r="P215">
        <f t="shared" ca="1" si="50"/>
        <v>9</v>
      </c>
      <c r="Q215" s="59">
        <f t="shared" ca="1" si="51"/>
        <v>18099</v>
      </c>
      <c r="R215" s="36">
        <f t="shared" ca="1" si="52"/>
        <v>0.53</v>
      </c>
      <c r="S215" s="37">
        <f t="shared" ca="1" si="53"/>
        <v>2.1718985499999999</v>
      </c>
      <c r="T215" s="95">
        <f ca="1">IF(L215&gt;=N$2,1,D215*T216/VLOOKUP(L215,Moeda!A$3:D$24,4,1))</f>
        <v>2.1718985470000001</v>
      </c>
    </row>
    <row r="216" spans="1:20" x14ac:dyDescent="0.2">
      <c r="A216" s="8">
        <v>40817</v>
      </c>
      <c r="B216" s="62">
        <v>0.42</v>
      </c>
      <c r="C216" s="68">
        <v>3298.86</v>
      </c>
      <c r="D216" s="83">
        <f t="shared" ca="1" si="42"/>
        <v>1.00420084</v>
      </c>
      <c r="E216" s="97">
        <f t="shared" ca="1" si="43"/>
        <v>0.42009999999999997</v>
      </c>
      <c r="F216" s="82">
        <f t="shared" ca="1" si="44"/>
        <v>1.0547711200000001</v>
      </c>
      <c r="G216" s="97">
        <f t="shared" ca="1" si="45"/>
        <v>5.4771000000000001</v>
      </c>
      <c r="H216" s="82">
        <f t="shared" ca="1" si="55"/>
        <v>1.0711801599999999</v>
      </c>
      <c r="I216" s="97">
        <f t="shared" ca="1" si="46"/>
        <v>7.1180000000000003</v>
      </c>
      <c r="J216" s="14" t="str">
        <f t="shared" ca="1" si="54"/>
        <v>v</v>
      </c>
      <c r="L216" s="8">
        <f t="shared" si="47"/>
        <v>40817</v>
      </c>
      <c r="N216" s="29" t="str">
        <f t="shared" ca="1" si="48"/>
        <v xml:space="preserve"> </v>
      </c>
      <c r="O216">
        <f t="shared" ca="1" si="49"/>
        <v>2011</v>
      </c>
      <c r="P216">
        <f t="shared" ca="1" si="50"/>
        <v>10</v>
      </c>
      <c r="Q216" s="59">
        <f t="shared" ca="1" si="51"/>
        <v>20110</v>
      </c>
      <c r="R216" s="36">
        <f t="shared" ca="1" si="52"/>
        <v>0.42009999999999997</v>
      </c>
      <c r="S216" s="37">
        <f t="shared" ca="1" si="53"/>
        <v>2.1604475299999999</v>
      </c>
      <c r="T216" s="95">
        <f ca="1">IF(L216&gt;=N$2,1,D216*T217/VLOOKUP(L216,Moeda!A$3:D$24,4,1))</f>
        <v>2.1604475270000001</v>
      </c>
    </row>
    <row r="217" spans="1:20" x14ac:dyDescent="0.2">
      <c r="A217" s="8">
        <v>40848</v>
      </c>
      <c r="B217" s="62">
        <v>0.46</v>
      </c>
      <c r="C217" s="68">
        <v>3314.03</v>
      </c>
      <c r="D217" s="83">
        <f t="shared" ca="1" si="42"/>
        <v>1.00459856</v>
      </c>
      <c r="E217" s="97">
        <f t="shared" ca="1" si="43"/>
        <v>0.45989999999999998</v>
      </c>
      <c r="F217" s="82">
        <f t="shared" ca="1" si="44"/>
        <v>1.0596215499999999</v>
      </c>
      <c r="G217" s="97">
        <f t="shared" ca="1" si="45"/>
        <v>5.9622000000000002</v>
      </c>
      <c r="H217" s="82">
        <f t="shared" ca="1" si="55"/>
        <v>1.0669321599999999</v>
      </c>
      <c r="I217" s="97">
        <f t="shared" ca="1" si="46"/>
        <v>6.6932</v>
      </c>
      <c r="J217" s="14" t="str">
        <f t="shared" ca="1" si="54"/>
        <v>v</v>
      </c>
      <c r="L217" s="8">
        <f t="shared" si="47"/>
        <v>40848</v>
      </c>
      <c r="N217" s="29" t="str">
        <f t="shared" ca="1" si="48"/>
        <v xml:space="preserve"> </v>
      </c>
      <c r="O217">
        <f t="shared" ca="1" si="49"/>
        <v>2011</v>
      </c>
      <c r="P217">
        <f t="shared" ca="1" si="50"/>
        <v>11</v>
      </c>
      <c r="Q217" s="59">
        <f t="shared" ca="1" si="51"/>
        <v>22121</v>
      </c>
      <c r="R217" s="36">
        <f t="shared" ca="1" si="52"/>
        <v>0.45989999999999998</v>
      </c>
      <c r="S217" s="37">
        <f t="shared" ca="1" si="53"/>
        <v>2.1514098000000001</v>
      </c>
      <c r="T217" s="95">
        <f ca="1">IF(L217&gt;=N$2,1,D217*T218/VLOOKUP(L217,Moeda!A$3:D$24,4,1))</f>
        <v>2.1514097990000001</v>
      </c>
    </row>
    <row r="218" spans="1:20" x14ac:dyDescent="0.2">
      <c r="A218" s="8">
        <v>40878</v>
      </c>
      <c r="B218" s="62">
        <v>0.56000000000000005</v>
      </c>
      <c r="C218" s="68">
        <v>3332.59</v>
      </c>
      <c r="D218" s="83">
        <f t="shared" ca="1" si="42"/>
        <v>1.0056004300000001</v>
      </c>
      <c r="E218" s="97">
        <f t="shared" ca="1" si="43"/>
        <v>0.56000000000000005</v>
      </c>
      <c r="F218" s="82">
        <f t="shared" ca="1" si="44"/>
        <v>1.06555589</v>
      </c>
      <c r="G218" s="97">
        <f t="shared" ca="1" si="45"/>
        <v>6.5556000000000001</v>
      </c>
      <c r="H218" s="82">
        <f t="shared" ca="1" si="55"/>
        <v>1.06555589</v>
      </c>
      <c r="I218" s="97">
        <f t="shared" ca="1" si="46"/>
        <v>6.5556000000000001</v>
      </c>
      <c r="J218" s="14" t="str">
        <f t="shared" ca="1" si="54"/>
        <v>v</v>
      </c>
      <c r="L218" s="8">
        <f t="shared" si="47"/>
        <v>40878</v>
      </c>
      <c r="N218" s="29" t="str">
        <f t="shared" ca="1" si="48"/>
        <v xml:space="preserve"> </v>
      </c>
      <c r="O218">
        <f t="shared" ca="1" si="49"/>
        <v>2011</v>
      </c>
      <c r="P218">
        <f t="shared" ca="1" si="50"/>
        <v>12</v>
      </c>
      <c r="Q218" s="59">
        <f t="shared" ca="1" si="51"/>
        <v>24132</v>
      </c>
      <c r="R218" s="36">
        <f t="shared" ca="1" si="52"/>
        <v>0.56000000000000005</v>
      </c>
      <c r="S218" s="37">
        <f t="shared" ca="1" si="53"/>
        <v>2.1415617</v>
      </c>
      <c r="T218" s="95">
        <f ca="1">IF(L218&gt;=N$2,1,D218*T219/VLOOKUP(L218,Moeda!A$3:D$24,4,1))</f>
        <v>2.1415616989999999</v>
      </c>
    </row>
    <row r="219" spans="1:20" x14ac:dyDescent="0.2">
      <c r="A219" s="8">
        <v>40909</v>
      </c>
      <c r="B219" s="62">
        <v>0.65</v>
      </c>
      <c r="C219" s="72">
        <v>3354.25</v>
      </c>
      <c r="D219" s="83">
        <f t="shared" ca="1" si="42"/>
        <v>1.00649945</v>
      </c>
      <c r="E219" s="97">
        <f t="shared" ca="1" si="43"/>
        <v>0.64990000000000003</v>
      </c>
      <c r="F219" s="82">
        <f t="shared" ca="1" si="44"/>
        <v>1.00649945</v>
      </c>
      <c r="G219" s="97">
        <f t="shared" ca="1" si="45"/>
        <v>0.64990000000000003</v>
      </c>
      <c r="H219" s="82">
        <f t="shared" ca="1" si="55"/>
        <v>1.06439186</v>
      </c>
      <c r="I219" s="97">
        <f t="shared" ca="1" si="46"/>
        <v>6.4391999999999996</v>
      </c>
      <c r="J219" s="14" t="str">
        <f t="shared" ca="1" si="54"/>
        <v>v</v>
      </c>
      <c r="L219" s="8">
        <f t="shared" si="47"/>
        <v>40909</v>
      </c>
      <c r="N219" s="29" t="str">
        <f t="shared" ca="1" si="48"/>
        <v xml:space="preserve"> </v>
      </c>
      <c r="O219">
        <f t="shared" ca="1" si="49"/>
        <v>2012</v>
      </c>
      <c r="P219">
        <f t="shared" ca="1" si="50"/>
        <v>1</v>
      </c>
      <c r="Q219" s="59">
        <f t="shared" ca="1" si="51"/>
        <v>2012</v>
      </c>
      <c r="R219" s="36">
        <f t="shared" ca="1" si="52"/>
        <v>0.64990000000000003</v>
      </c>
      <c r="S219" s="37">
        <f t="shared" ca="1" si="53"/>
        <v>2.1296348300000001</v>
      </c>
      <c r="T219" s="95">
        <f ca="1">IF(L219&gt;=N$2,1,D219*T220/VLOOKUP(L219,Moeda!A$3:D$24,4,1))</f>
        <v>2.1296348279999999</v>
      </c>
    </row>
    <row r="220" spans="1:20" x14ac:dyDescent="0.2">
      <c r="A220" s="8">
        <v>40940</v>
      </c>
      <c r="B220" s="62">
        <v>0.53</v>
      </c>
      <c r="C220" s="72">
        <v>3372.03</v>
      </c>
      <c r="D220" s="83">
        <f t="shared" ca="1" si="42"/>
        <v>1.00530074</v>
      </c>
      <c r="E220" s="97">
        <f t="shared" ca="1" si="43"/>
        <v>0.53010000000000002</v>
      </c>
      <c r="F220" s="82">
        <f t="shared" ca="1" si="44"/>
        <v>1.01183464</v>
      </c>
      <c r="G220" s="97">
        <f t="shared" ca="1" si="45"/>
        <v>1.1835</v>
      </c>
      <c r="H220" s="82">
        <f t="shared" ca="1" si="55"/>
        <v>1.0597536000000001</v>
      </c>
      <c r="I220" s="97">
        <f t="shared" ca="1" si="46"/>
        <v>5.9753999999999996</v>
      </c>
      <c r="J220" s="14" t="str">
        <f t="shared" ca="1" si="54"/>
        <v>v</v>
      </c>
      <c r="L220" s="8">
        <f t="shared" si="47"/>
        <v>40940</v>
      </c>
      <c r="N220" s="29" t="str">
        <f t="shared" ca="1" si="48"/>
        <v xml:space="preserve"> </v>
      </c>
      <c r="O220">
        <f t="shared" ca="1" si="49"/>
        <v>2012</v>
      </c>
      <c r="P220">
        <f t="shared" ca="1" si="50"/>
        <v>2</v>
      </c>
      <c r="Q220" s="59">
        <f t="shared" ca="1" si="51"/>
        <v>4024</v>
      </c>
      <c r="R220" s="36">
        <f t="shared" ca="1" si="52"/>
        <v>0.53010000000000002</v>
      </c>
      <c r="S220" s="37">
        <f t="shared" ca="1" si="53"/>
        <v>2.1158827499999999</v>
      </c>
      <c r="T220" s="95">
        <f ca="1">IF(L220&gt;=N$2,1,D220*T221/VLOOKUP(L220,Moeda!A$3:D$24,4,1))</f>
        <v>2.1158827539999998</v>
      </c>
    </row>
    <row r="221" spans="1:20" x14ac:dyDescent="0.2">
      <c r="A221" s="8">
        <v>40969</v>
      </c>
      <c r="B221" s="62">
        <v>0.25</v>
      </c>
      <c r="C221" s="72">
        <v>3380.46</v>
      </c>
      <c r="D221" s="83">
        <f t="shared" ca="1" si="42"/>
        <v>1.0024999800000001</v>
      </c>
      <c r="E221" s="97">
        <f t="shared" ca="1" si="43"/>
        <v>0.25</v>
      </c>
      <c r="F221" s="82">
        <f t="shared" ca="1" si="44"/>
        <v>1.0143642100000001</v>
      </c>
      <c r="G221" s="97">
        <f t="shared" ca="1" si="45"/>
        <v>1.4363999999999999</v>
      </c>
      <c r="H221" s="82">
        <f t="shared" ca="1" si="55"/>
        <v>1.0560670299999999</v>
      </c>
      <c r="I221" s="97">
        <f t="shared" ca="1" si="46"/>
        <v>5.6067</v>
      </c>
      <c r="J221" s="14" t="str">
        <f t="shared" ca="1" si="54"/>
        <v>v</v>
      </c>
      <c r="L221" s="8">
        <f t="shared" si="47"/>
        <v>40969</v>
      </c>
      <c r="N221" s="29" t="str">
        <f t="shared" ca="1" si="48"/>
        <v xml:space="preserve"> </v>
      </c>
      <c r="O221">
        <f t="shared" ca="1" si="49"/>
        <v>2012</v>
      </c>
      <c r="P221">
        <f t="shared" ca="1" si="50"/>
        <v>3</v>
      </c>
      <c r="Q221" s="59">
        <f t="shared" ca="1" si="51"/>
        <v>6036</v>
      </c>
      <c r="R221" s="36">
        <f t="shared" ca="1" si="52"/>
        <v>0.25</v>
      </c>
      <c r="S221" s="37">
        <f t="shared" ca="1" si="53"/>
        <v>2.1047261499999999</v>
      </c>
      <c r="T221" s="95">
        <f ca="1">IF(L221&gt;=N$2,1,D221*T222/VLOOKUP(L221,Moeda!A$3:D$24,4,1))</f>
        <v>2.1047261480000001</v>
      </c>
    </row>
    <row r="222" spans="1:20" x14ac:dyDescent="0.2">
      <c r="A222" s="8">
        <v>41000</v>
      </c>
      <c r="B222" s="62">
        <v>0.43</v>
      </c>
      <c r="C222" s="72">
        <v>3395</v>
      </c>
      <c r="D222" s="83">
        <f t="shared" ca="1" si="42"/>
        <v>1.0043011900000001</v>
      </c>
      <c r="E222" s="97">
        <f t="shared" ca="1" si="43"/>
        <v>0.43009999999999998</v>
      </c>
      <c r="F222" s="82">
        <f t="shared" ca="1" si="44"/>
        <v>1.01872718</v>
      </c>
      <c r="G222" s="97">
        <f t="shared" ca="1" si="45"/>
        <v>1.8727</v>
      </c>
      <c r="H222" s="82">
        <f t="shared" ca="1" si="55"/>
        <v>1.05250431</v>
      </c>
      <c r="I222" s="97">
        <f t="shared" ca="1" si="46"/>
        <v>5.2504</v>
      </c>
      <c r="J222" s="14" t="str">
        <f t="shared" ca="1" si="54"/>
        <v>v</v>
      </c>
      <c r="L222" s="8">
        <f t="shared" si="47"/>
        <v>41000</v>
      </c>
      <c r="N222" s="29" t="str">
        <f t="shared" ca="1" si="48"/>
        <v xml:space="preserve"> </v>
      </c>
      <c r="O222">
        <f t="shared" ca="1" si="49"/>
        <v>2012</v>
      </c>
      <c r="P222">
        <f t="shared" ca="1" si="50"/>
        <v>4</v>
      </c>
      <c r="Q222" s="59">
        <f t="shared" ca="1" si="51"/>
        <v>8048</v>
      </c>
      <c r="R222" s="36">
        <f t="shared" ca="1" si="52"/>
        <v>0.43009999999999998</v>
      </c>
      <c r="S222" s="37">
        <f t="shared" ca="1" si="53"/>
        <v>2.0994774999999999</v>
      </c>
      <c r="T222" s="95">
        <f ca="1">IF(L222&gt;=N$2,1,D222*T223/VLOOKUP(L222,Moeda!A$3:D$24,4,1))</f>
        <v>2.099477496</v>
      </c>
    </row>
    <row r="223" spans="1:20" x14ac:dyDescent="0.2">
      <c r="A223" s="8">
        <v>41030</v>
      </c>
      <c r="B223" s="62">
        <v>0.51</v>
      </c>
      <c r="C223" s="72">
        <v>3412.31</v>
      </c>
      <c r="D223" s="83">
        <f t="shared" ca="1" si="42"/>
        <v>1.00509867</v>
      </c>
      <c r="E223" s="97">
        <f t="shared" ca="1" si="43"/>
        <v>0.50990000000000002</v>
      </c>
      <c r="F223" s="82">
        <f t="shared" ca="1" si="44"/>
        <v>1.0239213300000001</v>
      </c>
      <c r="G223" s="97">
        <f t="shared" ca="1" si="45"/>
        <v>2.3921000000000001</v>
      </c>
      <c r="H223" s="82">
        <f t="shared" ca="1" si="55"/>
        <v>1.0505168899999999</v>
      </c>
      <c r="I223" s="97">
        <f t="shared" ca="1" si="46"/>
        <v>5.0517000000000003</v>
      </c>
      <c r="J223" s="14" t="str">
        <f t="shared" ca="1" si="54"/>
        <v>v</v>
      </c>
      <c r="L223" s="8">
        <f t="shared" si="47"/>
        <v>41030</v>
      </c>
      <c r="N223" s="29" t="str">
        <f t="shared" ca="1" si="48"/>
        <v xml:space="preserve"> </v>
      </c>
      <c r="O223">
        <f t="shared" ca="1" si="49"/>
        <v>2012</v>
      </c>
      <c r="P223">
        <f t="shared" ca="1" si="50"/>
        <v>5</v>
      </c>
      <c r="Q223" s="59">
        <f t="shared" ca="1" si="51"/>
        <v>10060</v>
      </c>
      <c r="R223" s="36">
        <f t="shared" ca="1" si="52"/>
        <v>0.50990000000000002</v>
      </c>
      <c r="S223" s="37">
        <f t="shared" ca="1" si="53"/>
        <v>2.0904859199999999</v>
      </c>
      <c r="T223" s="95">
        <f ca="1">IF(L223&gt;=N$2,1,D223*T224/VLOOKUP(L223,Moeda!A$3:D$24,4,1))</f>
        <v>2.0904859189999998</v>
      </c>
    </row>
    <row r="224" spans="1:20" x14ac:dyDescent="0.2">
      <c r="A224" s="8">
        <v>41061</v>
      </c>
      <c r="B224" s="62">
        <v>0.18</v>
      </c>
      <c r="C224" s="72">
        <v>3418.45</v>
      </c>
      <c r="D224" s="83">
        <f t="shared" ca="1" si="42"/>
        <v>1.0017993700000001</v>
      </c>
      <c r="E224" s="97">
        <f t="shared" ca="1" si="43"/>
        <v>0.1799</v>
      </c>
      <c r="F224" s="82">
        <f t="shared" ca="1" si="44"/>
        <v>1.0257637399999999</v>
      </c>
      <c r="G224" s="97">
        <f t="shared" ca="1" si="45"/>
        <v>2.5764</v>
      </c>
      <c r="H224" s="82">
        <f t="shared" ca="1" si="55"/>
        <v>1.0499924700000001</v>
      </c>
      <c r="I224" s="97">
        <f t="shared" ca="1" si="46"/>
        <v>4.9992000000000001</v>
      </c>
      <c r="J224" s="14" t="str">
        <f t="shared" ca="1" si="54"/>
        <v>v</v>
      </c>
      <c r="L224" s="8">
        <f t="shared" si="47"/>
        <v>41061</v>
      </c>
      <c r="N224" s="29" t="str">
        <f t="shared" ca="1" si="48"/>
        <v xml:space="preserve"> </v>
      </c>
      <c r="O224">
        <f t="shared" ca="1" si="49"/>
        <v>2012</v>
      </c>
      <c r="P224">
        <f t="shared" ca="1" si="50"/>
        <v>6</v>
      </c>
      <c r="Q224" s="59">
        <f t="shared" ca="1" si="51"/>
        <v>12072</v>
      </c>
      <c r="R224" s="36">
        <f t="shared" ca="1" si="52"/>
        <v>0.1799</v>
      </c>
      <c r="S224" s="37">
        <f t="shared" ca="1" si="53"/>
        <v>2.0798812899999999</v>
      </c>
      <c r="T224" s="95">
        <f ca="1">IF(L224&gt;=N$2,1,D224*T225/VLOOKUP(L224,Moeda!A$3:D$24,4,1))</f>
        <v>2.079881291</v>
      </c>
    </row>
    <row r="225" spans="1:20" x14ac:dyDescent="0.2">
      <c r="A225" s="8">
        <v>41091</v>
      </c>
      <c r="B225" s="62">
        <v>0.33</v>
      </c>
      <c r="C225" s="68">
        <v>3429.73</v>
      </c>
      <c r="D225" s="83">
        <f t="shared" ca="1" si="42"/>
        <v>1.0032997400000001</v>
      </c>
      <c r="E225" s="97">
        <f t="shared" ca="1" si="43"/>
        <v>0.33</v>
      </c>
      <c r="F225" s="82">
        <f t="shared" ca="1" si="44"/>
        <v>1.0291484900000001</v>
      </c>
      <c r="G225" s="97">
        <f t="shared" ca="1" si="45"/>
        <v>2.9148000000000001</v>
      </c>
      <c r="H225" s="82">
        <f t="shared" ca="1" si="55"/>
        <v>1.05240661</v>
      </c>
      <c r="I225" s="97">
        <f t="shared" ca="1" si="46"/>
        <v>5.2407000000000004</v>
      </c>
      <c r="J225" s="14" t="str">
        <f t="shared" ca="1" si="54"/>
        <v>v</v>
      </c>
      <c r="L225" s="8">
        <f t="shared" si="47"/>
        <v>41091</v>
      </c>
      <c r="N225" s="29" t="str">
        <f t="shared" ca="1" si="48"/>
        <v xml:space="preserve"> </v>
      </c>
      <c r="O225">
        <f t="shared" ca="1" si="49"/>
        <v>2012</v>
      </c>
      <c r="P225">
        <f t="shared" ca="1" si="50"/>
        <v>7</v>
      </c>
      <c r="Q225" s="59">
        <f t="shared" ca="1" si="51"/>
        <v>14084</v>
      </c>
      <c r="R225" s="36">
        <f t="shared" ca="1" si="52"/>
        <v>0.33</v>
      </c>
      <c r="S225" s="37">
        <f t="shared" ca="1" si="53"/>
        <v>2.0761455400000002</v>
      </c>
      <c r="T225" s="95">
        <f ca="1">IF(L225&gt;=N$2,1,D225*T226/VLOOKUP(L225,Moeda!A$3:D$24,4,1))</f>
        <v>2.0761455369999999</v>
      </c>
    </row>
    <row r="226" spans="1:20" x14ac:dyDescent="0.2">
      <c r="A226" s="8">
        <v>41122</v>
      </c>
      <c r="B226" s="62">
        <v>0.39</v>
      </c>
      <c r="C226" s="68">
        <v>3443.11</v>
      </c>
      <c r="D226" s="83">
        <f t="shared" ca="1" si="42"/>
        <v>1.0039011799999999</v>
      </c>
      <c r="E226" s="97">
        <f t="shared" ca="1" si="43"/>
        <v>0.3901</v>
      </c>
      <c r="F226" s="82">
        <f t="shared" ca="1" si="44"/>
        <v>1.03316338</v>
      </c>
      <c r="G226" s="97">
        <f t="shared" ca="1" si="45"/>
        <v>3.3163</v>
      </c>
      <c r="H226" s="82">
        <f t="shared" ca="1" si="55"/>
        <v>1.05366706</v>
      </c>
      <c r="I226" s="97">
        <f t="shared" ca="1" si="46"/>
        <v>5.3666999999999998</v>
      </c>
      <c r="J226" s="14" t="str">
        <f t="shared" ca="1" si="54"/>
        <v>v</v>
      </c>
      <c r="L226" s="8">
        <f t="shared" si="47"/>
        <v>41122</v>
      </c>
      <c r="N226" s="29" t="str">
        <f t="shared" ca="1" si="48"/>
        <v xml:space="preserve"> </v>
      </c>
      <c r="O226">
        <f t="shared" ca="1" si="49"/>
        <v>2012</v>
      </c>
      <c r="P226">
        <f t="shared" ca="1" si="50"/>
        <v>8</v>
      </c>
      <c r="Q226" s="59">
        <f t="shared" ca="1" si="51"/>
        <v>16096</v>
      </c>
      <c r="R226" s="36">
        <f t="shared" ca="1" si="52"/>
        <v>0.3901</v>
      </c>
      <c r="S226" s="37">
        <f t="shared" ca="1" si="53"/>
        <v>2.0693173300000001</v>
      </c>
      <c r="T226" s="95">
        <f ca="1">IF(L226&gt;=N$2,1,D226*T227/VLOOKUP(L226,Moeda!A$3:D$24,4,1))</f>
        <v>2.0693173279999999</v>
      </c>
    </row>
    <row r="227" spans="1:20" x14ac:dyDescent="0.2">
      <c r="A227" s="8">
        <v>41153</v>
      </c>
      <c r="B227" s="62">
        <v>0.48</v>
      </c>
      <c r="C227" s="68">
        <v>3459.64</v>
      </c>
      <c r="D227" s="83">
        <f t="shared" ca="1" si="42"/>
        <v>1.0048008900000001</v>
      </c>
      <c r="E227" s="97">
        <f t="shared" ca="1" si="43"/>
        <v>0.48010000000000003</v>
      </c>
      <c r="F227" s="82">
        <f t="shared" ca="1" si="44"/>
        <v>1.0381234800000001</v>
      </c>
      <c r="G227" s="97">
        <f t="shared" ca="1" si="45"/>
        <v>3.8123</v>
      </c>
      <c r="H227" s="82">
        <f t="shared" ca="1" si="55"/>
        <v>1.0531436300000001</v>
      </c>
      <c r="I227" s="97">
        <f t="shared" ca="1" si="46"/>
        <v>5.3144</v>
      </c>
      <c r="J227" s="14" t="str">
        <f t="shared" ca="1" si="54"/>
        <v>v</v>
      </c>
      <c r="L227" s="8">
        <f t="shared" si="47"/>
        <v>41153</v>
      </c>
      <c r="N227" s="29" t="str">
        <f t="shared" ca="1" si="48"/>
        <v xml:space="preserve"> </v>
      </c>
      <c r="O227">
        <f t="shared" ca="1" si="49"/>
        <v>2012</v>
      </c>
      <c r="P227">
        <f t="shared" ca="1" si="50"/>
        <v>9</v>
      </c>
      <c r="Q227" s="59">
        <f t="shared" ca="1" si="51"/>
        <v>18108</v>
      </c>
      <c r="R227" s="36">
        <f t="shared" ca="1" si="52"/>
        <v>0.48010000000000003</v>
      </c>
      <c r="S227" s="37">
        <f t="shared" ca="1" si="53"/>
        <v>2.0612759199999999</v>
      </c>
      <c r="T227" s="95">
        <f ca="1">IF(L227&gt;=N$2,1,D227*T228/VLOOKUP(L227,Moeda!A$3:D$24,4,1))</f>
        <v>2.0612759199999999</v>
      </c>
    </row>
    <row r="228" spans="1:20" x14ac:dyDescent="0.2">
      <c r="A228" s="8">
        <v>41183</v>
      </c>
      <c r="B228" s="62">
        <v>0.65</v>
      </c>
      <c r="C228" s="68">
        <v>3482.13</v>
      </c>
      <c r="D228" s="83">
        <f t="shared" ca="1" si="42"/>
        <v>1.00650068</v>
      </c>
      <c r="E228" s="97">
        <f t="shared" ca="1" si="43"/>
        <v>0.65010000000000001</v>
      </c>
      <c r="F228" s="82">
        <f t="shared" ca="1" si="44"/>
        <v>1.0448719900000001</v>
      </c>
      <c r="G228" s="97">
        <f t="shared" ca="1" si="45"/>
        <v>4.4871999999999996</v>
      </c>
      <c r="H228" s="82">
        <f t="shared" ca="1" si="55"/>
        <v>1.0555555599999999</v>
      </c>
      <c r="I228" s="97">
        <f t="shared" ca="1" si="46"/>
        <v>5.5556000000000001</v>
      </c>
      <c r="J228" s="14" t="str">
        <f t="shared" ca="1" si="54"/>
        <v>v</v>
      </c>
      <c r="L228" s="8">
        <f t="shared" si="47"/>
        <v>41183</v>
      </c>
      <c r="N228" s="29" t="str">
        <f t="shared" ca="1" si="48"/>
        <v xml:space="preserve"> </v>
      </c>
      <c r="O228">
        <f t="shared" ca="1" si="49"/>
        <v>2012</v>
      </c>
      <c r="P228">
        <f t="shared" ca="1" si="50"/>
        <v>10</v>
      </c>
      <c r="Q228" s="59">
        <f t="shared" ca="1" si="51"/>
        <v>20120</v>
      </c>
      <c r="R228" s="36">
        <f t="shared" ca="1" si="52"/>
        <v>0.65010000000000001</v>
      </c>
      <c r="S228" s="37">
        <f t="shared" ca="1" si="53"/>
        <v>2.0514272400000002</v>
      </c>
      <c r="T228" s="95">
        <f ca="1">IF(L228&gt;=N$2,1,D228*T229/VLOOKUP(L228,Moeda!A$3:D$24,4,1))</f>
        <v>2.051427243</v>
      </c>
    </row>
    <row r="229" spans="1:20" x14ac:dyDescent="0.2">
      <c r="A229" s="8">
        <v>41214</v>
      </c>
      <c r="B229" s="62">
        <v>0.54</v>
      </c>
      <c r="C229" s="68">
        <v>3500.93</v>
      </c>
      <c r="D229" s="83">
        <f t="shared" ca="1" si="42"/>
        <v>1.00539899</v>
      </c>
      <c r="E229" s="97">
        <f t="shared" ca="1" si="43"/>
        <v>0.53990000000000005</v>
      </c>
      <c r="F229" s="82">
        <f t="shared" ca="1" si="44"/>
        <v>1.0505132399999999</v>
      </c>
      <c r="G229" s="97">
        <f t="shared" ca="1" si="45"/>
        <v>5.0513000000000003</v>
      </c>
      <c r="H229" s="82">
        <f t="shared" ca="1" si="55"/>
        <v>1.0563965900000001</v>
      </c>
      <c r="I229" s="97">
        <f t="shared" ca="1" si="46"/>
        <v>5.6397000000000004</v>
      </c>
      <c r="J229" s="14" t="str">
        <f t="shared" ca="1" si="54"/>
        <v>v</v>
      </c>
      <c r="L229" s="8">
        <f t="shared" si="47"/>
        <v>41214</v>
      </c>
      <c r="N229" s="29" t="str">
        <f t="shared" ca="1" si="48"/>
        <v xml:space="preserve"> </v>
      </c>
      <c r="O229">
        <f t="shared" ca="1" si="49"/>
        <v>2012</v>
      </c>
      <c r="P229">
        <f t="shared" ca="1" si="50"/>
        <v>11</v>
      </c>
      <c r="Q229" s="59">
        <f t="shared" ca="1" si="51"/>
        <v>22132</v>
      </c>
      <c r="R229" s="36">
        <f t="shared" ca="1" si="52"/>
        <v>0.53990000000000005</v>
      </c>
      <c r="S229" s="37">
        <f t="shared" ca="1" si="53"/>
        <v>2.0381776999999999</v>
      </c>
      <c r="T229" s="95">
        <f ca="1">IF(L229&gt;=N$2,1,D229*T230/VLOOKUP(L229,Moeda!A$3:D$24,4,1))</f>
        <v>2.038177702</v>
      </c>
    </row>
    <row r="230" spans="1:20" x14ac:dyDescent="0.2">
      <c r="A230" s="8">
        <v>41244</v>
      </c>
      <c r="B230" s="62">
        <v>0.69</v>
      </c>
      <c r="C230" s="68">
        <v>3525.09</v>
      </c>
      <c r="D230" s="83">
        <f t="shared" ca="1" si="42"/>
        <v>1.0069010199999999</v>
      </c>
      <c r="E230" s="97">
        <f t="shared" ca="1" si="43"/>
        <v>0.69010000000000005</v>
      </c>
      <c r="F230" s="82">
        <f t="shared" ca="1" si="44"/>
        <v>1.05776285</v>
      </c>
      <c r="G230" s="97">
        <f t="shared" ca="1" si="45"/>
        <v>5.7763</v>
      </c>
      <c r="H230" s="82">
        <f t="shared" ca="1" si="55"/>
        <v>1.0577628699999999</v>
      </c>
      <c r="I230" s="97">
        <f t="shared" ca="1" si="46"/>
        <v>5.7763</v>
      </c>
      <c r="J230" s="14" t="str">
        <f t="shared" ca="1" si="54"/>
        <v>v</v>
      </c>
      <c r="L230" s="8">
        <f t="shared" si="47"/>
        <v>41244</v>
      </c>
      <c r="N230" s="29" t="str">
        <f t="shared" ca="1" si="48"/>
        <v xml:space="preserve"> </v>
      </c>
      <c r="O230">
        <f t="shared" ca="1" si="49"/>
        <v>2012</v>
      </c>
      <c r="P230">
        <f t="shared" ca="1" si="50"/>
        <v>12</v>
      </c>
      <c r="Q230" s="59">
        <f t="shared" ca="1" si="51"/>
        <v>24144</v>
      </c>
      <c r="R230" s="36">
        <f t="shared" ca="1" si="52"/>
        <v>0.69010000000000005</v>
      </c>
      <c r="S230" s="37">
        <f t="shared" ca="1" si="53"/>
        <v>2.0272326899999999</v>
      </c>
      <c r="T230" s="95">
        <f ca="1">IF(L230&gt;=N$2,1,D230*T231/VLOOKUP(L230,Moeda!A$3:D$24,4,1))</f>
        <v>2.0272326930000002</v>
      </c>
    </row>
    <row r="231" spans="1:20" x14ac:dyDescent="0.2">
      <c r="A231" s="8">
        <v>41275</v>
      </c>
      <c r="B231" s="62">
        <v>0.88</v>
      </c>
      <c r="C231" s="68">
        <v>3556.11</v>
      </c>
      <c r="D231" s="83">
        <f t="shared" ca="1" si="42"/>
        <v>1.0087997799999999</v>
      </c>
      <c r="E231" s="97">
        <f t="shared" ca="1" si="43"/>
        <v>0.88</v>
      </c>
      <c r="F231" s="82">
        <f t="shared" ca="1" si="44"/>
        <v>1.0087997799999999</v>
      </c>
      <c r="G231" s="97">
        <f t="shared" ca="1" si="45"/>
        <v>0.88</v>
      </c>
      <c r="H231" s="82">
        <f t="shared" ca="1" si="55"/>
        <v>1.0601803700000001</v>
      </c>
      <c r="I231" s="97">
        <f t="shared" ca="1" si="46"/>
        <v>6.0179999999999998</v>
      </c>
      <c r="J231" s="14" t="str">
        <f t="shared" ca="1" si="54"/>
        <v>v</v>
      </c>
      <c r="L231" s="8">
        <f t="shared" si="47"/>
        <v>41275</v>
      </c>
      <c r="N231" s="29" t="str">
        <f t="shared" ca="1" si="48"/>
        <v xml:space="preserve"> </v>
      </c>
      <c r="O231">
        <f t="shared" ca="1" si="49"/>
        <v>2013</v>
      </c>
      <c r="P231">
        <f t="shared" ca="1" si="50"/>
        <v>1</v>
      </c>
      <c r="Q231" s="59">
        <f t="shared" ca="1" si="51"/>
        <v>2013</v>
      </c>
      <c r="R231" s="36">
        <f t="shared" ca="1" si="52"/>
        <v>0.88</v>
      </c>
      <c r="S231" s="37">
        <f t="shared" ca="1" si="53"/>
        <v>2.0133386</v>
      </c>
      <c r="T231" s="95">
        <f ca="1">IF(L231&gt;=N$2,1,D231*T232/VLOOKUP(L231,Moeda!A$3:D$24,4,1))</f>
        <v>2.0133386029999998</v>
      </c>
    </row>
    <row r="232" spans="1:20" x14ac:dyDescent="0.2">
      <c r="A232" s="8">
        <v>41306</v>
      </c>
      <c r="B232" s="62">
        <v>0.68</v>
      </c>
      <c r="C232" s="68">
        <v>3580.29</v>
      </c>
      <c r="D232" s="83">
        <f t="shared" ca="1" si="42"/>
        <v>1.0067995599999999</v>
      </c>
      <c r="E232" s="97">
        <f t="shared" ca="1" si="43"/>
        <v>0.68</v>
      </c>
      <c r="F232" s="82">
        <f t="shared" ca="1" si="44"/>
        <v>1.0156591699999999</v>
      </c>
      <c r="G232" s="97">
        <f t="shared" ca="1" si="45"/>
        <v>1.5659000000000001</v>
      </c>
      <c r="H232" s="82">
        <f t="shared" ca="1" si="55"/>
        <v>1.0617610099999999</v>
      </c>
      <c r="I232" s="97">
        <f t="shared" ca="1" si="46"/>
        <v>6.1760999999999999</v>
      </c>
      <c r="J232" s="14" t="str">
        <f t="shared" ca="1" si="54"/>
        <v>v</v>
      </c>
      <c r="L232" s="8">
        <f t="shared" si="47"/>
        <v>41306</v>
      </c>
      <c r="N232" s="29" t="str">
        <f t="shared" ca="1" si="48"/>
        <v xml:space="preserve"> </v>
      </c>
      <c r="O232">
        <f t="shared" ca="1" si="49"/>
        <v>2013</v>
      </c>
      <c r="P232">
        <f t="shared" ca="1" si="50"/>
        <v>2</v>
      </c>
      <c r="Q232" s="59">
        <f t="shared" ca="1" si="51"/>
        <v>4026</v>
      </c>
      <c r="R232" s="36">
        <f t="shared" ca="1" si="52"/>
        <v>0.68</v>
      </c>
      <c r="S232" s="37">
        <f t="shared" ca="1" si="53"/>
        <v>1.9957762100000001</v>
      </c>
      <c r="T232" s="95">
        <f ca="1">IF(L232&gt;=N$2,1,D232*T233/VLOOKUP(L232,Moeda!A$3:D$24,4,1))</f>
        <v>1.9957762109999999</v>
      </c>
    </row>
    <row r="233" spans="1:20" x14ac:dyDescent="0.2">
      <c r="A233" s="8">
        <v>41334</v>
      </c>
      <c r="B233" s="62">
        <v>0.49</v>
      </c>
      <c r="C233" s="68">
        <v>3597.83</v>
      </c>
      <c r="D233" s="83">
        <f t="shared" ca="1" si="42"/>
        <v>1.00489904</v>
      </c>
      <c r="E233" s="97">
        <f t="shared" ca="1" si="43"/>
        <v>0.4899</v>
      </c>
      <c r="F233" s="82">
        <f t="shared" ca="1" si="44"/>
        <v>1.02063492</v>
      </c>
      <c r="G233" s="97">
        <f t="shared" ca="1" si="45"/>
        <v>2.0634999999999999</v>
      </c>
      <c r="H233" s="82">
        <f t="shared" ca="1" si="55"/>
        <v>1.0643018799999999</v>
      </c>
      <c r="I233" s="97">
        <f t="shared" ca="1" si="46"/>
        <v>6.4302000000000001</v>
      </c>
      <c r="J233" s="14" t="str">
        <f t="shared" ca="1" si="54"/>
        <v>v</v>
      </c>
      <c r="L233" s="8">
        <f t="shared" si="47"/>
        <v>41334</v>
      </c>
      <c r="N233" s="29" t="str">
        <f t="shared" ca="1" si="48"/>
        <v xml:space="preserve"> </v>
      </c>
      <c r="O233">
        <f t="shared" ca="1" si="49"/>
        <v>2013</v>
      </c>
      <c r="P233">
        <f t="shared" ca="1" si="50"/>
        <v>3</v>
      </c>
      <c r="Q233" s="59">
        <f t="shared" ca="1" si="51"/>
        <v>6039</v>
      </c>
      <c r="R233" s="36">
        <f t="shared" ca="1" si="52"/>
        <v>0.4899</v>
      </c>
      <c r="S233" s="37">
        <f t="shared" ca="1" si="53"/>
        <v>1.9822974600000001</v>
      </c>
      <c r="T233" s="95">
        <f ca="1">IF(L233&gt;=N$2,1,D233*T234/VLOOKUP(L233,Moeda!A$3:D$24,4,1))</f>
        <v>1.9822974600000001</v>
      </c>
    </row>
    <row r="234" spans="1:20" x14ac:dyDescent="0.2">
      <c r="A234" s="8">
        <v>41365</v>
      </c>
      <c r="B234" s="62">
        <v>0.51</v>
      </c>
      <c r="C234" s="68">
        <v>3616.18</v>
      </c>
      <c r="D234" s="83">
        <f t="shared" ca="1" si="42"/>
        <v>1.0051003000000001</v>
      </c>
      <c r="E234" s="97">
        <f t="shared" ca="1" si="43"/>
        <v>0.51</v>
      </c>
      <c r="F234" s="82">
        <f t="shared" ca="1" si="44"/>
        <v>1.02584046</v>
      </c>
      <c r="G234" s="97">
        <f t="shared" ca="1" si="45"/>
        <v>2.5840000000000001</v>
      </c>
      <c r="H234" s="82">
        <f t="shared" ca="1" si="55"/>
        <v>1.0651487399999999</v>
      </c>
      <c r="I234" s="97">
        <f t="shared" ca="1" si="46"/>
        <v>6.5148999999999999</v>
      </c>
      <c r="J234" s="14" t="str">
        <f t="shared" ca="1" si="54"/>
        <v>v</v>
      </c>
      <c r="L234" s="8">
        <f t="shared" si="47"/>
        <v>41365</v>
      </c>
      <c r="N234" s="29" t="str">
        <f t="shared" ca="1" si="48"/>
        <v xml:space="preserve"> </v>
      </c>
      <c r="O234">
        <f t="shared" ca="1" si="49"/>
        <v>2013</v>
      </c>
      <c r="P234">
        <f t="shared" ca="1" si="50"/>
        <v>4</v>
      </c>
      <c r="Q234" s="59">
        <f t="shared" ca="1" si="51"/>
        <v>8052</v>
      </c>
      <c r="R234" s="36">
        <f t="shared" ca="1" si="52"/>
        <v>0.51</v>
      </c>
      <c r="S234" s="37">
        <f t="shared" ca="1" si="53"/>
        <v>1.97263345</v>
      </c>
      <c r="T234" s="95">
        <f ca="1">IF(L234&gt;=N$2,1,D234*T235/VLOOKUP(L234,Moeda!A$3:D$24,4,1))</f>
        <v>1.97263345</v>
      </c>
    </row>
    <row r="235" spans="1:20" x14ac:dyDescent="0.2">
      <c r="A235" s="8">
        <v>41395</v>
      </c>
      <c r="B235" s="62">
        <v>0.46</v>
      </c>
      <c r="C235" s="68">
        <v>3632.81</v>
      </c>
      <c r="D235" s="83">
        <f t="shared" ca="1" si="42"/>
        <v>1.00459878</v>
      </c>
      <c r="E235" s="97">
        <f t="shared" ca="1" si="43"/>
        <v>0.45989999999999998</v>
      </c>
      <c r="F235" s="82">
        <f t="shared" ca="1" si="44"/>
        <v>1.0305580700000001</v>
      </c>
      <c r="G235" s="97">
        <f t="shared" ca="1" si="45"/>
        <v>3.0558000000000001</v>
      </c>
      <c r="H235" s="82">
        <f t="shared" ca="1" si="55"/>
        <v>1.0646189800000001</v>
      </c>
      <c r="I235" s="97">
        <f t="shared" ca="1" si="46"/>
        <v>6.4619</v>
      </c>
      <c r="J235" s="14" t="str">
        <f t="shared" ca="1" si="54"/>
        <v>v</v>
      </c>
      <c r="L235" s="8">
        <f t="shared" si="47"/>
        <v>41395</v>
      </c>
      <c r="N235" s="29" t="str">
        <f t="shared" ca="1" si="48"/>
        <v xml:space="preserve"> </v>
      </c>
      <c r="O235">
        <f t="shared" ca="1" si="49"/>
        <v>2013</v>
      </c>
      <c r="P235">
        <f t="shared" ca="1" si="50"/>
        <v>5</v>
      </c>
      <c r="Q235" s="59">
        <f t="shared" ca="1" si="51"/>
        <v>10065</v>
      </c>
      <c r="R235" s="36">
        <f t="shared" ca="1" si="52"/>
        <v>0.45989999999999998</v>
      </c>
      <c r="S235" s="37">
        <f t="shared" ca="1" si="53"/>
        <v>1.96262348</v>
      </c>
      <c r="T235" s="95">
        <f ca="1">IF(L235&gt;=N$2,1,D235*T236/VLOOKUP(L235,Moeda!A$3:D$24,4,1))</f>
        <v>1.9626234810000001</v>
      </c>
    </row>
    <row r="236" spans="1:20" ht="13.5" thickBot="1" x14ac:dyDescent="0.25">
      <c r="A236" s="8">
        <v>41426</v>
      </c>
      <c r="B236" s="62">
        <v>0.38</v>
      </c>
      <c r="C236" s="69">
        <v>3646.61</v>
      </c>
      <c r="D236" s="83">
        <f t="shared" ca="1" si="42"/>
        <v>1.0037987100000001</v>
      </c>
      <c r="E236" s="97">
        <f t="shared" ca="1" si="43"/>
        <v>0.37990000000000002</v>
      </c>
      <c r="F236" s="82">
        <f t="shared" ca="1" si="44"/>
        <v>1.0344728599999999</v>
      </c>
      <c r="G236" s="97">
        <f t="shared" ca="1" si="45"/>
        <v>3.4472999999999998</v>
      </c>
      <c r="H236" s="82">
        <f t="shared" ca="1" si="55"/>
        <v>1.06674369</v>
      </c>
      <c r="I236" s="97">
        <f t="shared" ca="1" si="46"/>
        <v>6.6744000000000003</v>
      </c>
      <c r="J236" s="14" t="str">
        <f t="shared" ca="1" si="54"/>
        <v>v</v>
      </c>
      <c r="L236" s="8">
        <f t="shared" si="47"/>
        <v>41426</v>
      </c>
      <c r="N236" s="29" t="str">
        <f t="shared" ca="1" si="48"/>
        <v xml:space="preserve"> </v>
      </c>
      <c r="O236">
        <f t="shared" ca="1" si="49"/>
        <v>2013</v>
      </c>
      <c r="P236">
        <f t="shared" ca="1" si="50"/>
        <v>6</v>
      </c>
      <c r="Q236" s="59">
        <f t="shared" ca="1" si="51"/>
        <v>12078</v>
      </c>
      <c r="R236" s="36">
        <f t="shared" ca="1" si="52"/>
        <v>0.37990000000000002</v>
      </c>
      <c r="S236" s="37">
        <f t="shared" ca="1" si="53"/>
        <v>1.9536391200000001</v>
      </c>
      <c r="T236" s="95">
        <f ca="1">IF(L236&gt;=N$2,1,D236*T237/VLOOKUP(L236,Moeda!A$3:D$24,4,1))</f>
        <v>1.9536391239999999</v>
      </c>
    </row>
    <row r="237" spans="1:20" x14ac:dyDescent="0.2">
      <c r="A237" s="8">
        <v>41456</v>
      </c>
      <c r="B237" s="62">
        <v>7.0000000000000007E-2</v>
      </c>
      <c r="C237" s="68">
        <v>3649.16</v>
      </c>
      <c r="D237" s="83">
        <f t="shared" ca="1" si="42"/>
        <v>1.0006992800000001</v>
      </c>
      <c r="E237" s="97">
        <f t="shared" ca="1" si="43"/>
        <v>6.9900000000000004E-2</v>
      </c>
      <c r="F237" s="82">
        <f t="shared" ca="1" si="44"/>
        <v>1.03519625</v>
      </c>
      <c r="G237" s="97">
        <f t="shared" ca="1" si="45"/>
        <v>3.5196000000000001</v>
      </c>
      <c r="H237" s="82">
        <f t="shared" ca="1" si="55"/>
        <v>1.06397879</v>
      </c>
      <c r="I237" s="97">
        <f t="shared" ca="1" si="46"/>
        <v>6.3978999999999999</v>
      </c>
      <c r="J237" s="14" t="str">
        <f t="shared" ca="1" si="54"/>
        <v>v</v>
      </c>
      <c r="L237" s="8">
        <f t="shared" si="47"/>
        <v>41456</v>
      </c>
      <c r="N237" s="29" t="str">
        <f t="shared" ca="1" si="48"/>
        <v xml:space="preserve"> </v>
      </c>
      <c r="O237">
        <f t="shared" ca="1" si="49"/>
        <v>2013</v>
      </c>
      <c r="P237">
        <f t="shared" ca="1" si="50"/>
        <v>7</v>
      </c>
      <c r="Q237" s="59">
        <f t="shared" ca="1" si="51"/>
        <v>14091</v>
      </c>
      <c r="R237" s="36">
        <f t="shared" ca="1" si="52"/>
        <v>6.9900000000000004E-2</v>
      </c>
      <c r="S237" s="37">
        <f t="shared" ca="1" si="53"/>
        <v>1.9462459000000001</v>
      </c>
      <c r="T237" s="95">
        <f ca="1">IF(L237&gt;=N$2,1,D237*T238/VLOOKUP(L237,Moeda!A$3:D$24,4,1))</f>
        <v>1.9462459000000001</v>
      </c>
    </row>
    <row r="238" spans="1:20" x14ac:dyDescent="0.2">
      <c r="A238" s="8">
        <v>41487</v>
      </c>
      <c r="B238" s="62">
        <v>0.16</v>
      </c>
      <c r="C238" s="68">
        <v>3655</v>
      </c>
      <c r="D238" s="83">
        <f t="shared" ca="1" si="42"/>
        <v>1.00160037</v>
      </c>
      <c r="E238" s="97">
        <f t="shared" ca="1" si="43"/>
        <v>0.16</v>
      </c>
      <c r="F238" s="82">
        <f t="shared" ca="1" si="44"/>
        <v>1.0368529500000001</v>
      </c>
      <c r="G238" s="97">
        <f t="shared" ca="1" si="45"/>
        <v>3.6852999999999998</v>
      </c>
      <c r="H238" s="82">
        <f t="shared" ca="1" si="55"/>
        <v>1.0615402899999999</v>
      </c>
      <c r="I238" s="97">
        <f t="shared" ca="1" si="46"/>
        <v>6.1539999999999999</v>
      </c>
      <c r="J238" s="14" t="str">
        <f t="shared" ca="1" si="54"/>
        <v>v</v>
      </c>
      <c r="L238" s="8">
        <f t="shared" si="47"/>
        <v>41487</v>
      </c>
      <c r="N238" s="29" t="str">
        <f t="shared" ca="1" si="48"/>
        <v xml:space="preserve"> </v>
      </c>
      <c r="O238">
        <f t="shared" ca="1" si="49"/>
        <v>2013</v>
      </c>
      <c r="P238">
        <f t="shared" ca="1" si="50"/>
        <v>8</v>
      </c>
      <c r="Q238" s="59">
        <f t="shared" ca="1" si="51"/>
        <v>16104</v>
      </c>
      <c r="R238" s="36">
        <f t="shared" ca="1" si="52"/>
        <v>0.16</v>
      </c>
      <c r="S238" s="37">
        <f t="shared" ca="1" si="53"/>
        <v>1.94488588</v>
      </c>
      <c r="T238" s="95">
        <f ca="1">IF(L238&gt;=N$2,1,D238*T239/VLOOKUP(L238,Moeda!A$3:D$24,4,1))</f>
        <v>1.94488588</v>
      </c>
    </row>
    <row r="239" spans="1:20" x14ac:dyDescent="0.2">
      <c r="A239" s="8">
        <v>41518</v>
      </c>
      <c r="B239" s="62">
        <v>0.27</v>
      </c>
      <c r="C239" s="68">
        <v>3664.87</v>
      </c>
      <c r="D239" s="83">
        <f t="shared" ca="1" si="42"/>
        <v>1.0027004100000001</v>
      </c>
      <c r="E239" s="97">
        <f t="shared" ca="1" si="43"/>
        <v>0.27</v>
      </c>
      <c r="F239" s="82">
        <f t="shared" ca="1" si="44"/>
        <v>1.03965288</v>
      </c>
      <c r="G239" s="97">
        <f t="shared" ca="1" si="45"/>
        <v>3.9653</v>
      </c>
      <c r="H239" s="82">
        <f t="shared" ca="1" si="55"/>
        <v>1.0593212000000001</v>
      </c>
      <c r="I239" s="97">
        <f t="shared" ca="1" si="46"/>
        <v>5.9321000000000002</v>
      </c>
      <c r="J239" s="14" t="str">
        <f t="shared" ca="1" si="54"/>
        <v>v</v>
      </c>
      <c r="L239" s="8">
        <f t="shared" si="47"/>
        <v>41518</v>
      </c>
      <c r="N239" s="29" t="str">
        <f t="shared" ca="1" si="48"/>
        <v xml:space="preserve"> </v>
      </c>
      <c r="O239">
        <f t="shared" ca="1" si="49"/>
        <v>2013</v>
      </c>
      <c r="P239">
        <f t="shared" ca="1" si="50"/>
        <v>9</v>
      </c>
      <c r="Q239" s="59">
        <f t="shared" ca="1" si="51"/>
        <v>18117</v>
      </c>
      <c r="R239" s="36">
        <f t="shared" ca="1" si="52"/>
        <v>0.27</v>
      </c>
      <c r="S239" s="37">
        <f t="shared" ca="1" si="53"/>
        <v>1.9417783200000001</v>
      </c>
      <c r="T239" s="95">
        <f ca="1">IF(L239&gt;=N$2,1,D239*T240/VLOOKUP(L239,Moeda!A$3:D$24,4,1))</f>
        <v>1.9417783159999999</v>
      </c>
    </row>
    <row r="240" spans="1:20" x14ac:dyDescent="0.2">
      <c r="A240" s="8">
        <v>41548</v>
      </c>
      <c r="B240" s="62">
        <v>0.48</v>
      </c>
      <c r="C240" s="68">
        <v>3682.46</v>
      </c>
      <c r="D240" s="83">
        <f t="shared" ca="1" si="42"/>
        <v>1.00479962</v>
      </c>
      <c r="E240" s="97">
        <f t="shared" ca="1" si="43"/>
        <v>0.48</v>
      </c>
      <c r="F240" s="82">
        <f t="shared" ca="1" si="44"/>
        <v>1.04464282</v>
      </c>
      <c r="G240" s="97">
        <f t="shared" ca="1" si="45"/>
        <v>4.4642999999999997</v>
      </c>
      <c r="H240" s="82">
        <f t="shared" ca="1" si="55"/>
        <v>1.0575308699999999</v>
      </c>
      <c r="I240" s="97">
        <f t="shared" ca="1" si="46"/>
        <v>5.7530999999999999</v>
      </c>
      <c r="J240" s="14" t="str">
        <f t="shared" ca="1" si="54"/>
        <v>v</v>
      </c>
      <c r="L240" s="8">
        <f t="shared" si="47"/>
        <v>41548</v>
      </c>
      <c r="N240" s="29" t="str">
        <f t="shared" ca="1" si="48"/>
        <v xml:space="preserve"> </v>
      </c>
      <c r="O240">
        <f t="shared" ca="1" si="49"/>
        <v>2013</v>
      </c>
      <c r="P240">
        <f t="shared" ca="1" si="50"/>
        <v>10</v>
      </c>
      <c r="Q240" s="59">
        <f t="shared" ca="1" si="51"/>
        <v>20130</v>
      </c>
      <c r="R240" s="36">
        <f t="shared" ca="1" si="52"/>
        <v>0.48</v>
      </c>
      <c r="S240" s="37">
        <f t="shared" ca="1" si="53"/>
        <v>1.9365488399999999</v>
      </c>
      <c r="T240" s="95">
        <f ca="1">IF(L240&gt;=N$2,1,D240*T241/VLOOKUP(L240,Moeda!A$3:D$24,4,1))</f>
        <v>1.9365488399999999</v>
      </c>
    </row>
    <row r="241" spans="1:20" ht="13.5" thickBot="1" x14ac:dyDescent="0.25">
      <c r="A241" s="8">
        <v>41579</v>
      </c>
      <c r="B241" s="62">
        <v>0.56999999999999995</v>
      </c>
      <c r="C241" s="69">
        <v>3703.45</v>
      </c>
      <c r="D241" s="83">
        <f t="shared" ca="1" si="42"/>
        <v>1.0056999900000001</v>
      </c>
      <c r="E241" s="97">
        <f t="shared" ca="1" si="43"/>
        <v>0.56999999999999995</v>
      </c>
      <c r="F241" s="82">
        <f t="shared" ca="1" si="44"/>
        <v>1.0505972699999999</v>
      </c>
      <c r="G241" s="97">
        <f t="shared" ca="1" si="45"/>
        <v>5.0597000000000003</v>
      </c>
      <c r="H241" s="82">
        <f t="shared" ca="1" si="55"/>
        <v>1.05784748</v>
      </c>
      <c r="I241" s="97">
        <f t="shared" ca="1" si="46"/>
        <v>5.7847</v>
      </c>
      <c r="J241" s="14" t="str">
        <f t="shared" ca="1" si="54"/>
        <v>v</v>
      </c>
      <c r="L241" s="8">
        <f t="shared" si="47"/>
        <v>41579</v>
      </c>
      <c r="N241" s="29" t="str">
        <f t="shared" ca="1" si="48"/>
        <v xml:space="preserve"> </v>
      </c>
      <c r="O241">
        <f t="shared" ca="1" si="49"/>
        <v>2013</v>
      </c>
      <c r="P241">
        <f t="shared" ca="1" si="50"/>
        <v>11</v>
      </c>
      <c r="Q241" s="59">
        <f t="shared" ca="1" si="51"/>
        <v>22143</v>
      </c>
      <c r="R241" s="36">
        <f t="shared" ca="1" si="52"/>
        <v>0.56999999999999995</v>
      </c>
      <c r="S241" s="37">
        <f t="shared" ca="1" si="53"/>
        <v>1.92729854</v>
      </c>
      <c r="T241" s="95">
        <f ca="1">IF(L241&gt;=N$2,1,D241*T242/VLOOKUP(L241,Moeda!A$3:D$24,4,1))</f>
        <v>1.9272985389999999</v>
      </c>
    </row>
    <row r="242" spans="1:20" x14ac:dyDescent="0.2">
      <c r="A242" s="8">
        <v>41609</v>
      </c>
      <c r="B242" s="62">
        <v>0.75</v>
      </c>
      <c r="C242" s="64">
        <v>3731.23</v>
      </c>
      <c r="D242" s="83">
        <f t="shared" ca="1" si="42"/>
        <v>1.00750111</v>
      </c>
      <c r="E242" s="97">
        <f t="shared" ca="1" si="43"/>
        <v>0.75009999999999999</v>
      </c>
      <c r="F242" s="82">
        <f t="shared" ca="1" si="44"/>
        <v>1.0584779200000001</v>
      </c>
      <c r="G242" s="97">
        <f t="shared" ca="1" si="45"/>
        <v>5.8478000000000003</v>
      </c>
      <c r="H242" s="82">
        <f t="shared" ca="1" si="55"/>
        <v>1.05847793</v>
      </c>
      <c r="I242" s="97">
        <f t="shared" ca="1" si="46"/>
        <v>5.8478000000000003</v>
      </c>
      <c r="J242" s="14" t="str">
        <f t="shared" ca="1" si="54"/>
        <v>v</v>
      </c>
      <c r="L242" s="8">
        <f t="shared" si="47"/>
        <v>41609</v>
      </c>
      <c r="N242" s="29" t="str">
        <f t="shared" ca="1" si="48"/>
        <v xml:space="preserve"> </v>
      </c>
      <c r="O242">
        <f t="shared" ca="1" si="49"/>
        <v>2013</v>
      </c>
      <c r="P242">
        <f t="shared" ca="1" si="50"/>
        <v>12</v>
      </c>
      <c r="Q242" s="59">
        <f t="shared" ca="1" si="51"/>
        <v>24156</v>
      </c>
      <c r="R242" s="36">
        <f t="shared" ca="1" si="52"/>
        <v>0.75009999999999999</v>
      </c>
      <c r="S242" s="37">
        <f t="shared" ca="1" si="53"/>
        <v>1.9163752199999999</v>
      </c>
      <c r="T242" s="95">
        <f ca="1">IF(L242&gt;=N$2,1,D242*T243/VLOOKUP(L242,Moeda!A$3:D$24,4,1))</f>
        <v>1.9163752190000001</v>
      </c>
    </row>
    <row r="243" spans="1:20" x14ac:dyDescent="0.2">
      <c r="A243" s="8">
        <v>41640</v>
      </c>
      <c r="B243" s="62">
        <v>0.67</v>
      </c>
      <c r="C243" s="64">
        <v>3756.23</v>
      </c>
      <c r="D243" s="83">
        <f t="shared" ca="1" si="42"/>
        <v>1.0067002</v>
      </c>
      <c r="E243" s="97">
        <f t="shared" ca="1" si="43"/>
        <v>0.67</v>
      </c>
      <c r="F243" s="82">
        <f t="shared" ca="1" si="44"/>
        <v>1.0067002</v>
      </c>
      <c r="G243" s="97">
        <f t="shared" ca="1" si="45"/>
        <v>0.67</v>
      </c>
      <c r="H243" s="82">
        <f t="shared" ca="1" si="55"/>
        <v>1.0562749600000001</v>
      </c>
      <c r="I243" s="97">
        <f t="shared" ca="1" si="46"/>
        <v>5.6275000000000004</v>
      </c>
      <c r="J243" s="14" t="str">
        <f t="shared" ca="1" si="54"/>
        <v>v</v>
      </c>
      <c r="L243" s="8">
        <f t="shared" si="47"/>
        <v>41640</v>
      </c>
      <c r="N243" s="29" t="str">
        <f t="shared" ca="1" si="48"/>
        <v xml:space="preserve"> </v>
      </c>
      <c r="O243">
        <f t="shared" ca="1" si="49"/>
        <v>2014</v>
      </c>
      <c r="P243">
        <f t="shared" ca="1" si="50"/>
        <v>1</v>
      </c>
      <c r="Q243" s="59">
        <f t="shared" ca="1" si="51"/>
        <v>2014</v>
      </c>
      <c r="R243" s="36">
        <f t="shared" ca="1" si="52"/>
        <v>0.67</v>
      </c>
      <c r="S243" s="37">
        <f t="shared" ca="1" si="53"/>
        <v>1.9021072999999999</v>
      </c>
      <c r="T243" s="95">
        <f ca="1">IF(L243&gt;=N$2,1,D243*T244/VLOOKUP(L243,Moeda!A$3:D$24,4,1))</f>
        <v>1.902107303</v>
      </c>
    </row>
    <row r="244" spans="1:20" x14ac:dyDescent="0.2">
      <c r="A244" s="8">
        <v>41671</v>
      </c>
      <c r="B244" s="62">
        <v>0.7</v>
      </c>
      <c r="C244" s="64">
        <v>3782.52</v>
      </c>
      <c r="D244" s="83">
        <f t="shared" ca="1" si="42"/>
        <v>1.00699904</v>
      </c>
      <c r="E244" s="97">
        <f t="shared" ca="1" si="43"/>
        <v>0.69989999999999997</v>
      </c>
      <c r="F244" s="82">
        <f t="shared" ca="1" si="44"/>
        <v>1.0137461299999999</v>
      </c>
      <c r="G244" s="97">
        <f t="shared" ca="1" si="45"/>
        <v>1.3746</v>
      </c>
      <c r="H244" s="82">
        <f t="shared" ca="1" si="55"/>
        <v>1.0564842400000001</v>
      </c>
      <c r="I244" s="97">
        <f t="shared" ca="1" si="46"/>
        <v>5.6483999999999996</v>
      </c>
      <c r="J244" s="14" t="str">
        <f t="shared" ca="1" si="54"/>
        <v>v</v>
      </c>
      <c r="L244" s="8">
        <f t="shared" si="47"/>
        <v>41671</v>
      </c>
      <c r="N244" s="29" t="str">
        <f t="shared" ca="1" si="48"/>
        <v xml:space="preserve"> </v>
      </c>
      <c r="O244">
        <f t="shared" ca="1" si="49"/>
        <v>2014</v>
      </c>
      <c r="P244">
        <f t="shared" ca="1" si="50"/>
        <v>2</v>
      </c>
      <c r="Q244" s="59">
        <f t="shared" ca="1" si="51"/>
        <v>4028</v>
      </c>
      <c r="R244" s="36">
        <f t="shared" ca="1" si="52"/>
        <v>0.69989999999999997</v>
      </c>
      <c r="S244" s="37">
        <f t="shared" ca="1" si="53"/>
        <v>1.88944763</v>
      </c>
      <c r="T244" s="95">
        <f ca="1">IF(L244&gt;=N$2,1,D244*T245/VLOOKUP(L244,Moeda!A$3:D$24,4,1))</f>
        <v>1.8894476259999999</v>
      </c>
    </row>
    <row r="245" spans="1:20" ht="13.5" thickBot="1" x14ac:dyDescent="0.25">
      <c r="A245" s="8">
        <v>41699</v>
      </c>
      <c r="B245" s="62">
        <v>0.73</v>
      </c>
      <c r="C245" s="70">
        <v>3810.13</v>
      </c>
      <c r="D245" s="83">
        <f t="shared" ca="1" si="42"/>
        <v>1.0072993699999999</v>
      </c>
      <c r="E245" s="97">
        <f t="shared" ca="1" si="43"/>
        <v>0.72989999999999999</v>
      </c>
      <c r="F245" s="82">
        <f t="shared" ca="1" si="44"/>
        <v>1.02114584</v>
      </c>
      <c r="G245" s="97">
        <f t="shared" ca="1" si="45"/>
        <v>2.1145999999999998</v>
      </c>
      <c r="H245" s="82">
        <f t="shared" ca="1" si="55"/>
        <v>1.0590077899999999</v>
      </c>
      <c r="I245" s="97">
        <f t="shared" ca="1" si="46"/>
        <v>5.9008000000000003</v>
      </c>
      <c r="J245" s="14" t="str">
        <f t="shared" ca="1" si="54"/>
        <v>v</v>
      </c>
      <c r="L245" s="8">
        <f t="shared" si="47"/>
        <v>41699</v>
      </c>
      <c r="N245" s="29" t="str">
        <f t="shared" ca="1" si="48"/>
        <v xml:space="preserve"> </v>
      </c>
      <c r="O245">
        <f t="shared" ca="1" si="49"/>
        <v>2014</v>
      </c>
      <c r="P245">
        <f t="shared" ca="1" si="50"/>
        <v>3</v>
      </c>
      <c r="Q245" s="59">
        <f t="shared" ca="1" si="51"/>
        <v>6042</v>
      </c>
      <c r="R245" s="36">
        <f t="shared" ca="1" si="52"/>
        <v>0.72989999999999999</v>
      </c>
      <c r="S245" s="37">
        <f t="shared" ca="1" si="53"/>
        <v>1.87631522</v>
      </c>
      <c r="T245" s="95">
        <f ca="1">IF(L245&gt;=N$2,1,D245*T246/VLOOKUP(L245,Moeda!A$3:D$24,4,1))</f>
        <v>1.876315221</v>
      </c>
    </row>
    <row r="246" spans="1:20" x14ac:dyDescent="0.2">
      <c r="A246" s="8">
        <v>41730</v>
      </c>
      <c r="B246" s="62">
        <v>0.78</v>
      </c>
      <c r="C246" s="74">
        <v>3839.85</v>
      </c>
      <c r="D246" s="83">
        <f t="shared" ca="1" si="42"/>
        <v>1.00780026</v>
      </c>
      <c r="E246" s="97">
        <f t="shared" ca="1" si="43"/>
        <v>0.78</v>
      </c>
      <c r="F246" s="82">
        <f t="shared" ca="1" si="44"/>
        <v>1.0291110400000001</v>
      </c>
      <c r="G246" s="97">
        <f t="shared" ca="1" si="45"/>
        <v>2.9110999999999998</v>
      </c>
      <c r="H246" s="82">
        <f t="shared" ca="1" si="55"/>
        <v>1.0618525599999999</v>
      </c>
      <c r="I246" s="97">
        <f t="shared" ca="1" si="46"/>
        <v>6.1852999999999998</v>
      </c>
      <c r="J246" s="14" t="str">
        <f t="shared" ca="1" si="54"/>
        <v>v</v>
      </c>
      <c r="L246" s="8">
        <f t="shared" si="47"/>
        <v>41730</v>
      </c>
      <c r="N246" s="29" t="str">
        <f t="shared" ca="1" si="48"/>
        <v xml:space="preserve"> </v>
      </c>
      <c r="O246">
        <f t="shared" ca="1" si="49"/>
        <v>2014</v>
      </c>
      <c r="P246">
        <f t="shared" ca="1" si="50"/>
        <v>4</v>
      </c>
      <c r="Q246" s="59">
        <f t="shared" ca="1" si="51"/>
        <v>8056</v>
      </c>
      <c r="R246" s="36">
        <f t="shared" ca="1" si="52"/>
        <v>0.78</v>
      </c>
      <c r="S246" s="37">
        <f t="shared" ca="1" si="53"/>
        <v>1.8627185500000001</v>
      </c>
      <c r="T246" s="95">
        <f ca="1">IF(L246&gt;=N$2,1,D246*T247/VLOOKUP(L246,Moeda!A$3:D$24,4,1))</f>
        <v>1.862718549</v>
      </c>
    </row>
    <row r="247" spans="1:20" x14ac:dyDescent="0.2">
      <c r="A247" s="8">
        <v>41760</v>
      </c>
      <c r="B247" s="62">
        <v>0.57999999999999996</v>
      </c>
      <c r="C247" s="68">
        <v>3862.12</v>
      </c>
      <c r="D247" s="83">
        <f t="shared" ca="1" si="42"/>
        <v>1.00579971</v>
      </c>
      <c r="E247" s="97">
        <f t="shared" ca="1" si="43"/>
        <v>0.57999999999999996</v>
      </c>
      <c r="F247" s="82">
        <f t="shared" ca="1" si="44"/>
        <v>1.03507959</v>
      </c>
      <c r="G247" s="97">
        <f t="shared" ca="1" si="45"/>
        <v>3.508</v>
      </c>
      <c r="H247" s="82">
        <f t="shared" ca="1" si="55"/>
        <v>1.0631219300000001</v>
      </c>
      <c r="I247" s="97">
        <f t="shared" ca="1" si="46"/>
        <v>6.3121999999999998</v>
      </c>
      <c r="J247" s="14" t="str">
        <f t="shared" ca="1" si="54"/>
        <v>v</v>
      </c>
      <c r="L247" s="8">
        <f t="shared" si="47"/>
        <v>41760</v>
      </c>
      <c r="N247" s="29" t="str">
        <f t="shared" ca="1" si="48"/>
        <v xml:space="preserve"> </v>
      </c>
      <c r="O247">
        <f t="shared" ca="1" si="49"/>
        <v>2014</v>
      </c>
      <c r="P247">
        <f t="shared" ca="1" si="50"/>
        <v>5</v>
      </c>
      <c r="Q247" s="59">
        <f t="shared" ca="1" si="51"/>
        <v>10070</v>
      </c>
      <c r="R247" s="36">
        <f t="shared" ca="1" si="52"/>
        <v>0.57999999999999996</v>
      </c>
      <c r="S247" s="37">
        <f t="shared" ca="1" si="53"/>
        <v>1.84830132</v>
      </c>
      <c r="T247" s="95">
        <f ca="1">IF(L247&gt;=N$2,1,D247*T248/VLOOKUP(L247,Moeda!A$3:D$24,4,1))</f>
        <v>1.8483013180000001</v>
      </c>
    </row>
    <row r="248" spans="1:20" x14ac:dyDescent="0.2">
      <c r="A248" s="8">
        <v>41791</v>
      </c>
      <c r="B248" s="62">
        <v>0.47</v>
      </c>
      <c r="C248" s="68">
        <v>3880.27</v>
      </c>
      <c r="D248" s="83">
        <f t="shared" ca="1" si="42"/>
        <v>1.0046994899999999</v>
      </c>
      <c r="E248" s="97">
        <f t="shared" ca="1" si="43"/>
        <v>0.46989999999999998</v>
      </c>
      <c r="F248" s="82">
        <f t="shared" ca="1" si="44"/>
        <v>1.0399439399999999</v>
      </c>
      <c r="G248" s="97">
        <f t="shared" ca="1" si="45"/>
        <v>3.9944000000000002</v>
      </c>
      <c r="H248" s="82">
        <f t="shared" ca="1" si="55"/>
        <v>1.0640759399999999</v>
      </c>
      <c r="I248" s="97">
        <f t="shared" ca="1" si="46"/>
        <v>6.4076000000000004</v>
      </c>
      <c r="J248" s="14" t="str">
        <f t="shared" ca="1" si="54"/>
        <v>v</v>
      </c>
      <c r="L248" s="8">
        <f t="shared" si="47"/>
        <v>41791</v>
      </c>
      <c r="N248" s="29" t="str">
        <f t="shared" ca="1" si="48"/>
        <v xml:space="preserve"> </v>
      </c>
      <c r="O248">
        <f t="shared" ca="1" si="49"/>
        <v>2014</v>
      </c>
      <c r="P248">
        <f t="shared" ca="1" si="50"/>
        <v>6</v>
      </c>
      <c r="Q248" s="59">
        <f t="shared" ca="1" si="51"/>
        <v>12084</v>
      </c>
      <c r="R248" s="36">
        <f t="shared" ca="1" si="52"/>
        <v>0.46989999999999998</v>
      </c>
      <c r="S248" s="37">
        <f t="shared" ca="1" si="53"/>
        <v>1.8376435200000001</v>
      </c>
      <c r="T248" s="95">
        <f ca="1">IF(L248&gt;=N$2,1,D248*T249/VLOOKUP(L248,Moeda!A$3:D$24,4,1))</f>
        <v>1.837643519</v>
      </c>
    </row>
    <row r="249" spans="1:20" x14ac:dyDescent="0.2">
      <c r="A249" s="8">
        <v>41821</v>
      </c>
      <c r="B249" s="62">
        <v>0.17</v>
      </c>
      <c r="C249" s="68">
        <v>3886.87</v>
      </c>
      <c r="D249" s="83">
        <f t="shared" ca="1" si="42"/>
        <v>1.0017009100000001</v>
      </c>
      <c r="E249" s="97">
        <f t="shared" ca="1" si="43"/>
        <v>0.1701</v>
      </c>
      <c r="F249" s="82">
        <f t="shared" ca="1" si="44"/>
        <v>1.0417127900000001</v>
      </c>
      <c r="G249" s="97">
        <f t="shared" ca="1" si="45"/>
        <v>4.1712999999999996</v>
      </c>
      <c r="H249" s="82">
        <f t="shared" ca="1" si="55"/>
        <v>1.0651410100000001</v>
      </c>
      <c r="I249" s="97">
        <f t="shared" ca="1" si="46"/>
        <v>6.5141</v>
      </c>
      <c r="J249" s="14" t="str">
        <f t="shared" ca="1" si="54"/>
        <v>v</v>
      </c>
      <c r="L249" s="8">
        <f t="shared" si="47"/>
        <v>41821</v>
      </c>
      <c r="N249" s="29" t="str">
        <f t="shared" ca="1" si="48"/>
        <v xml:space="preserve"> </v>
      </c>
      <c r="O249">
        <f t="shared" ca="1" si="49"/>
        <v>2014</v>
      </c>
      <c r="P249">
        <f t="shared" ca="1" si="50"/>
        <v>7</v>
      </c>
      <c r="Q249" s="59">
        <f t="shared" ca="1" si="51"/>
        <v>14098</v>
      </c>
      <c r="R249" s="36">
        <f t="shared" ca="1" si="52"/>
        <v>0.1701</v>
      </c>
      <c r="S249" s="37">
        <f t="shared" ca="1" si="53"/>
        <v>1.82904793</v>
      </c>
      <c r="T249" s="95">
        <f ca="1">IF(L249&gt;=N$2,1,D249*T250/VLOOKUP(L249,Moeda!A$3:D$24,4,1))</f>
        <v>1.829047927</v>
      </c>
    </row>
    <row r="250" spans="1:20" x14ac:dyDescent="0.2">
      <c r="A250" s="8">
        <v>41852</v>
      </c>
      <c r="B250" s="62">
        <v>0.14000000000000001</v>
      </c>
      <c r="C250" s="68">
        <v>3892.31</v>
      </c>
      <c r="D250" s="83">
        <f t="shared" ca="1" si="42"/>
        <v>1.00139958</v>
      </c>
      <c r="E250" s="97">
        <f t="shared" ca="1" si="43"/>
        <v>0.14000000000000001</v>
      </c>
      <c r="F250" s="82">
        <f t="shared" ca="1" si="44"/>
        <v>1.04317075</v>
      </c>
      <c r="G250" s="97">
        <f t="shared" ca="1" si="45"/>
        <v>4.3170999999999999</v>
      </c>
      <c r="H250" s="82">
        <f t="shared" ca="1" si="55"/>
        <v>1.0649274799999999</v>
      </c>
      <c r="I250" s="97">
        <f t="shared" ca="1" si="46"/>
        <v>6.4927000000000001</v>
      </c>
      <c r="J250" s="14" t="str">
        <f t="shared" ca="1" si="54"/>
        <v>v</v>
      </c>
      <c r="L250" s="8">
        <f t="shared" si="47"/>
        <v>41852</v>
      </c>
      <c r="N250" s="29" t="str">
        <f t="shared" ca="1" si="48"/>
        <v xml:space="preserve"> </v>
      </c>
      <c r="O250">
        <f t="shared" ca="1" si="49"/>
        <v>2014</v>
      </c>
      <c r="P250">
        <f t="shared" ca="1" si="50"/>
        <v>8</v>
      </c>
      <c r="Q250" s="59">
        <f t="shared" ca="1" si="51"/>
        <v>16112</v>
      </c>
      <c r="R250" s="36">
        <f t="shared" ca="1" si="52"/>
        <v>0.14000000000000001</v>
      </c>
      <c r="S250" s="37">
        <f t="shared" ca="1" si="53"/>
        <v>1.8259421600000001</v>
      </c>
      <c r="T250" s="95">
        <f ca="1">IF(L250&gt;=N$2,1,D250*T251/VLOOKUP(L250,Moeda!A$3:D$24,4,1))</f>
        <v>1.825942164</v>
      </c>
    </row>
    <row r="251" spans="1:20" x14ac:dyDescent="0.2">
      <c r="A251" s="8">
        <v>41883</v>
      </c>
      <c r="B251" s="62">
        <v>0.39</v>
      </c>
      <c r="C251" s="68">
        <v>3907.49</v>
      </c>
      <c r="D251" s="83">
        <f t="shared" ca="1" si="42"/>
        <v>1.0039</v>
      </c>
      <c r="E251" s="97">
        <f t="shared" ca="1" si="43"/>
        <v>0.39</v>
      </c>
      <c r="F251" s="82">
        <f t="shared" ca="1" si="44"/>
        <v>1.04723912</v>
      </c>
      <c r="G251" s="97">
        <f t="shared" ca="1" si="45"/>
        <v>4.7239000000000004</v>
      </c>
      <c r="H251" s="82">
        <f t="shared" ca="1" si="55"/>
        <v>1.0662015199999999</v>
      </c>
      <c r="I251" s="97">
        <f t="shared" ca="1" si="46"/>
        <v>6.6201999999999996</v>
      </c>
      <c r="J251" s="14" t="str">
        <f t="shared" ca="1" si="54"/>
        <v>v</v>
      </c>
      <c r="L251" s="8">
        <f t="shared" si="47"/>
        <v>41883</v>
      </c>
      <c r="N251" s="29" t="str">
        <f t="shared" ca="1" si="48"/>
        <v xml:space="preserve"> </v>
      </c>
      <c r="O251">
        <f t="shared" ca="1" si="49"/>
        <v>2014</v>
      </c>
      <c r="P251">
        <f t="shared" ca="1" si="50"/>
        <v>9</v>
      </c>
      <c r="Q251" s="59">
        <f t="shared" ca="1" si="51"/>
        <v>18126</v>
      </c>
      <c r="R251" s="36">
        <f t="shared" ca="1" si="52"/>
        <v>0.39</v>
      </c>
      <c r="S251" s="37">
        <f t="shared" ca="1" si="53"/>
        <v>1.8233901800000001</v>
      </c>
      <c r="T251" s="95">
        <f ca="1">IF(L251&gt;=N$2,1,D251*T252/VLOOKUP(L251,Moeda!A$3:D$24,4,1))</f>
        <v>1.823390184</v>
      </c>
    </row>
    <row r="252" spans="1:20" x14ac:dyDescent="0.2">
      <c r="A252" s="8">
        <v>41913</v>
      </c>
      <c r="B252" s="62">
        <v>0.48</v>
      </c>
      <c r="C252" s="68">
        <v>3926.25</v>
      </c>
      <c r="D252" s="83">
        <f t="shared" ca="1" si="42"/>
        <v>1.00480104</v>
      </c>
      <c r="E252" s="97">
        <f t="shared" ca="1" si="43"/>
        <v>0.48010000000000003</v>
      </c>
      <c r="F252" s="82">
        <f t="shared" ca="1" si="44"/>
        <v>1.0522669600000001</v>
      </c>
      <c r="G252" s="97">
        <f t="shared" ca="1" si="45"/>
        <v>5.2267000000000001</v>
      </c>
      <c r="H252" s="82">
        <f t="shared" ca="1" si="55"/>
        <v>1.0662030199999999</v>
      </c>
      <c r="I252" s="97">
        <f t="shared" ca="1" si="46"/>
        <v>6.6203000000000003</v>
      </c>
      <c r="J252" s="14" t="str">
        <f t="shared" ca="1" si="54"/>
        <v>v</v>
      </c>
      <c r="L252" s="8">
        <f t="shared" si="47"/>
        <v>41913</v>
      </c>
      <c r="N252" s="29" t="str">
        <f t="shared" ca="1" si="48"/>
        <v xml:space="preserve"> </v>
      </c>
      <c r="O252">
        <f t="shared" ca="1" si="49"/>
        <v>2014</v>
      </c>
      <c r="P252">
        <f t="shared" ca="1" si="50"/>
        <v>10</v>
      </c>
      <c r="Q252" s="59">
        <f t="shared" ca="1" si="51"/>
        <v>20140</v>
      </c>
      <c r="R252" s="36">
        <f t="shared" ca="1" si="52"/>
        <v>0.48010000000000003</v>
      </c>
      <c r="S252" s="37">
        <f t="shared" ca="1" si="53"/>
        <v>1.8163065899999999</v>
      </c>
      <c r="T252" s="95">
        <f ca="1">IF(L252&gt;=N$2,1,D252*T253/VLOOKUP(L252,Moeda!A$3:D$24,4,1))</f>
        <v>1.816306588</v>
      </c>
    </row>
    <row r="253" spans="1:20" x14ac:dyDescent="0.2">
      <c r="A253" s="8">
        <v>41944</v>
      </c>
      <c r="B253" s="62">
        <v>0.38</v>
      </c>
      <c r="C253" s="68">
        <v>3941.17</v>
      </c>
      <c r="D253" s="83">
        <f t="shared" ca="1" si="42"/>
        <v>1.0038000600000001</v>
      </c>
      <c r="E253" s="97">
        <f t="shared" ca="1" si="43"/>
        <v>0.38</v>
      </c>
      <c r="F253" s="82">
        <f t="shared" ca="1" si="44"/>
        <v>1.0562656399999999</v>
      </c>
      <c r="G253" s="97">
        <f t="shared" ca="1" si="45"/>
        <v>5.6265999999999998</v>
      </c>
      <c r="H253" s="82">
        <f t="shared" ca="1" si="55"/>
        <v>1.06418879</v>
      </c>
      <c r="I253" s="97">
        <f t="shared" ca="1" si="46"/>
        <v>6.4188999999999998</v>
      </c>
      <c r="J253" s="14" t="str">
        <f t="shared" ca="1" si="54"/>
        <v>v</v>
      </c>
      <c r="L253" s="8">
        <f t="shared" si="47"/>
        <v>41944</v>
      </c>
      <c r="N253" s="29" t="str">
        <f t="shared" ca="1" si="48"/>
        <v xml:space="preserve"> </v>
      </c>
      <c r="O253">
        <f t="shared" ca="1" si="49"/>
        <v>2014</v>
      </c>
      <c r="P253">
        <f t="shared" ca="1" si="50"/>
        <v>11</v>
      </c>
      <c r="Q253" s="59">
        <f t="shared" ca="1" si="51"/>
        <v>22154</v>
      </c>
      <c r="R253" s="36">
        <f t="shared" ca="1" si="52"/>
        <v>0.38</v>
      </c>
      <c r="S253" s="37">
        <f t="shared" ca="1" si="53"/>
        <v>1.8076280899999999</v>
      </c>
      <c r="T253" s="95">
        <f ca="1">IF(L253&gt;=N$2,1,D253*T254/VLOOKUP(L253,Moeda!A$3:D$24,4,1))</f>
        <v>1.8076280929999999</v>
      </c>
    </row>
    <row r="254" spans="1:20" x14ac:dyDescent="0.2">
      <c r="A254" s="8">
        <v>41974</v>
      </c>
      <c r="B254" s="62">
        <v>0.79</v>
      </c>
      <c r="C254" s="68">
        <v>3972.31</v>
      </c>
      <c r="D254" s="83">
        <f t="shared" ca="1" si="42"/>
        <v>1.00790121</v>
      </c>
      <c r="E254" s="97">
        <f t="shared" ca="1" si="43"/>
        <v>0.79010000000000002</v>
      </c>
      <c r="F254" s="82">
        <f t="shared" ca="1" si="44"/>
        <v>1.0646114200000001</v>
      </c>
      <c r="G254" s="97">
        <f t="shared" ca="1" si="45"/>
        <v>6.4611000000000001</v>
      </c>
      <c r="H254" s="82">
        <f t="shared" ca="1" si="55"/>
        <v>1.0646114099999999</v>
      </c>
      <c r="I254" s="97">
        <f t="shared" ca="1" si="46"/>
        <v>6.4611000000000001</v>
      </c>
      <c r="J254" s="14" t="str">
        <f t="shared" ca="1" si="54"/>
        <v>v</v>
      </c>
      <c r="L254" s="8">
        <f t="shared" si="47"/>
        <v>41974</v>
      </c>
      <c r="N254" s="29" t="str">
        <f t="shared" ca="1" si="48"/>
        <v xml:space="preserve"> </v>
      </c>
      <c r="O254">
        <f t="shared" ca="1" si="49"/>
        <v>2014</v>
      </c>
      <c r="P254">
        <f t="shared" ca="1" si="50"/>
        <v>12</v>
      </c>
      <c r="Q254" s="59">
        <f t="shared" ca="1" si="51"/>
        <v>24168</v>
      </c>
      <c r="R254" s="36">
        <f t="shared" ca="1" si="52"/>
        <v>0.79010000000000002</v>
      </c>
      <c r="S254" s="37">
        <f t="shared" ca="1" si="53"/>
        <v>1.8007850000000001</v>
      </c>
      <c r="T254" s="95">
        <f ca="1">IF(L254&gt;=N$2,1,D254*T255/VLOOKUP(L254,Moeda!A$3:D$24,4,1))</f>
        <v>1.800785002</v>
      </c>
    </row>
    <row r="255" spans="1:20" x14ac:dyDescent="0.2">
      <c r="A255" s="8">
        <v>42005</v>
      </c>
      <c r="B255" s="62">
        <v>0.89</v>
      </c>
      <c r="C255" s="68">
        <v>4007.66</v>
      </c>
      <c r="D255" s="83">
        <f t="shared" ca="1" si="42"/>
        <v>1.0088991</v>
      </c>
      <c r="E255" s="97">
        <f t="shared" ca="1" si="43"/>
        <v>0.88990000000000002</v>
      </c>
      <c r="F255" s="82">
        <f t="shared" ca="1" si="44"/>
        <v>1.0088991</v>
      </c>
      <c r="G255" s="97">
        <f t="shared" ca="1" si="45"/>
        <v>0.88990000000000002</v>
      </c>
      <c r="H255" s="82">
        <f t="shared" ca="1" si="55"/>
        <v>1.0669367999999999</v>
      </c>
      <c r="I255" s="97">
        <f t="shared" ca="1" si="46"/>
        <v>6.6936999999999998</v>
      </c>
      <c r="J255" s="14" t="str">
        <f t="shared" ca="1" si="54"/>
        <v>v</v>
      </c>
      <c r="L255" s="8">
        <f t="shared" si="47"/>
        <v>42005</v>
      </c>
      <c r="N255" s="29" t="str">
        <f t="shared" ca="1" si="48"/>
        <v xml:space="preserve"> </v>
      </c>
      <c r="O255">
        <f t="shared" ca="1" si="49"/>
        <v>2015</v>
      </c>
      <c r="P255">
        <f t="shared" ca="1" si="50"/>
        <v>1</v>
      </c>
      <c r="Q255" s="59">
        <f t="shared" ca="1" si="51"/>
        <v>2015</v>
      </c>
      <c r="R255" s="36">
        <f t="shared" ca="1" si="52"/>
        <v>0.88990000000000002</v>
      </c>
      <c r="S255" s="37">
        <f t="shared" ca="1" si="53"/>
        <v>1.7866681600000001</v>
      </c>
      <c r="T255" s="95">
        <f ca="1">IF(L255&gt;=N$2,1,D255*T256/VLOOKUP(L255,Moeda!A$3:D$24,4,1))</f>
        <v>1.786668162</v>
      </c>
    </row>
    <row r="256" spans="1:20" x14ac:dyDescent="0.2">
      <c r="A256" s="8">
        <v>42036</v>
      </c>
      <c r="B256" s="62">
        <v>1.33</v>
      </c>
      <c r="C256" s="68">
        <v>4060.96</v>
      </c>
      <c r="D256" s="83">
        <f t="shared" ca="1" si="42"/>
        <v>1.0132995300000001</v>
      </c>
      <c r="E256" s="97">
        <f t="shared" ca="1" si="43"/>
        <v>1.33</v>
      </c>
      <c r="F256" s="82">
        <f t="shared" ca="1" si="44"/>
        <v>1.02231698</v>
      </c>
      <c r="G256" s="97">
        <f t="shared" ca="1" si="45"/>
        <v>2.2317</v>
      </c>
      <c r="H256" s="82">
        <f t="shared" ca="1" si="55"/>
        <v>1.0736123</v>
      </c>
      <c r="I256" s="97">
        <f t="shared" ca="1" si="46"/>
        <v>7.3612000000000002</v>
      </c>
      <c r="J256" s="14" t="str">
        <f t="shared" ca="1" si="54"/>
        <v>v</v>
      </c>
      <c r="L256" s="8">
        <f t="shared" si="47"/>
        <v>42036</v>
      </c>
      <c r="N256" s="29" t="str">
        <f t="shared" ca="1" si="48"/>
        <v xml:space="preserve"> </v>
      </c>
      <c r="O256">
        <f t="shared" ca="1" si="49"/>
        <v>2015</v>
      </c>
      <c r="P256">
        <f t="shared" ca="1" si="50"/>
        <v>2</v>
      </c>
      <c r="Q256" s="59">
        <f t="shared" ca="1" si="51"/>
        <v>4030</v>
      </c>
      <c r="R256" s="36">
        <f t="shared" ca="1" si="52"/>
        <v>1.33</v>
      </c>
      <c r="S256" s="37">
        <f t="shared" ca="1" si="53"/>
        <v>1.7709086700000001</v>
      </c>
      <c r="T256" s="95">
        <f ca="1">IF(L256&gt;=N$2,1,D256*T257/VLOOKUP(L256,Moeda!A$3:D$24,4,1))</f>
        <v>1.770908669</v>
      </c>
    </row>
    <row r="257" spans="1:20" x14ac:dyDescent="0.2">
      <c r="A257" s="8">
        <v>42064</v>
      </c>
      <c r="B257" s="62">
        <v>1.24</v>
      </c>
      <c r="C257" s="68">
        <v>4111.32</v>
      </c>
      <c r="D257" s="83">
        <f t="shared" ca="1" si="42"/>
        <v>1.01240101</v>
      </c>
      <c r="E257" s="97">
        <f t="shared" ca="1" si="43"/>
        <v>1.2401</v>
      </c>
      <c r="F257" s="82">
        <f t="shared" ca="1" si="44"/>
        <v>1.0349947399999999</v>
      </c>
      <c r="G257" s="97">
        <f t="shared" ca="1" si="45"/>
        <v>3.4994999999999998</v>
      </c>
      <c r="H257" s="82">
        <f t="shared" ca="1" si="55"/>
        <v>1.0790497999999999</v>
      </c>
      <c r="I257" s="97">
        <f t="shared" ca="1" si="46"/>
        <v>7.9050000000000002</v>
      </c>
      <c r="J257" s="14" t="str">
        <f t="shared" ca="1" si="54"/>
        <v>v</v>
      </c>
      <c r="L257" s="8">
        <f t="shared" si="47"/>
        <v>42064</v>
      </c>
      <c r="N257" s="29" t="str">
        <f t="shared" ca="1" si="48"/>
        <v xml:space="preserve"> </v>
      </c>
      <c r="O257">
        <f t="shared" ca="1" si="49"/>
        <v>2015</v>
      </c>
      <c r="P257">
        <f t="shared" ca="1" si="50"/>
        <v>3</v>
      </c>
      <c r="Q257" s="59">
        <f t="shared" ca="1" si="51"/>
        <v>6045</v>
      </c>
      <c r="R257" s="36">
        <f t="shared" ca="1" si="52"/>
        <v>1.2401</v>
      </c>
      <c r="S257" s="37">
        <f t="shared" ca="1" si="53"/>
        <v>1.7476655400000001</v>
      </c>
      <c r="T257" s="95">
        <f ca="1">IF(L257&gt;=N$2,1,D257*T258/VLOOKUP(L257,Moeda!A$3:D$24,4,1))</f>
        <v>1.747665539</v>
      </c>
    </row>
    <row r="258" spans="1:20" x14ac:dyDescent="0.2">
      <c r="A258" s="8">
        <v>42095</v>
      </c>
      <c r="B258" s="62">
        <v>1.07</v>
      </c>
      <c r="C258" s="68">
        <v>4155.3100000000004</v>
      </c>
      <c r="D258" s="83">
        <f t="shared" ca="1" si="42"/>
        <v>1.01069973</v>
      </c>
      <c r="E258" s="97">
        <f t="shared" ca="1" si="43"/>
        <v>1.07</v>
      </c>
      <c r="F258" s="82">
        <f t="shared" ca="1" si="44"/>
        <v>1.0460689000000001</v>
      </c>
      <c r="G258" s="97">
        <f t="shared" ca="1" si="45"/>
        <v>4.6069000000000004</v>
      </c>
      <c r="H258" s="82">
        <f t="shared" ca="1" si="55"/>
        <v>1.0821542500000001</v>
      </c>
      <c r="I258" s="97">
        <f t="shared" ca="1" si="46"/>
        <v>8.2154000000000007</v>
      </c>
      <c r="J258" s="14" t="str">
        <f t="shared" ca="1" si="54"/>
        <v>v</v>
      </c>
      <c r="L258" s="8">
        <f t="shared" si="47"/>
        <v>42095</v>
      </c>
      <c r="N258" s="29" t="str">
        <f t="shared" ca="1" si="48"/>
        <v xml:space="preserve"> </v>
      </c>
      <c r="O258">
        <f t="shared" ca="1" si="49"/>
        <v>2015</v>
      </c>
      <c r="P258">
        <f t="shared" ca="1" si="50"/>
        <v>4</v>
      </c>
      <c r="Q258" s="59">
        <f t="shared" ca="1" si="51"/>
        <v>8060</v>
      </c>
      <c r="R258" s="36">
        <f t="shared" ca="1" si="52"/>
        <v>1.07</v>
      </c>
      <c r="S258" s="37">
        <f t="shared" ca="1" si="53"/>
        <v>1.72625819</v>
      </c>
      <c r="T258" s="95">
        <f ca="1">IF(L258&gt;=N$2,1,D258*T259/VLOOKUP(L258,Moeda!A$3:D$24,4,1))</f>
        <v>1.7262581939999999</v>
      </c>
    </row>
    <row r="259" spans="1:20" x14ac:dyDescent="0.2">
      <c r="A259" s="8">
        <v>42125</v>
      </c>
      <c r="B259" s="62">
        <v>0.6</v>
      </c>
      <c r="C259" s="72">
        <v>4180.24</v>
      </c>
      <c r="D259" s="83">
        <f t="shared" ref="D259:D322" ca="1" si="56">IF(J259="b","",C259/C258)</f>
        <v>1.0059995500000001</v>
      </c>
      <c r="E259" s="97">
        <f t="shared" ref="E259:E322" ca="1" si="57">IF($J259="b","",100*(D259-1))</f>
        <v>0.6</v>
      </c>
      <c r="F259" s="82">
        <f t="shared" ref="F259:F322" ca="1" si="58">IF(J259="b","",IF(MONTH(A259)=1,D259,D259*F258))</f>
        <v>1.0523448399999999</v>
      </c>
      <c r="G259" s="97">
        <f t="shared" ref="G259:G322" ca="1" si="59">IF($J259="b","",100*(F259-1))</f>
        <v>5.2344999999999997</v>
      </c>
      <c r="H259" s="82">
        <f t="shared" ca="1" si="55"/>
        <v>1.0823692600000001</v>
      </c>
      <c r="I259" s="97">
        <f t="shared" ref="I259:I322" ca="1" si="60">IF($J259="b","",100*(H259-1))</f>
        <v>8.2369000000000003</v>
      </c>
      <c r="J259" s="14" t="str">
        <f t="shared" ca="1" si="54"/>
        <v>v</v>
      </c>
      <c r="L259" s="8">
        <f t="shared" ref="L259:L322" si="61">A259</f>
        <v>42125</v>
      </c>
      <c r="N259" s="29" t="str">
        <f t="shared" ref="N259:N322" ca="1" si="62">IF(L259=N$2,L259," ")</f>
        <v xml:space="preserve"> </v>
      </c>
      <c r="O259">
        <f t="shared" ref="O259:O322" ca="1" si="63">IF(L259&lt;=N$2,YEAR(A259)," ")</f>
        <v>2015</v>
      </c>
      <c r="P259">
        <f t="shared" ref="P259:P322" ca="1" si="64">IF(L259&lt;=N$2,MONTH(A259)," ")</f>
        <v>5</v>
      </c>
      <c r="Q259" s="59">
        <f t="shared" ref="Q259:Q322" ca="1" si="65">IF(L259&lt;=N$2,O259*P259," ")</f>
        <v>10075</v>
      </c>
      <c r="R259" s="36">
        <f t="shared" ref="R259:R322" ca="1" si="66">IF(L259&lt;=N$2,E259," ")</f>
        <v>0.6</v>
      </c>
      <c r="S259" s="37">
        <f t="shared" ref="S259:S322" ca="1" si="67">IF(L259=N$2,1,IF(L259&lt;N$2,T259," "))</f>
        <v>1.7079832399999999</v>
      </c>
      <c r="T259" s="95">
        <f ca="1">IF(L259&gt;=N$2,1,D259*T260/VLOOKUP(L259,Moeda!A$3:D$24,4,1))</f>
        <v>1.7079832349999999</v>
      </c>
    </row>
    <row r="260" spans="1:20" x14ac:dyDescent="0.2">
      <c r="A260" s="8">
        <v>42156</v>
      </c>
      <c r="B260" s="62">
        <v>0.99</v>
      </c>
      <c r="C260" s="68">
        <v>4221.62</v>
      </c>
      <c r="D260" s="83">
        <f t="shared" ca="1" si="56"/>
        <v>1.00989895</v>
      </c>
      <c r="E260" s="97">
        <f t="shared" ca="1" si="57"/>
        <v>0.9899</v>
      </c>
      <c r="F260" s="82">
        <f t="shared" ca="1" si="58"/>
        <v>1.0627619500000001</v>
      </c>
      <c r="G260" s="97">
        <f t="shared" ca="1" si="59"/>
        <v>6.2762000000000002</v>
      </c>
      <c r="H260" s="82">
        <f t="shared" ca="1" si="55"/>
        <v>1.08797068</v>
      </c>
      <c r="I260" s="97">
        <f t="shared" ca="1" si="60"/>
        <v>8.7971000000000004</v>
      </c>
      <c r="J260" s="14" t="str">
        <f t="shared" ref="J260:J323" ca="1" si="68">CELL("tipo",C260)</f>
        <v>v</v>
      </c>
      <c r="L260" s="8">
        <f t="shared" si="61"/>
        <v>42156</v>
      </c>
      <c r="N260" s="29" t="str">
        <f t="shared" ca="1" si="62"/>
        <v xml:space="preserve"> </v>
      </c>
      <c r="O260">
        <f t="shared" ca="1" si="63"/>
        <v>2015</v>
      </c>
      <c r="P260">
        <f t="shared" ca="1" si="64"/>
        <v>6</v>
      </c>
      <c r="Q260" s="59">
        <f t="shared" ca="1" si="65"/>
        <v>12090</v>
      </c>
      <c r="R260" s="36">
        <f t="shared" ca="1" si="66"/>
        <v>0.9899</v>
      </c>
      <c r="S260" s="37">
        <f t="shared" ca="1" si="67"/>
        <v>1.69779722</v>
      </c>
      <c r="T260" s="95">
        <f ca="1">IF(L260&gt;=N$2,1,D260*T261/VLOOKUP(L260,Moeda!A$3:D$24,4,1))</f>
        <v>1.6977972160000001</v>
      </c>
    </row>
    <row r="261" spans="1:20" x14ac:dyDescent="0.2">
      <c r="A261" s="8">
        <v>42186</v>
      </c>
      <c r="B261" s="62">
        <v>0.59</v>
      </c>
      <c r="C261" s="68">
        <v>4246.53</v>
      </c>
      <c r="D261" s="83">
        <f t="shared" ca="1" si="56"/>
        <v>1.00590058</v>
      </c>
      <c r="E261" s="97">
        <f t="shared" ca="1" si="57"/>
        <v>0.59009999999999996</v>
      </c>
      <c r="F261" s="82">
        <f t="shared" ca="1" si="58"/>
        <v>1.0690328600000001</v>
      </c>
      <c r="G261" s="97">
        <f t="shared" ca="1" si="59"/>
        <v>6.9032999999999998</v>
      </c>
      <c r="H261" s="82">
        <f t="shared" ca="1" si="55"/>
        <v>1.0925320300000001</v>
      </c>
      <c r="I261" s="97">
        <f t="shared" ca="1" si="60"/>
        <v>9.2531999999999996</v>
      </c>
      <c r="J261" s="14" t="str">
        <f t="shared" ca="1" si="68"/>
        <v>v</v>
      </c>
      <c r="L261" s="8">
        <f t="shared" si="61"/>
        <v>42186</v>
      </c>
      <c r="N261" s="29" t="str">
        <f t="shared" ca="1" si="62"/>
        <v xml:space="preserve"> </v>
      </c>
      <c r="O261">
        <f t="shared" ca="1" si="63"/>
        <v>2015</v>
      </c>
      <c r="P261">
        <f t="shared" ca="1" si="64"/>
        <v>7</v>
      </c>
      <c r="Q261" s="59">
        <f t="shared" ca="1" si="65"/>
        <v>14105</v>
      </c>
      <c r="R261" s="36">
        <f t="shared" ca="1" si="66"/>
        <v>0.59009999999999996</v>
      </c>
      <c r="S261" s="37">
        <f t="shared" ca="1" si="67"/>
        <v>1.68115554</v>
      </c>
      <c r="T261" s="95">
        <f ca="1">IF(L261&gt;=N$2,1,D261*T262/VLOOKUP(L261,Moeda!A$3:D$24,4,1))</f>
        <v>1.6811555410000001</v>
      </c>
    </row>
    <row r="262" spans="1:20" x14ac:dyDescent="0.2">
      <c r="A262" s="8">
        <v>42217</v>
      </c>
      <c r="B262" s="62">
        <v>0.43</v>
      </c>
      <c r="C262" s="68">
        <v>4264.79</v>
      </c>
      <c r="D262" s="83">
        <f t="shared" ca="1" si="56"/>
        <v>1.0042999800000001</v>
      </c>
      <c r="E262" s="97">
        <f t="shared" ca="1" si="57"/>
        <v>0.43</v>
      </c>
      <c r="F262" s="82">
        <f t="shared" ca="1" si="58"/>
        <v>1.07362968</v>
      </c>
      <c r="G262" s="97">
        <f t="shared" ca="1" si="59"/>
        <v>7.3630000000000004</v>
      </c>
      <c r="H262" s="82">
        <f t="shared" ca="1" si="55"/>
        <v>1.0956963900000001</v>
      </c>
      <c r="I262" s="97">
        <f t="shared" ca="1" si="60"/>
        <v>9.5695999999999994</v>
      </c>
      <c r="J262" s="14" t="str">
        <f t="shared" ca="1" si="68"/>
        <v>v</v>
      </c>
      <c r="L262" s="8">
        <f t="shared" si="61"/>
        <v>42217</v>
      </c>
      <c r="N262" s="29" t="str">
        <f t="shared" ca="1" si="62"/>
        <v xml:space="preserve"> </v>
      </c>
      <c r="O262">
        <f t="shared" ca="1" si="63"/>
        <v>2015</v>
      </c>
      <c r="P262">
        <f t="shared" ca="1" si="64"/>
        <v>8</v>
      </c>
      <c r="Q262" s="59">
        <f t="shared" ca="1" si="65"/>
        <v>16120</v>
      </c>
      <c r="R262" s="36">
        <f t="shared" ca="1" si="66"/>
        <v>0.43</v>
      </c>
      <c r="S262" s="37">
        <f t="shared" ca="1" si="67"/>
        <v>1.67129394</v>
      </c>
      <c r="T262" s="95">
        <f ca="1">IF(L262&gt;=N$2,1,D262*T263/VLOOKUP(L262,Moeda!A$3:D$24,4,1))</f>
        <v>1.671293937</v>
      </c>
    </row>
    <row r="263" spans="1:20" x14ac:dyDescent="0.2">
      <c r="A263" s="8">
        <v>42248</v>
      </c>
      <c r="B263" s="62">
        <v>0.39</v>
      </c>
      <c r="C263" s="68">
        <v>4281.42</v>
      </c>
      <c r="D263" s="83">
        <f t="shared" ca="1" si="56"/>
        <v>1.0038993700000001</v>
      </c>
      <c r="E263" s="97">
        <f t="shared" ca="1" si="57"/>
        <v>0.38990000000000002</v>
      </c>
      <c r="F263" s="82">
        <f t="shared" ca="1" si="58"/>
        <v>1.07781616</v>
      </c>
      <c r="G263" s="97">
        <f t="shared" ca="1" si="59"/>
        <v>7.7816000000000001</v>
      </c>
      <c r="H263" s="82">
        <f t="shared" ca="1" si="55"/>
        <v>1.0956957000000001</v>
      </c>
      <c r="I263" s="97">
        <f t="shared" ca="1" si="60"/>
        <v>9.5695999999999994</v>
      </c>
      <c r="J263" s="14" t="str">
        <f t="shared" ca="1" si="68"/>
        <v>v</v>
      </c>
      <c r="L263" s="8">
        <f t="shared" si="61"/>
        <v>42248</v>
      </c>
      <c r="N263" s="29" t="str">
        <f t="shared" ca="1" si="62"/>
        <v xml:space="preserve"> </v>
      </c>
      <c r="O263">
        <f t="shared" ca="1" si="63"/>
        <v>2015</v>
      </c>
      <c r="P263">
        <f t="shared" ca="1" si="64"/>
        <v>9</v>
      </c>
      <c r="Q263" s="59">
        <f t="shared" ca="1" si="65"/>
        <v>18135</v>
      </c>
      <c r="R263" s="36">
        <f t="shared" ca="1" si="66"/>
        <v>0.38990000000000002</v>
      </c>
      <c r="S263" s="37">
        <f t="shared" ca="1" si="67"/>
        <v>1.6641381799999999</v>
      </c>
      <c r="T263" s="95">
        <f ca="1">IF(L263&gt;=N$2,1,D263*T264/VLOOKUP(L263,Moeda!A$3:D$24,4,1))</f>
        <v>1.664138176</v>
      </c>
    </row>
    <row r="264" spans="1:20" x14ac:dyDescent="0.2">
      <c r="A264" s="8">
        <v>42278</v>
      </c>
      <c r="B264" s="62">
        <v>0.66</v>
      </c>
      <c r="C264" s="68">
        <v>4309.68</v>
      </c>
      <c r="D264" s="83">
        <f t="shared" ca="1" si="56"/>
        <v>1.00660061</v>
      </c>
      <c r="E264" s="97">
        <f t="shared" ca="1" si="57"/>
        <v>0.66010000000000002</v>
      </c>
      <c r="F264" s="82">
        <f t="shared" ca="1" si="58"/>
        <v>1.0849304</v>
      </c>
      <c r="G264" s="97">
        <f t="shared" ca="1" si="59"/>
        <v>8.4930000000000003</v>
      </c>
      <c r="H264" s="82">
        <f t="shared" ca="1" si="55"/>
        <v>1.0976580600000001</v>
      </c>
      <c r="I264" s="97">
        <f t="shared" ca="1" si="60"/>
        <v>9.7658000000000005</v>
      </c>
      <c r="J264" s="14" t="str">
        <f t="shared" ca="1" si="68"/>
        <v>v</v>
      </c>
      <c r="L264" s="8">
        <f t="shared" si="61"/>
        <v>42278</v>
      </c>
      <c r="N264" s="29" t="str">
        <f t="shared" ca="1" si="62"/>
        <v xml:space="preserve"> </v>
      </c>
      <c r="O264">
        <f t="shared" ca="1" si="63"/>
        <v>2015</v>
      </c>
      <c r="P264">
        <f t="shared" ca="1" si="64"/>
        <v>10</v>
      </c>
      <c r="Q264" s="59">
        <f t="shared" ca="1" si="65"/>
        <v>20150</v>
      </c>
      <c r="R264" s="36">
        <f t="shared" ca="1" si="66"/>
        <v>0.66010000000000002</v>
      </c>
      <c r="S264" s="37">
        <f t="shared" ca="1" si="67"/>
        <v>1.6576742900000001</v>
      </c>
      <c r="T264" s="95">
        <f ca="1">IF(L264&gt;=N$2,1,D264*T265/VLOOKUP(L264,Moeda!A$3:D$24,4,1))</f>
        <v>1.657674291</v>
      </c>
    </row>
    <row r="265" spans="1:20" x14ac:dyDescent="0.2">
      <c r="A265" s="8">
        <v>42309</v>
      </c>
      <c r="B265" s="62">
        <v>0.85</v>
      </c>
      <c r="C265" s="68">
        <v>4346.3100000000004</v>
      </c>
      <c r="D265" s="83">
        <f t="shared" ca="1" si="56"/>
        <v>1.0084994700000001</v>
      </c>
      <c r="E265" s="97">
        <f t="shared" ca="1" si="57"/>
        <v>0.84989999999999999</v>
      </c>
      <c r="F265" s="82">
        <f t="shared" ca="1" si="58"/>
        <v>1.0941517300000001</v>
      </c>
      <c r="G265" s="97">
        <f t="shared" ca="1" si="59"/>
        <v>9.4152000000000005</v>
      </c>
      <c r="H265" s="82">
        <f t="shared" ca="1" si="55"/>
        <v>1.1027968800000001</v>
      </c>
      <c r="I265" s="97">
        <f t="shared" ca="1" si="60"/>
        <v>10.2797</v>
      </c>
      <c r="J265" s="14" t="str">
        <f t="shared" ca="1" si="68"/>
        <v>v</v>
      </c>
      <c r="L265" s="8">
        <f t="shared" si="61"/>
        <v>42309</v>
      </c>
      <c r="N265" s="29" t="str">
        <f t="shared" ca="1" si="62"/>
        <v xml:space="preserve"> </v>
      </c>
      <c r="O265">
        <f t="shared" ca="1" si="63"/>
        <v>2015</v>
      </c>
      <c r="P265">
        <f t="shared" ca="1" si="64"/>
        <v>11</v>
      </c>
      <c r="Q265" s="59">
        <f t="shared" ca="1" si="65"/>
        <v>22165</v>
      </c>
      <c r="R265" s="36">
        <f t="shared" ca="1" si="66"/>
        <v>0.84989999999999999</v>
      </c>
      <c r="S265" s="37">
        <f t="shared" ca="1" si="67"/>
        <v>1.6468043800000001</v>
      </c>
      <c r="T265" s="95">
        <f ca="1">IF(L265&gt;=N$2,1,D265*T266/VLOOKUP(L265,Moeda!A$3:D$24,4,1))</f>
        <v>1.6468043779999999</v>
      </c>
    </row>
    <row r="266" spans="1:20" x14ac:dyDescent="0.2">
      <c r="A266" s="8">
        <v>42339</v>
      </c>
      <c r="B266" s="62">
        <v>1.18</v>
      </c>
      <c r="C266" s="68">
        <v>4397.6000000000004</v>
      </c>
      <c r="D266" s="83">
        <f t="shared" ca="1" si="56"/>
        <v>1.01180081</v>
      </c>
      <c r="E266" s="97">
        <f t="shared" ca="1" si="57"/>
        <v>1.1800999999999999</v>
      </c>
      <c r="F266" s="82">
        <f t="shared" ca="1" si="58"/>
        <v>1.10706361</v>
      </c>
      <c r="G266" s="97">
        <f t="shared" ca="1" si="59"/>
        <v>10.7064</v>
      </c>
      <c r="H266" s="82">
        <f t="shared" ca="1" si="55"/>
        <v>1.1070636300000001</v>
      </c>
      <c r="I266" s="97">
        <f t="shared" ca="1" si="60"/>
        <v>10.7064</v>
      </c>
      <c r="J266" s="14" t="str">
        <f t="shared" ca="1" si="68"/>
        <v>v</v>
      </c>
      <c r="L266" s="8">
        <f t="shared" si="61"/>
        <v>42339</v>
      </c>
      <c r="N266" s="29" t="str">
        <f t="shared" ca="1" si="62"/>
        <v xml:space="preserve"> </v>
      </c>
      <c r="O266">
        <f t="shared" ca="1" si="63"/>
        <v>2015</v>
      </c>
      <c r="P266">
        <f t="shared" ca="1" si="64"/>
        <v>12</v>
      </c>
      <c r="Q266" s="59">
        <f t="shared" ca="1" si="65"/>
        <v>24180</v>
      </c>
      <c r="R266" s="36">
        <f t="shared" ca="1" si="66"/>
        <v>1.1800999999999999</v>
      </c>
      <c r="S266" s="37">
        <f t="shared" ca="1" si="67"/>
        <v>1.6329253800000001</v>
      </c>
      <c r="T266" s="95">
        <f ca="1">IF(L266&gt;=N$2,1,D266*T267/VLOOKUP(L266,Moeda!A$3:D$24,4,1))</f>
        <v>1.6329253779999999</v>
      </c>
    </row>
    <row r="267" spans="1:20" x14ac:dyDescent="0.2">
      <c r="A267" s="8">
        <v>42370</v>
      </c>
      <c r="B267" s="62">
        <v>0.92</v>
      </c>
      <c r="C267" s="72">
        <v>4438.0600000000004</v>
      </c>
      <c r="D267" s="83">
        <f t="shared" ca="1" si="56"/>
        <v>1.0092004699999999</v>
      </c>
      <c r="E267" s="97">
        <f t="shared" ca="1" si="57"/>
        <v>0.92</v>
      </c>
      <c r="F267" s="82">
        <f t="shared" ca="1" si="58"/>
        <v>1.0092004699999999</v>
      </c>
      <c r="G267" s="97">
        <f t="shared" ca="1" si="59"/>
        <v>0.92</v>
      </c>
      <c r="H267" s="82">
        <f t="shared" ca="1" si="55"/>
        <v>1.10739432</v>
      </c>
      <c r="I267" s="97">
        <f t="shared" ca="1" si="60"/>
        <v>10.7394</v>
      </c>
      <c r="J267" s="14" t="str">
        <f t="shared" ca="1" si="68"/>
        <v>v</v>
      </c>
      <c r="L267" s="8">
        <f t="shared" si="61"/>
        <v>42370</v>
      </c>
      <c r="N267" s="29" t="str">
        <f t="shared" ca="1" si="62"/>
        <v xml:space="preserve"> </v>
      </c>
      <c r="O267">
        <f t="shared" ca="1" si="63"/>
        <v>2016</v>
      </c>
      <c r="P267">
        <f t="shared" ca="1" si="64"/>
        <v>1</v>
      </c>
      <c r="Q267" s="59">
        <f t="shared" ca="1" si="65"/>
        <v>2016</v>
      </c>
      <c r="R267" s="36">
        <f t="shared" ca="1" si="66"/>
        <v>0.92</v>
      </c>
      <c r="S267" s="37">
        <f t="shared" ca="1" si="67"/>
        <v>1.6138802800000001</v>
      </c>
      <c r="T267" s="95">
        <f ca="1">IF(L267&gt;=N$2,1,D267*T268/VLOOKUP(L267,Moeda!A$3:D$24,4,1))</f>
        <v>1.6138802830000001</v>
      </c>
    </row>
    <row r="268" spans="1:20" x14ac:dyDescent="0.2">
      <c r="A268" s="8">
        <v>42401</v>
      </c>
      <c r="B268" s="62">
        <v>1.42</v>
      </c>
      <c r="C268" s="66">
        <v>4501.08</v>
      </c>
      <c r="D268" s="83">
        <f t="shared" ca="1" si="56"/>
        <v>1.0141998999999999</v>
      </c>
      <c r="E268" s="97">
        <f t="shared" ca="1" si="57"/>
        <v>1.42</v>
      </c>
      <c r="F268" s="82">
        <f t="shared" ca="1" si="58"/>
        <v>1.0235310200000001</v>
      </c>
      <c r="G268" s="97">
        <f t="shared" ca="1" si="59"/>
        <v>2.3531</v>
      </c>
      <c r="H268" s="82">
        <f t="shared" ref="H268:H331" ca="1" si="69">IF($J268="b","",PRODUCT(D257:D268))</f>
        <v>1.1083783</v>
      </c>
      <c r="I268" s="97">
        <f t="shared" ca="1" si="60"/>
        <v>10.8378</v>
      </c>
      <c r="J268" s="14" t="str">
        <f t="shared" ca="1" si="68"/>
        <v>v</v>
      </c>
      <c r="L268" s="8">
        <f t="shared" si="61"/>
        <v>42401</v>
      </c>
      <c r="N268" s="29" t="str">
        <f t="shared" ca="1" si="62"/>
        <v xml:space="preserve"> </v>
      </c>
      <c r="O268">
        <f t="shared" ca="1" si="63"/>
        <v>2016</v>
      </c>
      <c r="P268">
        <f t="shared" ca="1" si="64"/>
        <v>2</v>
      </c>
      <c r="Q268" s="59">
        <f t="shared" ca="1" si="65"/>
        <v>4032</v>
      </c>
      <c r="R268" s="36">
        <f t="shared" ca="1" si="66"/>
        <v>1.42</v>
      </c>
      <c r="S268" s="37">
        <f t="shared" ca="1" si="67"/>
        <v>1.59916719</v>
      </c>
      <c r="T268" s="95">
        <f ca="1">IF(L268&gt;=N$2,1,D268*T269/VLOOKUP(L268,Moeda!A$3:D$24,4,1))</f>
        <v>1.599167193</v>
      </c>
    </row>
    <row r="269" spans="1:20" x14ac:dyDescent="0.2">
      <c r="A269" s="8">
        <v>42430</v>
      </c>
      <c r="B269" s="62">
        <v>0.43</v>
      </c>
      <c r="C269" s="66">
        <v>4520.43</v>
      </c>
      <c r="D269" s="83">
        <f t="shared" ca="1" si="56"/>
        <v>1.00429897</v>
      </c>
      <c r="E269" s="97">
        <f t="shared" ca="1" si="57"/>
        <v>0.4299</v>
      </c>
      <c r="F269" s="82">
        <f t="shared" ca="1" si="58"/>
        <v>1.0279311499999999</v>
      </c>
      <c r="G269" s="97">
        <f t="shared" ca="1" si="59"/>
        <v>2.7930999999999999</v>
      </c>
      <c r="H269" s="82">
        <f t="shared" ca="1" si="69"/>
        <v>1.09950817</v>
      </c>
      <c r="I269" s="97">
        <f t="shared" ca="1" si="60"/>
        <v>9.9507999999999992</v>
      </c>
      <c r="J269" s="14" t="str">
        <f t="shared" ca="1" si="68"/>
        <v>v</v>
      </c>
      <c r="L269" s="8">
        <f t="shared" si="61"/>
        <v>42430</v>
      </c>
      <c r="N269" s="29" t="str">
        <f t="shared" ca="1" si="62"/>
        <v xml:space="preserve"> </v>
      </c>
      <c r="O269">
        <f t="shared" ca="1" si="63"/>
        <v>2016</v>
      </c>
      <c r="P269">
        <f t="shared" ca="1" si="64"/>
        <v>3</v>
      </c>
      <c r="Q269" s="59">
        <f t="shared" ca="1" si="65"/>
        <v>6048</v>
      </c>
      <c r="R269" s="36">
        <f t="shared" ca="1" si="66"/>
        <v>0.4299</v>
      </c>
      <c r="S269" s="37">
        <f t="shared" ca="1" si="67"/>
        <v>1.57677712</v>
      </c>
      <c r="T269" s="95">
        <f ca="1">IF(L269&gt;=N$2,1,D269*T270/VLOOKUP(L269,Moeda!A$3:D$24,4,1))</f>
        <v>1.5767771159999999</v>
      </c>
    </row>
    <row r="270" spans="1:20" x14ac:dyDescent="0.2">
      <c r="A270" s="8">
        <v>42461</v>
      </c>
      <c r="B270" s="62">
        <v>0.51</v>
      </c>
      <c r="C270" s="66">
        <v>4543.4799999999996</v>
      </c>
      <c r="D270" s="83">
        <f t="shared" ca="1" si="56"/>
        <v>1.00509907</v>
      </c>
      <c r="E270" s="97">
        <f t="shared" ca="1" si="57"/>
        <v>0.50990000000000002</v>
      </c>
      <c r="F270" s="82">
        <f t="shared" ca="1" si="58"/>
        <v>1.0331726400000001</v>
      </c>
      <c r="G270" s="97">
        <f t="shared" ca="1" si="59"/>
        <v>3.3172999999999999</v>
      </c>
      <c r="H270" s="82">
        <f t="shared" ca="1" si="69"/>
        <v>1.0934153900000001</v>
      </c>
      <c r="I270" s="97">
        <f t="shared" ca="1" si="60"/>
        <v>9.3414999999999999</v>
      </c>
      <c r="J270" s="14" t="str">
        <f t="shared" ca="1" si="68"/>
        <v>v</v>
      </c>
      <c r="L270" s="8">
        <f t="shared" si="61"/>
        <v>42461</v>
      </c>
      <c r="N270" s="29" t="str">
        <f t="shared" ca="1" si="62"/>
        <v xml:space="preserve"> </v>
      </c>
      <c r="O270">
        <f t="shared" ca="1" si="63"/>
        <v>2016</v>
      </c>
      <c r="P270">
        <f t="shared" ca="1" si="64"/>
        <v>4</v>
      </c>
      <c r="Q270" s="59">
        <f t="shared" ca="1" si="65"/>
        <v>8064</v>
      </c>
      <c r="R270" s="36">
        <f t="shared" ca="1" si="66"/>
        <v>0.50990000000000002</v>
      </c>
      <c r="S270" s="37">
        <f t="shared" ca="1" si="67"/>
        <v>1.5700276099999999</v>
      </c>
      <c r="T270" s="95">
        <f ca="1">IF(L270&gt;=N$2,1,D270*T271/VLOOKUP(L270,Moeda!A$3:D$24,4,1))</f>
        <v>1.570027614</v>
      </c>
    </row>
    <row r="271" spans="1:20" x14ac:dyDescent="0.2">
      <c r="A271" s="8">
        <v>42491</v>
      </c>
      <c r="B271" s="62">
        <v>0.86</v>
      </c>
      <c r="C271" s="66">
        <v>4582.55</v>
      </c>
      <c r="D271" s="83">
        <f t="shared" ca="1" si="56"/>
        <v>1.0085991400000001</v>
      </c>
      <c r="E271" s="97">
        <f t="shared" ca="1" si="57"/>
        <v>0.8599</v>
      </c>
      <c r="F271" s="82">
        <f t="shared" ca="1" si="58"/>
        <v>1.04205704</v>
      </c>
      <c r="G271" s="97">
        <f t="shared" ca="1" si="59"/>
        <v>4.2057000000000002</v>
      </c>
      <c r="H271" s="82">
        <f t="shared" ca="1" si="69"/>
        <v>1.0962408699999999</v>
      </c>
      <c r="I271" s="97">
        <f t="shared" ca="1" si="60"/>
        <v>9.6241000000000003</v>
      </c>
      <c r="J271" s="14" t="str">
        <f t="shared" ca="1" si="68"/>
        <v>v</v>
      </c>
      <c r="L271" s="8">
        <f t="shared" si="61"/>
        <v>42491</v>
      </c>
      <c r="N271" s="29" t="str">
        <f t="shared" ca="1" si="62"/>
        <v xml:space="preserve"> </v>
      </c>
      <c r="O271">
        <f t="shared" ca="1" si="63"/>
        <v>2016</v>
      </c>
      <c r="P271">
        <f t="shared" ca="1" si="64"/>
        <v>5</v>
      </c>
      <c r="Q271" s="59">
        <f t="shared" ca="1" si="65"/>
        <v>10080</v>
      </c>
      <c r="R271" s="36">
        <f t="shared" ca="1" si="66"/>
        <v>0.8599</v>
      </c>
      <c r="S271" s="37">
        <f t="shared" ca="1" si="67"/>
        <v>1.56206255</v>
      </c>
      <c r="T271" s="95">
        <f ca="1">IF(L271&gt;=N$2,1,D271*T272/VLOOKUP(L271,Moeda!A$3:D$24,4,1))</f>
        <v>1.5620625480000001</v>
      </c>
    </row>
    <row r="272" spans="1:20" x14ac:dyDescent="0.2">
      <c r="A272" s="8">
        <v>42522</v>
      </c>
      <c r="B272" s="62">
        <v>0.4</v>
      </c>
      <c r="C272" s="72">
        <v>4600.88</v>
      </c>
      <c r="D272" s="83">
        <f t="shared" ca="1" si="56"/>
        <v>1.00399996</v>
      </c>
      <c r="E272" s="97">
        <f t="shared" ca="1" si="57"/>
        <v>0.4</v>
      </c>
      <c r="F272" s="82">
        <f t="shared" ca="1" si="58"/>
        <v>1.0462252299999999</v>
      </c>
      <c r="G272" s="97">
        <f t="shared" ca="1" si="59"/>
        <v>4.6224999999999996</v>
      </c>
      <c r="H272" s="82">
        <f t="shared" ca="1" si="69"/>
        <v>1.0898375499999999</v>
      </c>
      <c r="I272" s="97">
        <f t="shared" ca="1" si="60"/>
        <v>8.9838000000000005</v>
      </c>
      <c r="J272" s="14" t="str">
        <f t="shared" ca="1" si="68"/>
        <v>v</v>
      </c>
      <c r="L272" s="8">
        <f t="shared" si="61"/>
        <v>42522</v>
      </c>
      <c r="N272" s="29" t="str">
        <f t="shared" ca="1" si="62"/>
        <v xml:space="preserve"> </v>
      </c>
      <c r="O272">
        <f t="shared" ca="1" si="63"/>
        <v>2016</v>
      </c>
      <c r="P272">
        <f t="shared" ca="1" si="64"/>
        <v>6</v>
      </c>
      <c r="Q272" s="59">
        <f t="shared" ca="1" si="65"/>
        <v>12096</v>
      </c>
      <c r="R272" s="36">
        <f t="shared" ca="1" si="66"/>
        <v>0.4</v>
      </c>
      <c r="S272" s="37">
        <f t="shared" ca="1" si="67"/>
        <v>1.54874468</v>
      </c>
      <c r="T272" s="95">
        <f ca="1">IF(L272&gt;=N$2,1,D272*T273/VLOOKUP(L272,Moeda!A$3:D$24,4,1))</f>
        <v>1.5487446760000001</v>
      </c>
    </row>
    <row r="273" spans="1:20" x14ac:dyDescent="0.2">
      <c r="A273" s="8">
        <v>42552</v>
      </c>
      <c r="B273" s="62">
        <v>0.54</v>
      </c>
      <c r="C273" s="66">
        <v>4625.72</v>
      </c>
      <c r="D273" s="83">
        <f t="shared" ca="1" si="56"/>
        <v>1.0053989699999999</v>
      </c>
      <c r="E273" s="97">
        <f t="shared" ca="1" si="57"/>
        <v>0.53990000000000005</v>
      </c>
      <c r="F273" s="82">
        <f t="shared" ca="1" si="58"/>
        <v>1.05187377</v>
      </c>
      <c r="G273" s="97">
        <f t="shared" ca="1" si="59"/>
        <v>5.1874000000000002</v>
      </c>
      <c r="H273" s="82">
        <f t="shared" ca="1" si="69"/>
        <v>1.0892940799999999</v>
      </c>
      <c r="I273" s="97">
        <f t="shared" ca="1" si="60"/>
        <v>8.9293999999999993</v>
      </c>
      <c r="J273" s="14" t="str">
        <f t="shared" ca="1" si="68"/>
        <v>v</v>
      </c>
      <c r="L273" s="8">
        <f t="shared" si="61"/>
        <v>42552</v>
      </c>
      <c r="N273" s="29" t="str">
        <f t="shared" ca="1" si="62"/>
        <v xml:space="preserve"> </v>
      </c>
      <c r="O273">
        <f t="shared" ca="1" si="63"/>
        <v>2016</v>
      </c>
      <c r="P273">
        <f t="shared" ca="1" si="64"/>
        <v>7</v>
      </c>
      <c r="Q273" s="59">
        <f t="shared" ca="1" si="65"/>
        <v>14112</v>
      </c>
      <c r="R273" s="36">
        <f t="shared" ca="1" si="66"/>
        <v>0.53990000000000005</v>
      </c>
      <c r="S273" s="37">
        <f t="shared" ca="1" si="67"/>
        <v>1.5425744400000001</v>
      </c>
      <c r="T273" s="95">
        <f ca="1">IF(L273&gt;=N$2,1,D273*T274/VLOOKUP(L273,Moeda!A$3:D$24,4,1))</f>
        <v>1.5425744400000001</v>
      </c>
    </row>
    <row r="274" spans="1:20" x14ac:dyDescent="0.2">
      <c r="A274" s="8">
        <v>42583</v>
      </c>
      <c r="B274" s="62">
        <v>0.45</v>
      </c>
      <c r="C274" s="66">
        <v>4646.54</v>
      </c>
      <c r="D274" s="83">
        <f t="shared" ca="1" si="56"/>
        <v>1.0045009199999999</v>
      </c>
      <c r="E274" s="97">
        <f t="shared" ca="1" si="57"/>
        <v>0.4501</v>
      </c>
      <c r="F274" s="82">
        <f t="shared" ca="1" si="58"/>
        <v>1.0566081700000001</v>
      </c>
      <c r="G274" s="97">
        <f t="shared" ca="1" si="59"/>
        <v>5.6608000000000001</v>
      </c>
      <c r="H274" s="82">
        <f t="shared" ca="1" si="69"/>
        <v>1.0895120199999999</v>
      </c>
      <c r="I274" s="97">
        <f t="shared" ca="1" si="60"/>
        <v>8.9512</v>
      </c>
      <c r="J274" s="14" t="str">
        <f t="shared" ca="1" si="68"/>
        <v>v</v>
      </c>
      <c r="L274" s="8">
        <f t="shared" si="61"/>
        <v>42583</v>
      </c>
      <c r="N274" s="29" t="str">
        <f t="shared" ca="1" si="62"/>
        <v xml:space="preserve"> </v>
      </c>
      <c r="O274">
        <f t="shared" ca="1" si="63"/>
        <v>2016</v>
      </c>
      <c r="P274">
        <f t="shared" ca="1" si="64"/>
        <v>8</v>
      </c>
      <c r="Q274" s="59">
        <f t="shared" ca="1" si="65"/>
        <v>16128</v>
      </c>
      <c r="R274" s="36">
        <f t="shared" ca="1" si="66"/>
        <v>0.4501</v>
      </c>
      <c r="S274" s="37">
        <f t="shared" ca="1" si="67"/>
        <v>1.5342908500000001</v>
      </c>
      <c r="T274" s="95">
        <f ca="1">IF(L274&gt;=N$2,1,D274*T275/VLOOKUP(L274,Moeda!A$3:D$24,4,1))</f>
        <v>1.5342908500000001</v>
      </c>
    </row>
    <row r="275" spans="1:20" x14ac:dyDescent="0.2">
      <c r="A275" s="8">
        <v>42614</v>
      </c>
      <c r="B275" s="62">
        <v>0.23</v>
      </c>
      <c r="C275" s="66">
        <v>4657.2299999999996</v>
      </c>
      <c r="D275" s="83">
        <f t="shared" ca="1" si="56"/>
        <v>1.0023006400000001</v>
      </c>
      <c r="E275" s="97">
        <f t="shared" ca="1" si="57"/>
        <v>0.2301</v>
      </c>
      <c r="F275" s="82">
        <f t="shared" ca="1" si="58"/>
        <v>1.05903905</v>
      </c>
      <c r="G275" s="97">
        <f t="shared" ca="1" si="59"/>
        <v>5.9039000000000001</v>
      </c>
      <c r="H275" s="82">
        <f t="shared" ca="1" si="69"/>
        <v>1.0877769500000001</v>
      </c>
      <c r="I275" s="97">
        <f t="shared" ca="1" si="60"/>
        <v>8.7776999999999994</v>
      </c>
      <c r="J275" s="14" t="str">
        <f t="shared" ca="1" si="68"/>
        <v>v</v>
      </c>
      <c r="L275" s="8">
        <f t="shared" si="61"/>
        <v>42614</v>
      </c>
      <c r="N275" s="29" t="str">
        <f t="shared" ca="1" si="62"/>
        <v xml:space="preserve"> </v>
      </c>
      <c r="O275">
        <f t="shared" ca="1" si="63"/>
        <v>2016</v>
      </c>
      <c r="P275">
        <f t="shared" ca="1" si="64"/>
        <v>9</v>
      </c>
      <c r="Q275" s="59">
        <f t="shared" ca="1" si="65"/>
        <v>18144</v>
      </c>
      <c r="R275" s="36">
        <f t="shared" ca="1" si="66"/>
        <v>0.2301</v>
      </c>
      <c r="S275" s="37">
        <f t="shared" ca="1" si="67"/>
        <v>1.5274160699999999</v>
      </c>
      <c r="T275" s="95">
        <f ca="1">IF(L275&gt;=N$2,1,D275*T276/VLOOKUP(L275,Moeda!A$3:D$24,4,1))</f>
        <v>1.5274160720000001</v>
      </c>
    </row>
    <row r="276" spans="1:20" x14ac:dyDescent="0.2">
      <c r="A276" s="8">
        <v>42644</v>
      </c>
      <c r="B276" s="62">
        <v>0.19</v>
      </c>
      <c r="C276" s="66">
        <v>4666.08</v>
      </c>
      <c r="D276" s="83">
        <f t="shared" ca="1" si="56"/>
        <v>1.0019002699999999</v>
      </c>
      <c r="E276" s="97">
        <f t="shared" ca="1" si="57"/>
        <v>0.19</v>
      </c>
      <c r="F276" s="82">
        <f t="shared" ca="1" si="58"/>
        <v>1.06105151</v>
      </c>
      <c r="G276" s="97">
        <f t="shared" ca="1" si="59"/>
        <v>6.1052</v>
      </c>
      <c r="H276" s="82">
        <f t="shared" ca="1" si="69"/>
        <v>1.0826975599999999</v>
      </c>
      <c r="I276" s="97">
        <f t="shared" ca="1" si="60"/>
        <v>8.2698</v>
      </c>
      <c r="J276" s="14" t="str">
        <f t="shared" ca="1" si="68"/>
        <v>v</v>
      </c>
      <c r="L276" s="8">
        <f t="shared" si="61"/>
        <v>42644</v>
      </c>
      <c r="N276" s="29" t="str">
        <f t="shared" ca="1" si="62"/>
        <v xml:space="preserve"> </v>
      </c>
      <c r="O276">
        <f t="shared" ca="1" si="63"/>
        <v>2016</v>
      </c>
      <c r="P276">
        <f t="shared" ca="1" si="64"/>
        <v>10</v>
      </c>
      <c r="Q276" s="59">
        <f t="shared" ca="1" si="65"/>
        <v>20160</v>
      </c>
      <c r="R276" s="36">
        <f t="shared" ca="1" si="66"/>
        <v>0.19</v>
      </c>
      <c r="S276" s="37">
        <f t="shared" ca="1" si="67"/>
        <v>1.5239100999999999</v>
      </c>
      <c r="T276" s="95">
        <f ca="1">IF(L276&gt;=N$2,1,D276*T277/VLOOKUP(L276,Moeda!A$3:D$24,4,1))</f>
        <v>1.523910103</v>
      </c>
    </row>
    <row r="277" spans="1:20" x14ac:dyDescent="0.2">
      <c r="A277" s="8">
        <v>42675</v>
      </c>
      <c r="B277" s="62">
        <v>0.26</v>
      </c>
      <c r="C277" s="66">
        <v>4678.21</v>
      </c>
      <c r="D277" s="83">
        <f t="shared" ca="1" si="56"/>
        <v>1.0025996100000001</v>
      </c>
      <c r="E277" s="97">
        <f t="shared" ca="1" si="57"/>
        <v>0.26</v>
      </c>
      <c r="F277" s="82">
        <f t="shared" ca="1" si="58"/>
        <v>1.0638098300000001</v>
      </c>
      <c r="G277" s="97">
        <f t="shared" ca="1" si="59"/>
        <v>6.3810000000000002</v>
      </c>
      <c r="H277" s="82">
        <f t="shared" ca="1" si="69"/>
        <v>1.0763636299999999</v>
      </c>
      <c r="I277" s="97">
        <f t="shared" ca="1" si="60"/>
        <v>7.6364000000000001</v>
      </c>
      <c r="J277" s="14" t="str">
        <f t="shared" ca="1" si="68"/>
        <v>v</v>
      </c>
      <c r="L277" s="8">
        <f t="shared" si="61"/>
        <v>42675</v>
      </c>
      <c r="N277" s="29" t="str">
        <f t="shared" ca="1" si="62"/>
        <v xml:space="preserve"> </v>
      </c>
      <c r="O277">
        <f t="shared" ca="1" si="63"/>
        <v>2016</v>
      </c>
      <c r="P277">
        <f t="shared" ca="1" si="64"/>
        <v>11</v>
      </c>
      <c r="Q277" s="59">
        <f t="shared" ca="1" si="65"/>
        <v>22176</v>
      </c>
      <c r="R277" s="36">
        <f t="shared" ca="1" si="66"/>
        <v>0.26</v>
      </c>
      <c r="S277" s="37">
        <f t="shared" ca="1" si="67"/>
        <v>1.5210197599999999</v>
      </c>
      <c r="T277" s="95">
        <f ca="1">IF(L277&gt;=N$2,1,D277*T278/VLOOKUP(L277,Moeda!A$3:D$24,4,1))</f>
        <v>1.521019755</v>
      </c>
    </row>
    <row r="278" spans="1:20" x14ac:dyDescent="0.2">
      <c r="A278" s="8">
        <v>42705</v>
      </c>
      <c r="B278" s="62">
        <v>0.19</v>
      </c>
      <c r="C278" s="66">
        <v>4687.1000000000004</v>
      </c>
      <c r="D278" s="83">
        <f t="shared" ca="1" si="56"/>
        <v>1.0019003</v>
      </c>
      <c r="E278" s="97">
        <f t="shared" ca="1" si="57"/>
        <v>0.19</v>
      </c>
      <c r="F278" s="82">
        <f t="shared" ca="1" si="58"/>
        <v>1.06583139</v>
      </c>
      <c r="G278" s="97">
        <f t="shared" ca="1" si="59"/>
        <v>6.5831</v>
      </c>
      <c r="H278" s="82">
        <f t="shared" ca="1" si="69"/>
        <v>1.0658313699999999</v>
      </c>
      <c r="I278" s="97">
        <f t="shared" ca="1" si="60"/>
        <v>6.5831</v>
      </c>
      <c r="J278" s="14" t="str">
        <f t="shared" ca="1" si="68"/>
        <v>v</v>
      </c>
      <c r="L278" s="8">
        <f t="shared" si="61"/>
        <v>42705</v>
      </c>
      <c r="N278" s="29" t="str">
        <f t="shared" ca="1" si="62"/>
        <v xml:space="preserve"> </v>
      </c>
      <c r="O278">
        <f t="shared" ca="1" si="63"/>
        <v>2016</v>
      </c>
      <c r="P278">
        <f t="shared" ca="1" si="64"/>
        <v>12</v>
      </c>
      <c r="Q278" s="59">
        <f t="shared" ca="1" si="65"/>
        <v>24192</v>
      </c>
      <c r="R278" s="36">
        <f t="shared" ca="1" si="66"/>
        <v>0.19</v>
      </c>
      <c r="S278" s="37">
        <f t="shared" ca="1" si="67"/>
        <v>1.51707595</v>
      </c>
      <c r="T278" s="95">
        <f ca="1">IF(L278&gt;=N$2,1,D278*T279/VLOOKUP(L278,Moeda!A$3:D$24,4,1))</f>
        <v>1.5170759490000001</v>
      </c>
    </row>
    <row r="279" spans="1:20" x14ac:dyDescent="0.2">
      <c r="A279" s="8">
        <v>42736</v>
      </c>
      <c r="B279" s="62">
        <v>0.31</v>
      </c>
      <c r="C279" s="66">
        <v>4701.63</v>
      </c>
      <c r="D279" s="83">
        <f t="shared" ca="1" si="56"/>
        <v>1.0031000000000001</v>
      </c>
      <c r="E279" s="97">
        <f t="shared" ca="1" si="57"/>
        <v>0.31</v>
      </c>
      <c r="F279" s="82">
        <f t="shared" ca="1" si="58"/>
        <v>1.0031000000000001</v>
      </c>
      <c r="G279" s="97">
        <f t="shared" ca="1" si="59"/>
        <v>0.31</v>
      </c>
      <c r="H279" s="82">
        <f t="shared" ca="1" si="69"/>
        <v>1.05938858</v>
      </c>
      <c r="I279" s="97">
        <f t="shared" ca="1" si="60"/>
        <v>5.9389000000000003</v>
      </c>
      <c r="J279" s="14" t="str">
        <f t="shared" ca="1" si="68"/>
        <v>v</v>
      </c>
      <c r="L279" s="8">
        <f t="shared" si="61"/>
        <v>42736</v>
      </c>
      <c r="N279" s="29" t="str">
        <f t="shared" ca="1" si="62"/>
        <v xml:space="preserve"> </v>
      </c>
      <c r="O279">
        <f t="shared" ca="1" si="63"/>
        <v>2017</v>
      </c>
      <c r="P279">
        <f t="shared" ca="1" si="64"/>
        <v>1</v>
      </c>
      <c r="Q279" s="59">
        <f t="shared" ca="1" si="65"/>
        <v>2017</v>
      </c>
      <c r="R279" s="36">
        <f t="shared" ca="1" si="66"/>
        <v>0.31</v>
      </c>
      <c r="S279" s="37">
        <f t="shared" ca="1" si="67"/>
        <v>1.5141985200000001</v>
      </c>
      <c r="T279" s="95">
        <f ca="1">IF(L279&gt;=N$2,1,D279*T280/VLOOKUP(L279,Moeda!A$3:D$24,4,1))</f>
        <v>1.5141985179999999</v>
      </c>
    </row>
    <row r="280" spans="1:20" x14ac:dyDescent="0.2">
      <c r="A280" s="8">
        <v>42767</v>
      </c>
      <c r="B280" s="62">
        <v>0.54</v>
      </c>
      <c r="C280" s="66">
        <v>4727.0200000000004</v>
      </c>
      <c r="D280" s="83">
        <f t="shared" ca="1" si="56"/>
        <v>1.0054002500000001</v>
      </c>
      <c r="E280" s="97">
        <f t="shared" ca="1" si="57"/>
        <v>0.54</v>
      </c>
      <c r="F280" s="82">
        <f t="shared" ca="1" si="58"/>
        <v>1.0085169899999999</v>
      </c>
      <c r="G280" s="97">
        <f t="shared" ca="1" si="59"/>
        <v>0.85170000000000001</v>
      </c>
      <c r="H280" s="82">
        <f t="shared" ca="1" si="69"/>
        <v>1.0501968500000001</v>
      </c>
      <c r="I280" s="97">
        <f t="shared" ca="1" si="60"/>
        <v>5.0197000000000003</v>
      </c>
      <c r="J280" s="14" t="str">
        <f t="shared" ca="1" si="68"/>
        <v>v</v>
      </c>
      <c r="L280" s="8">
        <f t="shared" si="61"/>
        <v>42767</v>
      </c>
      <c r="N280" s="29" t="str">
        <f t="shared" ca="1" si="62"/>
        <v xml:space="preserve"> </v>
      </c>
      <c r="O280">
        <f t="shared" ca="1" si="63"/>
        <v>2017</v>
      </c>
      <c r="P280">
        <f t="shared" ca="1" si="64"/>
        <v>2</v>
      </c>
      <c r="Q280" s="59">
        <f t="shared" ca="1" si="65"/>
        <v>4034</v>
      </c>
      <c r="R280" s="36">
        <f t="shared" ca="1" si="66"/>
        <v>0.54</v>
      </c>
      <c r="S280" s="37">
        <f t="shared" ca="1" si="67"/>
        <v>1.50951901</v>
      </c>
      <c r="T280" s="95">
        <f ca="1">IF(L280&gt;=N$2,1,D280*T281/VLOOKUP(L280,Moeda!A$3:D$24,4,1))</f>
        <v>1.5095190089999999</v>
      </c>
    </row>
    <row r="281" spans="1:20" x14ac:dyDescent="0.2">
      <c r="A281" s="8">
        <v>42795</v>
      </c>
      <c r="B281" s="62">
        <v>0.15</v>
      </c>
      <c r="C281" s="66">
        <v>4734.1099999999997</v>
      </c>
      <c r="D281" s="83">
        <f t="shared" ca="1" si="56"/>
        <v>1.0014998900000001</v>
      </c>
      <c r="E281" s="97">
        <f t="shared" ca="1" si="57"/>
        <v>0.15</v>
      </c>
      <c r="F281" s="82">
        <f t="shared" ca="1" si="58"/>
        <v>1.0100296499999999</v>
      </c>
      <c r="G281" s="97">
        <f t="shared" ca="1" si="59"/>
        <v>1.0029999999999999</v>
      </c>
      <c r="H281" s="82">
        <f t="shared" ca="1" si="69"/>
        <v>1.0472698499999999</v>
      </c>
      <c r="I281" s="97">
        <f t="shared" ca="1" si="60"/>
        <v>4.7270000000000003</v>
      </c>
      <c r="J281" s="14" t="str">
        <f t="shared" ca="1" si="68"/>
        <v>v</v>
      </c>
      <c r="L281" s="8">
        <f t="shared" si="61"/>
        <v>42795</v>
      </c>
      <c r="N281" s="29" t="str">
        <f t="shared" ca="1" si="62"/>
        <v xml:space="preserve"> </v>
      </c>
      <c r="O281">
        <f t="shared" ca="1" si="63"/>
        <v>2017</v>
      </c>
      <c r="P281">
        <f t="shared" ca="1" si="64"/>
        <v>3</v>
      </c>
      <c r="Q281" s="59">
        <f t="shared" ca="1" si="65"/>
        <v>6051</v>
      </c>
      <c r="R281" s="36">
        <f t="shared" ca="1" si="66"/>
        <v>0.15</v>
      </c>
      <c r="S281" s="37">
        <f t="shared" ca="1" si="67"/>
        <v>1.50141101</v>
      </c>
      <c r="T281" s="95">
        <f ca="1">IF(L281&gt;=N$2,1,D281*T282/VLOOKUP(L281,Moeda!A$3:D$24,4,1))</f>
        <v>1.5014110140000001</v>
      </c>
    </row>
    <row r="282" spans="1:20" x14ac:dyDescent="0.2">
      <c r="A282" s="8">
        <v>42826</v>
      </c>
      <c r="B282" s="62">
        <v>0.21</v>
      </c>
      <c r="C282" s="66">
        <v>4744.05</v>
      </c>
      <c r="D282" s="83">
        <f t="shared" ca="1" si="56"/>
        <v>1.0020996600000001</v>
      </c>
      <c r="E282" s="97">
        <f t="shared" ca="1" si="57"/>
        <v>0.21</v>
      </c>
      <c r="F282" s="82">
        <f t="shared" ca="1" si="58"/>
        <v>1.0121503700000001</v>
      </c>
      <c r="G282" s="97">
        <f t="shared" ca="1" si="59"/>
        <v>1.2150000000000001</v>
      </c>
      <c r="H282" s="82">
        <f t="shared" ca="1" si="69"/>
        <v>1.0441445899999999</v>
      </c>
      <c r="I282" s="97">
        <f t="shared" ca="1" si="60"/>
        <v>4.4145000000000003</v>
      </c>
      <c r="J282" s="14" t="str">
        <f t="shared" ca="1" si="68"/>
        <v>v</v>
      </c>
      <c r="L282" s="8">
        <f t="shared" si="61"/>
        <v>42826</v>
      </c>
      <c r="N282" s="29" t="str">
        <f t="shared" ca="1" si="62"/>
        <v xml:space="preserve"> </v>
      </c>
      <c r="O282">
        <f t="shared" ca="1" si="63"/>
        <v>2017</v>
      </c>
      <c r="P282">
        <f t="shared" ca="1" si="64"/>
        <v>4</v>
      </c>
      <c r="Q282" s="59">
        <f t="shared" ca="1" si="65"/>
        <v>8068</v>
      </c>
      <c r="R282" s="36">
        <f t="shared" ca="1" si="66"/>
        <v>0.21</v>
      </c>
      <c r="S282" s="37">
        <f t="shared" ca="1" si="67"/>
        <v>1.4991624400000001</v>
      </c>
      <c r="T282" s="95">
        <f ca="1">IF(L282&gt;=N$2,1,D282*T283/VLOOKUP(L282,Moeda!A$3:D$24,4,1))</f>
        <v>1.4991624349999999</v>
      </c>
    </row>
    <row r="283" spans="1:20" x14ac:dyDescent="0.2">
      <c r="A283" s="8">
        <v>42856</v>
      </c>
      <c r="B283" s="62">
        <v>0.24</v>
      </c>
      <c r="C283" s="66">
        <v>4755.4399999999996</v>
      </c>
      <c r="D283" s="83">
        <f t="shared" ca="1" si="56"/>
        <v>1.0024009</v>
      </c>
      <c r="E283" s="97">
        <f t="shared" ca="1" si="57"/>
        <v>0.24010000000000001</v>
      </c>
      <c r="F283" s="82">
        <f t="shared" ca="1" si="58"/>
        <v>1.01458044</v>
      </c>
      <c r="G283" s="97">
        <f t="shared" ca="1" si="59"/>
        <v>1.458</v>
      </c>
      <c r="H283" s="82">
        <f t="shared" ca="1" si="69"/>
        <v>1.0377279100000001</v>
      </c>
      <c r="I283" s="97">
        <f t="shared" ca="1" si="60"/>
        <v>3.7728000000000002</v>
      </c>
      <c r="J283" s="14" t="str">
        <f t="shared" ca="1" si="68"/>
        <v>v</v>
      </c>
      <c r="L283" s="8">
        <f t="shared" si="61"/>
        <v>42856</v>
      </c>
      <c r="N283" s="29" t="str">
        <f t="shared" ca="1" si="62"/>
        <v xml:space="preserve"> </v>
      </c>
      <c r="O283">
        <f t="shared" ca="1" si="63"/>
        <v>2017</v>
      </c>
      <c r="P283">
        <f t="shared" ca="1" si="64"/>
        <v>5</v>
      </c>
      <c r="Q283" s="59">
        <f t="shared" ca="1" si="65"/>
        <v>10085</v>
      </c>
      <c r="R283" s="36">
        <f t="shared" ca="1" si="66"/>
        <v>0.24010000000000001</v>
      </c>
      <c r="S283" s="37">
        <f t="shared" ca="1" si="67"/>
        <v>1.4960213</v>
      </c>
      <c r="T283" s="95">
        <f ca="1">IF(L283&gt;=N$2,1,D283*T284/VLOOKUP(L283,Moeda!A$3:D$24,4,1))</f>
        <v>1.4960212989999999</v>
      </c>
    </row>
    <row r="284" spans="1:20" x14ac:dyDescent="0.2">
      <c r="A284" s="8">
        <v>42887</v>
      </c>
      <c r="B284" s="62">
        <v>0.16</v>
      </c>
      <c r="C284" s="66">
        <v>4763.05</v>
      </c>
      <c r="D284" s="83">
        <f t="shared" ca="1" si="56"/>
        <v>1.00160027</v>
      </c>
      <c r="E284" s="97">
        <f t="shared" ca="1" si="57"/>
        <v>0.16</v>
      </c>
      <c r="F284" s="82">
        <f t="shared" ca="1" si="58"/>
        <v>1.0162040400000001</v>
      </c>
      <c r="G284" s="97">
        <f t="shared" ca="1" si="59"/>
        <v>1.6204000000000001</v>
      </c>
      <c r="H284" s="82">
        <f t="shared" ca="1" si="69"/>
        <v>1.0352476100000001</v>
      </c>
      <c r="I284" s="97">
        <f t="shared" ca="1" si="60"/>
        <v>3.5247999999999999</v>
      </c>
      <c r="J284" s="14" t="str">
        <f t="shared" ca="1" si="68"/>
        <v>v</v>
      </c>
      <c r="L284" s="8">
        <f t="shared" si="61"/>
        <v>42887</v>
      </c>
      <c r="N284" s="29" t="str">
        <f t="shared" ca="1" si="62"/>
        <v xml:space="preserve"> </v>
      </c>
      <c r="O284">
        <f t="shared" ca="1" si="63"/>
        <v>2017</v>
      </c>
      <c r="P284">
        <f t="shared" ca="1" si="64"/>
        <v>6</v>
      </c>
      <c r="Q284" s="59">
        <f t="shared" ca="1" si="65"/>
        <v>12102</v>
      </c>
      <c r="R284" s="36">
        <f t="shared" ca="1" si="66"/>
        <v>0.16</v>
      </c>
      <c r="S284" s="37">
        <f t="shared" ca="1" si="67"/>
        <v>1.4924381</v>
      </c>
      <c r="T284" s="95">
        <f ca="1">IF(L284&gt;=N$2,1,D284*T285/VLOOKUP(L284,Moeda!A$3:D$24,4,1))</f>
        <v>1.4924381040000001</v>
      </c>
    </row>
    <row r="285" spans="1:20" x14ac:dyDescent="0.2">
      <c r="A285" s="8">
        <v>42917</v>
      </c>
      <c r="B285" s="62">
        <v>-0.18</v>
      </c>
      <c r="C285" s="66">
        <v>4754.4799999999996</v>
      </c>
      <c r="D285" s="83">
        <f t="shared" ca="1" si="56"/>
        <v>0.99820072999999998</v>
      </c>
      <c r="E285" s="97">
        <f t="shared" ca="1" si="57"/>
        <v>-0.1799</v>
      </c>
      <c r="F285" s="82">
        <f t="shared" ca="1" si="58"/>
        <v>1.0143756100000001</v>
      </c>
      <c r="G285" s="97">
        <f t="shared" ca="1" si="59"/>
        <v>1.4376</v>
      </c>
      <c r="H285" s="82">
        <f t="shared" ca="1" si="69"/>
        <v>1.02783566</v>
      </c>
      <c r="I285" s="97">
        <f t="shared" ca="1" si="60"/>
        <v>2.7835999999999999</v>
      </c>
      <c r="J285" s="14" t="str">
        <f t="shared" ca="1" si="68"/>
        <v>v</v>
      </c>
      <c r="L285" s="8">
        <f t="shared" si="61"/>
        <v>42917</v>
      </c>
      <c r="N285" s="29" t="str">
        <f t="shared" ca="1" si="62"/>
        <v xml:space="preserve"> </v>
      </c>
      <c r="O285">
        <f t="shared" ca="1" si="63"/>
        <v>2017</v>
      </c>
      <c r="P285">
        <f t="shared" ca="1" si="64"/>
        <v>7</v>
      </c>
      <c r="Q285" s="59">
        <f t="shared" ca="1" si="65"/>
        <v>14119</v>
      </c>
      <c r="R285" s="36">
        <f t="shared" ca="1" si="66"/>
        <v>-0.1799</v>
      </c>
      <c r="S285" s="37">
        <f t="shared" ca="1" si="67"/>
        <v>1.4900536200000001</v>
      </c>
      <c r="T285" s="95">
        <f ca="1">IF(L285&gt;=N$2,1,D285*T286/VLOOKUP(L285,Moeda!A$3:D$24,4,1))</f>
        <v>1.490053616</v>
      </c>
    </row>
    <row r="286" spans="1:20" x14ac:dyDescent="0.2">
      <c r="A286" s="8">
        <v>42948</v>
      </c>
      <c r="B286" s="62">
        <v>0.35</v>
      </c>
      <c r="C286" s="66">
        <v>4771.12</v>
      </c>
      <c r="D286" s="83">
        <f t="shared" ca="1" si="56"/>
        <v>1.00349986</v>
      </c>
      <c r="E286" s="97">
        <f t="shared" ca="1" si="57"/>
        <v>0.35</v>
      </c>
      <c r="F286" s="82">
        <f t="shared" ca="1" si="58"/>
        <v>1.0179257799999999</v>
      </c>
      <c r="G286" s="97">
        <f t="shared" ca="1" si="59"/>
        <v>1.7926</v>
      </c>
      <c r="H286" s="82">
        <f t="shared" ca="1" si="69"/>
        <v>1.02681135</v>
      </c>
      <c r="I286" s="97">
        <f t="shared" ca="1" si="60"/>
        <v>2.6810999999999998</v>
      </c>
      <c r="J286" s="14" t="str">
        <f t="shared" ca="1" si="68"/>
        <v>v</v>
      </c>
      <c r="L286" s="8">
        <f t="shared" si="61"/>
        <v>42948</v>
      </c>
      <c r="N286" s="29" t="str">
        <f t="shared" ca="1" si="62"/>
        <v xml:space="preserve"> </v>
      </c>
      <c r="O286">
        <f t="shared" ca="1" si="63"/>
        <v>2017</v>
      </c>
      <c r="P286">
        <f t="shared" ca="1" si="64"/>
        <v>8</v>
      </c>
      <c r="Q286" s="59">
        <f t="shared" ca="1" si="65"/>
        <v>16136</v>
      </c>
      <c r="R286" s="36">
        <f t="shared" ca="1" si="66"/>
        <v>0.35</v>
      </c>
      <c r="S286" s="37">
        <f t="shared" ca="1" si="67"/>
        <v>1.4927394599999999</v>
      </c>
      <c r="T286" s="95">
        <f ca="1">IF(L286&gt;=N$2,1,D286*T287/VLOOKUP(L286,Moeda!A$3:D$24,4,1))</f>
        <v>1.4927394570000001</v>
      </c>
    </row>
    <row r="287" spans="1:20" x14ac:dyDescent="0.2">
      <c r="A287" s="8">
        <v>42979</v>
      </c>
      <c r="B287" s="62">
        <v>0.11</v>
      </c>
      <c r="C287" s="72">
        <v>4776.37</v>
      </c>
      <c r="D287" s="83">
        <f t="shared" ca="1" si="56"/>
        <v>1.0011003700000001</v>
      </c>
      <c r="E287" s="97">
        <f t="shared" ca="1" si="57"/>
        <v>0.11</v>
      </c>
      <c r="F287" s="82">
        <f t="shared" ca="1" si="58"/>
        <v>1.01904587</v>
      </c>
      <c r="G287" s="97">
        <f t="shared" ca="1" si="59"/>
        <v>1.9046000000000001</v>
      </c>
      <c r="H287" s="82">
        <f t="shared" ca="1" si="69"/>
        <v>1.0255817300000001</v>
      </c>
      <c r="I287" s="97">
        <f t="shared" ca="1" si="60"/>
        <v>2.5581999999999998</v>
      </c>
      <c r="J287" s="14" t="str">
        <f t="shared" ca="1" si="68"/>
        <v>v</v>
      </c>
      <c r="L287" s="8">
        <f t="shared" si="61"/>
        <v>42979</v>
      </c>
      <c r="N287" s="29" t="str">
        <f t="shared" ca="1" si="62"/>
        <v xml:space="preserve"> </v>
      </c>
      <c r="O287">
        <f t="shared" ca="1" si="63"/>
        <v>2017</v>
      </c>
      <c r="P287">
        <f t="shared" ca="1" si="64"/>
        <v>9</v>
      </c>
      <c r="Q287" s="59">
        <f t="shared" ca="1" si="65"/>
        <v>18153</v>
      </c>
      <c r="R287" s="36">
        <f t="shared" ca="1" si="66"/>
        <v>0.11</v>
      </c>
      <c r="S287" s="37">
        <f t="shared" ca="1" si="67"/>
        <v>1.4875332999999999</v>
      </c>
      <c r="T287" s="95">
        <f ca="1">IF(L287&gt;=N$2,1,D287*T288/VLOOKUP(L287,Moeda!A$3:D$24,4,1))</f>
        <v>1.4875332990000001</v>
      </c>
    </row>
    <row r="288" spans="1:20" x14ac:dyDescent="0.2">
      <c r="A288" s="8">
        <v>43009</v>
      </c>
      <c r="B288" s="62">
        <v>0.34</v>
      </c>
      <c r="C288" s="64">
        <v>4792.6099999999997</v>
      </c>
      <c r="D288" s="83">
        <f t="shared" ca="1" si="56"/>
        <v>1.0034000700000001</v>
      </c>
      <c r="E288" s="97">
        <f t="shared" ca="1" si="57"/>
        <v>0.34</v>
      </c>
      <c r="F288" s="82">
        <f t="shared" ca="1" si="58"/>
        <v>1.0225107</v>
      </c>
      <c r="G288" s="97">
        <f t="shared" ca="1" si="59"/>
        <v>2.2511000000000001</v>
      </c>
      <c r="H288" s="82">
        <f t="shared" ca="1" si="69"/>
        <v>1.02711698</v>
      </c>
      <c r="I288" s="97">
        <f t="shared" ca="1" si="60"/>
        <v>2.7117</v>
      </c>
      <c r="J288" s="14" t="str">
        <f t="shared" ca="1" si="68"/>
        <v>v</v>
      </c>
      <c r="L288" s="8">
        <f t="shared" si="61"/>
        <v>43009</v>
      </c>
      <c r="N288" s="29" t="str">
        <f t="shared" ca="1" si="62"/>
        <v xml:space="preserve"> </v>
      </c>
      <c r="O288">
        <f t="shared" ca="1" si="63"/>
        <v>2017</v>
      </c>
      <c r="P288">
        <f t="shared" ca="1" si="64"/>
        <v>10</v>
      </c>
      <c r="Q288" s="59">
        <f t="shared" ca="1" si="65"/>
        <v>20170</v>
      </c>
      <c r="R288" s="36">
        <f t="shared" ca="1" si="66"/>
        <v>0.34</v>
      </c>
      <c r="S288" s="37">
        <f t="shared" ca="1" si="67"/>
        <v>1.4858982599999999</v>
      </c>
      <c r="T288" s="95">
        <f ca="1">IF(L288&gt;=N$2,1,D288*T289/VLOOKUP(L288,Moeda!A$3:D$24,4,1))</f>
        <v>1.485898261</v>
      </c>
    </row>
    <row r="289" spans="1:21" x14ac:dyDescent="0.2">
      <c r="A289" s="8">
        <v>43040</v>
      </c>
      <c r="B289" s="62">
        <v>0.32</v>
      </c>
      <c r="C289" s="64">
        <v>4807.95</v>
      </c>
      <c r="D289" s="83">
        <f t="shared" ca="1" si="56"/>
        <v>1.0032007599999999</v>
      </c>
      <c r="E289" s="97">
        <f t="shared" ca="1" si="57"/>
        <v>0.3201</v>
      </c>
      <c r="F289" s="82">
        <f t="shared" ca="1" si="58"/>
        <v>1.0257835099999999</v>
      </c>
      <c r="G289" s="97">
        <f t="shared" ca="1" si="59"/>
        <v>2.5783999999999998</v>
      </c>
      <c r="H289" s="82">
        <f t="shared" ca="1" si="69"/>
        <v>1.0277328299999999</v>
      </c>
      <c r="I289" s="97">
        <f t="shared" ca="1" si="60"/>
        <v>2.7732999999999999</v>
      </c>
      <c r="J289" s="14" t="str">
        <f t="shared" ca="1" si="68"/>
        <v>v</v>
      </c>
      <c r="L289" s="8">
        <f t="shared" si="61"/>
        <v>43040</v>
      </c>
      <c r="N289" s="29" t="str">
        <f t="shared" ca="1" si="62"/>
        <v xml:space="preserve"> </v>
      </c>
      <c r="O289">
        <f t="shared" ca="1" si="63"/>
        <v>2017</v>
      </c>
      <c r="P289">
        <f t="shared" ca="1" si="64"/>
        <v>11</v>
      </c>
      <c r="Q289" s="59">
        <f t="shared" ca="1" si="65"/>
        <v>22187</v>
      </c>
      <c r="R289" s="36">
        <f t="shared" ca="1" si="66"/>
        <v>0.3201</v>
      </c>
      <c r="S289" s="37">
        <f t="shared" ca="1" si="67"/>
        <v>1.48086322</v>
      </c>
      <c r="T289" s="95">
        <f ca="1">IF(L289&gt;=N$2,1,D289*T290/VLOOKUP(L289,Moeda!A$3:D$24,4,1))</f>
        <v>1.480863222</v>
      </c>
    </row>
    <row r="290" spans="1:21" x14ac:dyDescent="0.2">
      <c r="A290" s="8">
        <v>43070</v>
      </c>
      <c r="B290" s="62">
        <v>0.35</v>
      </c>
      <c r="C290" s="64">
        <v>4824.78</v>
      </c>
      <c r="D290" s="83">
        <f t="shared" ca="1" si="56"/>
        <v>1.00350045</v>
      </c>
      <c r="E290" s="97">
        <f t="shared" ca="1" si="57"/>
        <v>0.35</v>
      </c>
      <c r="F290" s="82">
        <f t="shared" ca="1" si="58"/>
        <v>1.0293742100000001</v>
      </c>
      <c r="G290" s="97">
        <f t="shared" ca="1" si="59"/>
        <v>2.9373999999999998</v>
      </c>
      <c r="H290" s="82">
        <f t="shared" ca="1" si="69"/>
        <v>1.0293742299999999</v>
      </c>
      <c r="I290" s="97">
        <f t="shared" ca="1" si="60"/>
        <v>2.9373999999999998</v>
      </c>
      <c r="J290" s="14" t="str">
        <f t="shared" ca="1" si="68"/>
        <v>v</v>
      </c>
      <c r="L290" s="8">
        <f t="shared" si="61"/>
        <v>43070</v>
      </c>
      <c r="N290" s="29" t="str">
        <f t="shared" ca="1" si="62"/>
        <v xml:space="preserve"> </v>
      </c>
      <c r="O290">
        <f t="shared" ca="1" si="63"/>
        <v>2017</v>
      </c>
      <c r="P290">
        <f t="shared" ca="1" si="64"/>
        <v>12</v>
      </c>
      <c r="Q290" s="59">
        <f t="shared" ca="1" si="65"/>
        <v>24204</v>
      </c>
      <c r="R290" s="36">
        <f t="shared" ca="1" si="66"/>
        <v>0.35</v>
      </c>
      <c r="S290" s="37">
        <f t="shared" ca="1" si="67"/>
        <v>1.47613846</v>
      </c>
      <c r="T290" s="95">
        <f ca="1">IF(L290&gt;=N$2,1,D290*T291/VLOOKUP(L290,Moeda!A$3:D$24,4,1))</f>
        <v>1.476138457</v>
      </c>
    </row>
    <row r="291" spans="1:21" x14ac:dyDescent="0.2">
      <c r="A291" s="8">
        <v>43101</v>
      </c>
      <c r="B291" s="62">
        <v>0.39</v>
      </c>
      <c r="C291" s="64">
        <v>4843.6000000000004</v>
      </c>
      <c r="D291" s="83">
        <f t="shared" ca="1" si="56"/>
        <v>1.0039007</v>
      </c>
      <c r="E291" s="97">
        <f t="shared" ca="1" si="57"/>
        <v>0.3901</v>
      </c>
      <c r="F291" s="82">
        <f t="shared" ca="1" si="58"/>
        <v>1.0039007</v>
      </c>
      <c r="G291" s="97">
        <f t="shared" ca="1" si="59"/>
        <v>0.3901</v>
      </c>
      <c r="H291" s="82">
        <f t="shared" ca="1" si="69"/>
        <v>1.03019591</v>
      </c>
      <c r="I291" s="97">
        <f t="shared" ca="1" si="60"/>
        <v>3.0196000000000001</v>
      </c>
      <c r="J291" s="14" t="str">
        <f t="shared" ca="1" si="68"/>
        <v>v</v>
      </c>
      <c r="L291" s="8">
        <f t="shared" si="61"/>
        <v>43101</v>
      </c>
      <c r="N291" s="29" t="str">
        <f t="shared" ca="1" si="62"/>
        <v xml:space="preserve"> </v>
      </c>
      <c r="O291">
        <f t="shared" ca="1" si="63"/>
        <v>2018</v>
      </c>
      <c r="P291">
        <f t="shared" ca="1" si="64"/>
        <v>1</v>
      </c>
      <c r="Q291" s="59">
        <f t="shared" ca="1" si="65"/>
        <v>2018</v>
      </c>
      <c r="R291" s="36">
        <f t="shared" ca="1" si="66"/>
        <v>0.3901</v>
      </c>
      <c r="S291" s="37">
        <f t="shared" ca="1" si="67"/>
        <v>1.4709893300000001</v>
      </c>
      <c r="T291" s="95">
        <f ca="1">IF(L291&gt;=N$2,1,D291*T292/VLOOKUP(L291,Moeda!A$3:D$24,4,1))</f>
        <v>1.470989332</v>
      </c>
    </row>
    <row r="292" spans="1:21" x14ac:dyDescent="0.2">
      <c r="A292" s="8">
        <v>43132</v>
      </c>
      <c r="B292" s="62">
        <v>0.38</v>
      </c>
      <c r="C292" s="64">
        <v>4862.01</v>
      </c>
      <c r="D292" s="83">
        <f t="shared" ca="1" si="56"/>
        <v>1.0038008899999999</v>
      </c>
      <c r="E292" s="97">
        <f t="shared" ca="1" si="57"/>
        <v>0.38009999999999999</v>
      </c>
      <c r="F292" s="82">
        <f t="shared" ca="1" si="58"/>
        <v>1.0077164199999999</v>
      </c>
      <c r="G292" s="97">
        <f t="shared" ca="1" si="59"/>
        <v>0.77159999999999995</v>
      </c>
      <c r="H292" s="82">
        <f t="shared" ca="1" si="69"/>
        <v>1.0285571</v>
      </c>
      <c r="I292" s="97">
        <f t="shared" ca="1" si="60"/>
        <v>2.8557000000000001</v>
      </c>
      <c r="J292" s="14" t="str">
        <f t="shared" ca="1" si="68"/>
        <v>v</v>
      </c>
      <c r="L292" s="8">
        <f t="shared" si="61"/>
        <v>43132</v>
      </c>
      <c r="N292" s="29" t="str">
        <f t="shared" ca="1" si="62"/>
        <v xml:space="preserve"> </v>
      </c>
      <c r="O292">
        <f t="shared" ca="1" si="63"/>
        <v>2018</v>
      </c>
      <c r="P292">
        <f t="shared" ca="1" si="64"/>
        <v>2</v>
      </c>
      <c r="Q292" s="59">
        <f t="shared" ca="1" si="65"/>
        <v>4036</v>
      </c>
      <c r="R292" s="36">
        <f t="shared" ca="1" si="66"/>
        <v>0.38009999999999999</v>
      </c>
      <c r="S292" s="37">
        <f t="shared" ca="1" si="67"/>
        <v>1.46527374</v>
      </c>
      <c r="T292" s="95">
        <f ca="1">IF(L292&gt;=N$2,1,D292*T293/VLOOKUP(L292,Moeda!A$3:D$24,4,1))</f>
        <v>1.4652737389999999</v>
      </c>
    </row>
    <row r="293" spans="1:21" x14ac:dyDescent="0.2">
      <c r="A293" s="8">
        <v>43160</v>
      </c>
      <c r="B293" s="62">
        <v>0.1</v>
      </c>
      <c r="C293" s="64">
        <v>4866.87</v>
      </c>
      <c r="D293" s="83">
        <f t="shared" ca="1" si="56"/>
        <v>1.0009995899999999</v>
      </c>
      <c r="E293" s="97">
        <f t="shared" ca="1" si="57"/>
        <v>0.1</v>
      </c>
      <c r="F293" s="82">
        <f t="shared" ca="1" si="58"/>
        <v>1.0087237200000001</v>
      </c>
      <c r="G293" s="97">
        <f t="shared" ca="1" si="59"/>
        <v>0.87239999999999995</v>
      </c>
      <c r="H293" s="82">
        <f t="shared" ca="1" si="69"/>
        <v>1.0280432900000001</v>
      </c>
      <c r="I293" s="97">
        <f t="shared" ca="1" si="60"/>
        <v>2.8043</v>
      </c>
      <c r="J293" s="14" t="str">
        <f t="shared" ca="1" si="68"/>
        <v>v</v>
      </c>
      <c r="L293" s="8">
        <f t="shared" si="61"/>
        <v>43160</v>
      </c>
      <c r="N293" s="29" t="str">
        <f t="shared" ca="1" si="62"/>
        <v xml:space="preserve"> </v>
      </c>
      <c r="O293">
        <f t="shared" ca="1" si="63"/>
        <v>2018</v>
      </c>
      <c r="P293">
        <f t="shared" ca="1" si="64"/>
        <v>3</v>
      </c>
      <c r="Q293" s="59">
        <f t="shared" ca="1" si="65"/>
        <v>6054</v>
      </c>
      <c r="R293" s="36">
        <f t="shared" ca="1" si="66"/>
        <v>0.1</v>
      </c>
      <c r="S293" s="37">
        <f t="shared" ca="1" si="67"/>
        <v>1.4597254799999999</v>
      </c>
      <c r="T293" s="95">
        <f ca="1">IF(L293&gt;=N$2,1,D293*T294/VLOOKUP(L293,Moeda!A$3:D$24,4,1))</f>
        <v>1.4597254829999999</v>
      </c>
    </row>
    <row r="294" spans="1:21" x14ac:dyDescent="0.2">
      <c r="A294" s="8">
        <v>43191</v>
      </c>
      <c r="B294" s="62">
        <v>0.21</v>
      </c>
      <c r="C294" s="64">
        <v>4877.09</v>
      </c>
      <c r="D294" s="83">
        <f t="shared" ca="1" si="56"/>
        <v>1.0020999100000001</v>
      </c>
      <c r="E294" s="97">
        <f t="shared" ca="1" si="57"/>
        <v>0.21</v>
      </c>
      <c r="F294" s="82">
        <f t="shared" ca="1" si="58"/>
        <v>1.0108419500000001</v>
      </c>
      <c r="G294" s="97">
        <f t="shared" ca="1" si="59"/>
        <v>1.0842000000000001</v>
      </c>
      <c r="H294" s="82">
        <f t="shared" ca="1" si="69"/>
        <v>1.0280435400000001</v>
      </c>
      <c r="I294" s="97">
        <f t="shared" ca="1" si="60"/>
        <v>2.8043999999999998</v>
      </c>
      <c r="J294" s="14" t="str">
        <f t="shared" ca="1" si="68"/>
        <v>v</v>
      </c>
      <c r="L294" s="8">
        <f t="shared" si="61"/>
        <v>43191</v>
      </c>
      <c r="N294" s="29" t="str">
        <f t="shared" ca="1" si="62"/>
        <v xml:space="preserve"> </v>
      </c>
      <c r="O294">
        <f t="shared" ca="1" si="63"/>
        <v>2018</v>
      </c>
      <c r="P294">
        <f t="shared" ca="1" si="64"/>
        <v>4</v>
      </c>
      <c r="Q294" s="59">
        <f t="shared" ca="1" si="65"/>
        <v>8072</v>
      </c>
      <c r="R294" s="36">
        <f t="shared" ca="1" si="66"/>
        <v>0.21</v>
      </c>
      <c r="S294" s="37">
        <f t="shared" ca="1" si="67"/>
        <v>1.4582678099999999</v>
      </c>
      <c r="T294" s="95">
        <f ca="1">IF(L294&gt;=N$2,1,D294*T295/VLOOKUP(L294,Moeda!A$3:D$24,4,1))</f>
        <v>1.458267813</v>
      </c>
    </row>
    <row r="295" spans="1:21" x14ac:dyDescent="0.2">
      <c r="A295" s="8">
        <v>43221</v>
      </c>
      <c r="B295" s="62">
        <v>0.14000000000000001</v>
      </c>
      <c r="C295" s="64">
        <v>4883.92</v>
      </c>
      <c r="D295" s="83">
        <f t="shared" ca="1" si="56"/>
        <v>1.0014004299999999</v>
      </c>
      <c r="E295" s="97">
        <f t="shared" ca="1" si="57"/>
        <v>0.14000000000000001</v>
      </c>
      <c r="F295" s="82">
        <f t="shared" ca="1" si="58"/>
        <v>1.0122575599999999</v>
      </c>
      <c r="G295" s="97">
        <f t="shared" ca="1" si="59"/>
        <v>1.2258</v>
      </c>
      <c r="H295" s="82">
        <f t="shared" ca="1" si="69"/>
        <v>1.02701748</v>
      </c>
      <c r="I295" s="97">
        <f t="shared" ca="1" si="60"/>
        <v>2.7017000000000002</v>
      </c>
      <c r="J295" s="14" t="str">
        <f t="shared" ca="1" si="68"/>
        <v>v</v>
      </c>
      <c r="L295" s="8">
        <f t="shared" si="61"/>
        <v>43221</v>
      </c>
      <c r="N295" s="29" t="str">
        <f t="shared" ca="1" si="62"/>
        <v xml:space="preserve"> </v>
      </c>
      <c r="O295">
        <f t="shared" ca="1" si="63"/>
        <v>2018</v>
      </c>
      <c r="P295">
        <f t="shared" ca="1" si="64"/>
        <v>5</v>
      </c>
      <c r="Q295" s="59">
        <f t="shared" ca="1" si="65"/>
        <v>10090</v>
      </c>
      <c r="R295" s="36">
        <f t="shared" ca="1" si="66"/>
        <v>0.14000000000000001</v>
      </c>
      <c r="S295" s="37">
        <f t="shared" ca="1" si="67"/>
        <v>1.455212</v>
      </c>
      <c r="T295" s="95">
        <f ca="1">IF(L295&gt;=N$2,1,D295*T296/VLOOKUP(L295,Moeda!A$3:D$24,4,1))</f>
        <v>1.4552119990000001</v>
      </c>
    </row>
    <row r="296" spans="1:21" x14ac:dyDescent="0.2">
      <c r="A296" s="8">
        <v>43252</v>
      </c>
      <c r="B296" s="62">
        <v>1.1100000000000001</v>
      </c>
      <c r="C296" s="64">
        <v>4938.13</v>
      </c>
      <c r="D296" s="83">
        <f t="shared" ca="1" si="56"/>
        <v>1.01109969</v>
      </c>
      <c r="E296" s="97">
        <f t="shared" ca="1" si="57"/>
        <v>1.1100000000000001</v>
      </c>
      <c r="F296" s="82">
        <f t="shared" ca="1" si="58"/>
        <v>1.0234933100000001</v>
      </c>
      <c r="G296" s="97">
        <f t="shared" ca="1" si="59"/>
        <v>2.3492999999999999</v>
      </c>
      <c r="H296" s="82">
        <f t="shared" ca="1" si="69"/>
        <v>1.0367579600000001</v>
      </c>
      <c r="I296" s="97">
        <f t="shared" ca="1" si="60"/>
        <v>3.6758000000000002</v>
      </c>
      <c r="J296" s="14" t="str">
        <f t="shared" ca="1" si="68"/>
        <v>v</v>
      </c>
      <c r="L296" s="8">
        <f t="shared" si="61"/>
        <v>43252</v>
      </c>
      <c r="N296" s="29" t="str">
        <f t="shared" ca="1" si="62"/>
        <v xml:space="preserve"> </v>
      </c>
      <c r="O296">
        <f t="shared" ca="1" si="63"/>
        <v>2018</v>
      </c>
      <c r="P296">
        <f t="shared" ca="1" si="64"/>
        <v>6</v>
      </c>
      <c r="Q296" s="59">
        <f t="shared" ca="1" si="65"/>
        <v>12108</v>
      </c>
      <c r="R296" s="36">
        <f t="shared" ca="1" si="66"/>
        <v>1.1100000000000001</v>
      </c>
      <c r="S296" s="37">
        <f t="shared" ca="1" si="67"/>
        <v>1.4531769299999999</v>
      </c>
      <c r="T296" s="95">
        <f ca="1">IF(L296&gt;=N$2,1,D296*T297/VLOOKUP(L296,Moeda!A$3:D$24,4,1))</f>
        <v>1.453176926</v>
      </c>
    </row>
    <row r="297" spans="1:21" ht="13.5" thickBot="1" x14ac:dyDescent="0.25">
      <c r="A297" s="8">
        <v>43282</v>
      </c>
      <c r="B297" s="62">
        <v>0.64</v>
      </c>
      <c r="C297" s="70">
        <v>4969.7299999999996</v>
      </c>
      <c r="D297" s="83">
        <f t="shared" ca="1" si="56"/>
        <v>1.0063991800000001</v>
      </c>
      <c r="E297" s="97">
        <f t="shared" ca="1" si="57"/>
        <v>0.63990000000000002</v>
      </c>
      <c r="F297" s="82">
        <f t="shared" ca="1" si="58"/>
        <v>1.03004283</v>
      </c>
      <c r="G297" s="97">
        <f t="shared" ca="1" si="59"/>
        <v>3.0043000000000002</v>
      </c>
      <c r="H297" s="82">
        <f t="shared" ca="1" si="69"/>
        <v>1.04527309</v>
      </c>
      <c r="I297" s="97">
        <f t="shared" ca="1" si="60"/>
        <v>4.5273000000000003</v>
      </c>
      <c r="J297" s="14" t="str">
        <f t="shared" ca="1" si="68"/>
        <v>v</v>
      </c>
      <c r="L297" s="8">
        <f t="shared" si="61"/>
        <v>43282</v>
      </c>
      <c r="N297" s="29" t="str">
        <f t="shared" ca="1" si="62"/>
        <v xml:space="preserve"> </v>
      </c>
      <c r="O297">
        <f t="shared" ca="1" si="63"/>
        <v>2018</v>
      </c>
      <c r="P297">
        <f t="shared" ca="1" si="64"/>
        <v>7</v>
      </c>
      <c r="Q297" s="59">
        <f t="shared" ca="1" si="65"/>
        <v>14126</v>
      </c>
      <c r="R297" s="36">
        <f t="shared" ca="1" si="66"/>
        <v>0.63990000000000002</v>
      </c>
      <c r="S297" s="37">
        <f t="shared" ca="1" si="67"/>
        <v>1.4372241800000001</v>
      </c>
      <c r="T297" s="95">
        <f ca="1">IF(L297&gt;=N$2,1,D297*T298/VLOOKUP(L297,Moeda!A$3:D$24,4,1))</f>
        <v>1.4372241830000001</v>
      </c>
    </row>
    <row r="298" spans="1:21" x14ac:dyDescent="0.2">
      <c r="A298" s="8">
        <v>43313</v>
      </c>
      <c r="B298" s="62">
        <v>0.13</v>
      </c>
      <c r="C298" s="68">
        <v>4976.1899999999996</v>
      </c>
      <c r="D298" s="83">
        <f t="shared" ca="1" si="56"/>
        <v>1.00129987</v>
      </c>
      <c r="E298" s="97">
        <f t="shared" ca="1" si="57"/>
        <v>0.13</v>
      </c>
      <c r="F298" s="82">
        <f t="shared" ca="1" si="58"/>
        <v>1.03138175</v>
      </c>
      <c r="G298" s="97">
        <f t="shared" ca="1" si="59"/>
        <v>3.1381999999999999</v>
      </c>
      <c r="H298" s="82">
        <f t="shared" ca="1" si="69"/>
        <v>1.0429815200000001</v>
      </c>
      <c r="I298" s="97">
        <f t="shared" ca="1" si="60"/>
        <v>4.2981999999999996</v>
      </c>
      <c r="J298" s="14" t="str">
        <f t="shared" ca="1" si="68"/>
        <v>v</v>
      </c>
      <c r="L298" s="8">
        <f t="shared" si="61"/>
        <v>43313</v>
      </c>
      <c r="N298" s="29" t="str">
        <f t="shared" ca="1" si="62"/>
        <v xml:space="preserve"> </v>
      </c>
      <c r="O298">
        <f t="shared" ca="1" si="63"/>
        <v>2018</v>
      </c>
      <c r="P298">
        <f t="shared" ca="1" si="64"/>
        <v>8</v>
      </c>
      <c r="Q298" s="59">
        <f t="shared" ca="1" si="65"/>
        <v>16144</v>
      </c>
      <c r="R298" s="36">
        <f t="shared" ca="1" si="66"/>
        <v>0.13</v>
      </c>
      <c r="S298" s="37">
        <f t="shared" ca="1" si="67"/>
        <v>1.4280856099999999</v>
      </c>
      <c r="T298" s="95">
        <f ca="1">IF(L298&gt;=N$2,1,D298*T299/VLOOKUP(L298,Moeda!A$3:D$24,4,1))</f>
        <v>1.428085606</v>
      </c>
    </row>
    <row r="299" spans="1:21" x14ac:dyDescent="0.2">
      <c r="A299" s="8">
        <v>43344</v>
      </c>
      <c r="B299" s="62">
        <v>0.09</v>
      </c>
      <c r="C299" s="68">
        <v>4980.67</v>
      </c>
      <c r="D299" s="83">
        <f t="shared" ca="1" si="56"/>
        <v>1.0009002899999999</v>
      </c>
      <c r="E299" s="97">
        <f t="shared" ca="1" si="57"/>
        <v>0.09</v>
      </c>
      <c r="F299" s="82">
        <f t="shared" ca="1" si="58"/>
        <v>1.0323102900000001</v>
      </c>
      <c r="G299" s="97">
        <f t="shared" ca="1" si="59"/>
        <v>3.2309999999999999</v>
      </c>
      <c r="H299" s="82">
        <f t="shared" ca="1" si="69"/>
        <v>1.04277307</v>
      </c>
      <c r="I299" s="97">
        <f t="shared" ca="1" si="60"/>
        <v>4.2773000000000003</v>
      </c>
      <c r="J299" s="14" t="str">
        <f t="shared" ca="1" si="68"/>
        <v>v</v>
      </c>
      <c r="L299" s="8">
        <f t="shared" si="61"/>
        <v>43344</v>
      </c>
      <c r="N299" s="29" t="str">
        <f t="shared" ca="1" si="62"/>
        <v xml:space="preserve"> </v>
      </c>
      <c r="O299">
        <f t="shared" ca="1" si="63"/>
        <v>2018</v>
      </c>
      <c r="P299">
        <f t="shared" ca="1" si="64"/>
        <v>9</v>
      </c>
      <c r="Q299" s="59">
        <f t="shared" ca="1" si="65"/>
        <v>18162</v>
      </c>
      <c r="R299" s="36">
        <f t="shared" ca="1" si="66"/>
        <v>0.09</v>
      </c>
      <c r="S299" s="37">
        <f t="shared" ca="1" si="67"/>
        <v>1.4262316900000001</v>
      </c>
      <c r="T299" s="95">
        <f ca="1">IF(L299&gt;=N$2,1,D299*T300/VLOOKUP(L299,Moeda!A$3:D$24,4,1))</f>
        <v>1.4262316900000001</v>
      </c>
    </row>
    <row r="300" spans="1:21" x14ac:dyDescent="0.2">
      <c r="A300" s="8">
        <v>43374</v>
      </c>
      <c r="B300" s="62">
        <v>0.57999999999999996</v>
      </c>
      <c r="C300" s="68">
        <v>5009.5600000000004</v>
      </c>
      <c r="D300" s="83">
        <f t="shared" ca="1" si="56"/>
        <v>1.0058004199999999</v>
      </c>
      <c r="E300" s="97">
        <f t="shared" ca="1" si="57"/>
        <v>0.57999999999999996</v>
      </c>
      <c r="F300" s="82">
        <f t="shared" ca="1" si="58"/>
        <v>1.0382981200000001</v>
      </c>
      <c r="G300" s="97">
        <f t="shared" ca="1" si="59"/>
        <v>3.8298000000000001</v>
      </c>
      <c r="H300" s="82">
        <f t="shared" ca="1" si="69"/>
        <v>1.04526761</v>
      </c>
      <c r="I300" s="97">
        <f t="shared" ca="1" si="60"/>
        <v>4.5267999999999997</v>
      </c>
      <c r="J300" s="14" t="str">
        <f t="shared" ca="1" si="68"/>
        <v>v</v>
      </c>
      <c r="L300" s="8">
        <f t="shared" si="61"/>
        <v>43374</v>
      </c>
      <c r="N300" s="29" t="str">
        <f t="shared" ca="1" si="62"/>
        <v xml:space="preserve"> </v>
      </c>
      <c r="O300">
        <f t="shared" ca="1" si="63"/>
        <v>2018</v>
      </c>
      <c r="P300">
        <f t="shared" ca="1" si="64"/>
        <v>10</v>
      </c>
      <c r="Q300" s="59">
        <f t="shared" ca="1" si="65"/>
        <v>20180</v>
      </c>
      <c r="R300" s="36">
        <f t="shared" ca="1" si="66"/>
        <v>0.57999999999999996</v>
      </c>
      <c r="S300" s="37">
        <f t="shared" ca="1" si="67"/>
        <v>1.42494882</v>
      </c>
      <c r="T300" s="95">
        <f ca="1">IF(L300&gt;=N$2,1,D300*T301/VLOOKUP(L300,Moeda!A$3:D$24,4,1))</f>
        <v>1.424948823</v>
      </c>
    </row>
    <row r="301" spans="1:21" x14ac:dyDescent="0.2">
      <c r="A301" s="8">
        <v>43405</v>
      </c>
      <c r="B301" s="62">
        <v>0.19</v>
      </c>
      <c r="C301" s="68">
        <v>5019.08</v>
      </c>
      <c r="D301" s="83">
        <f t="shared" ca="1" si="56"/>
        <v>1.00190037</v>
      </c>
      <c r="E301" s="97">
        <f t="shared" ca="1" si="57"/>
        <v>0.19</v>
      </c>
      <c r="F301" s="82">
        <f t="shared" ca="1" si="58"/>
        <v>1.0402712700000001</v>
      </c>
      <c r="G301" s="97">
        <f t="shared" ca="1" si="59"/>
        <v>4.0270999999999999</v>
      </c>
      <c r="H301" s="82">
        <f t="shared" ca="1" si="69"/>
        <v>1.04391269</v>
      </c>
      <c r="I301" s="97">
        <f t="shared" ca="1" si="60"/>
        <v>4.3913000000000002</v>
      </c>
      <c r="J301" s="14" t="str">
        <f t="shared" ca="1" si="68"/>
        <v>v</v>
      </c>
      <c r="L301" s="8">
        <f t="shared" si="61"/>
        <v>43405</v>
      </c>
      <c r="N301" s="29" t="str">
        <f t="shared" ca="1" si="62"/>
        <v xml:space="preserve"> </v>
      </c>
      <c r="O301">
        <f t="shared" ca="1" si="63"/>
        <v>2018</v>
      </c>
      <c r="P301">
        <f t="shared" ca="1" si="64"/>
        <v>11</v>
      </c>
      <c r="Q301" s="59">
        <f t="shared" ca="1" si="65"/>
        <v>22198</v>
      </c>
      <c r="R301" s="36">
        <f t="shared" ca="1" si="66"/>
        <v>0.19</v>
      </c>
      <c r="S301" s="37">
        <f t="shared" ca="1" si="67"/>
        <v>1.4167311899999999</v>
      </c>
      <c r="T301" s="95">
        <f ca="1">IF(L301&gt;=N$2,1,D301*T302/VLOOKUP(L301,Moeda!A$3:D$24,4,1))</f>
        <v>1.4167311869999999</v>
      </c>
    </row>
    <row r="302" spans="1:21" ht="13.5" thickBot="1" x14ac:dyDescent="0.25">
      <c r="A302" s="8">
        <v>43435</v>
      </c>
      <c r="B302" s="62">
        <v>-0.16</v>
      </c>
      <c r="C302" s="69">
        <v>5011.05</v>
      </c>
      <c r="D302" s="83">
        <f t="shared" ca="1" si="56"/>
        <v>0.99840010999999995</v>
      </c>
      <c r="E302" s="97">
        <f t="shared" ca="1" si="57"/>
        <v>-0.16</v>
      </c>
      <c r="F302" s="82">
        <f t="shared" ca="1" si="58"/>
        <v>1.0386069499999999</v>
      </c>
      <c r="G302" s="97">
        <f t="shared" ca="1" si="59"/>
        <v>3.8607</v>
      </c>
      <c r="H302" s="82">
        <f t="shared" ca="1" si="69"/>
        <v>1.0386069499999999</v>
      </c>
      <c r="I302" s="97">
        <f t="shared" ca="1" si="60"/>
        <v>3.8607</v>
      </c>
      <c r="J302" s="14" t="str">
        <f t="shared" ca="1" si="68"/>
        <v>v</v>
      </c>
      <c r="L302" s="8">
        <f t="shared" si="61"/>
        <v>43435</v>
      </c>
      <c r="N302" s="29" t="str">
        <f t="shared" ca="1" si="62"/>
        <v xml:space="preserve"> </v>
      </c>
      <c r="O302">
        <f t="shared" ca="1" si="63"/>
        <v>2018</v>
      </c>
      <c r="P302">
        <f t="shared" ca="1" si="64"/>
        <v>12</v>
      </c>
      <c r="Q302" s="59">
        <f t="shared" ca="1" si="65"/>
        <v>24216</v>
      </c>
      <c r="R302" s="36">
        <f t="shared" ca="1" si="66"/>
        <v>-0.16</v>
      </c>
      <c r="S302" s="37">
        <f t="shared" ca="1" si="67"/>
        <v>1.41404398</v>
      </c>
      <c r="T302" s="95">
        <f ca="1">IF(L302&gt;=N$2,1,D302*T303/VLOOKUP(L302,Moeda!A$3:D$24,4,1))</f>
        <v>1.41404398</v>
      </c>
    </row>
    <row r="303" spans="1:21" x14ac:dyDescent="0.2">
      <c r="A303" s="8">
        <v>43466</v>
      </c>
      <c r="B303" s="62">
        <v>0.3</v>
      </c>
      <c r="C303" s="64">
        <v>5026.08</v>
      </c>
      <c r="D303" s="83">
        <f t="shared" ca="1" si="56"/>
        <v>1.0029993699999999</v>
      </c>
      <c r="E303" s="97">
        <f t="shared" ca="1" si="57"/>
        <v>0.2999</v>
      </c>
      <c r="F303" s="82">
        <f t="shared" ca="1" si="58"/>
        <v>1.0029993699999999</v>
      </c>
      <c r="G303" s="97">
        <f t="shared" ca="1" si="59"/>
        <v>0.2999</v>
      </c>
      <c r="H303" s="82">
        <f t="shared" ca="1" si="69"/>
        <v>1.0376744600000001</v>
      </c>
      <c r="I303" s="97">
        <f t="shared" ca="1" si="60"/>
        <v>3.7673999999999999</v>
      </c>
      <c r="J303" s="14" t="str">
        <f t="shared" ca="1" si="68"/>
        <v>v</v>
      </c>
      <c r="L303" s="8">
        <f t="shared" si="61"/>
        <v>43466</v>
      </c>
      <c r="N303" s="29" t="str">
        <f t="shared" ca="1" si="62"/>
        <v xml:space="preserve"> </v>
      </c>
      <c r="O303">
        <f t="shared" ca="1" si="63"/>
        <v>2019</v>
      </c>
      <c r="P303">
        <f t="shared" ca="1" si="64"/>
        <v>1</v>
      </c>
      <c r="Q303" s="59">
        <f t="shared" ca="1" si="65"/>
        <v>2019</v>
      </c>
      <c r="R303" s="36">
        <f t="shared" ca="1" si="66"/>
        <v>0.2999</v>
      </c>
      <c r="S303" s="37">
        <f t="shared" ca="1" si="67"/>
        <v>1.41630992</v>
      </c>
      <c r="T303" s="95">
        <f ca="1">IF(L303&gt;=N$2,1,D303*T304/VLOOKUP(L303,Moeda!A$3:D$24,4,1))</f>
        <v>1.41630992</v>
      </c>
      <c r="U303" s="40" t="s">
        <v>43</v>
      </c>
    </row>
    <row r="304" spans="1:21" x14ac:dyDescent="0.2">
      <c r="A304" s="8">
        <v>43497</v>
      </c>
      <c r="B304" s="62">
        <v>0.34</v>
      </c>
      <c r="C304" s="64">
        <v>5043.17</v>
      </c>
      <c r="D304" s="83">
        <f t="shared" ca="1" si="56"/>
        <v>1.00340026</v>
      </c>
      <c r="E304" s="97">
        <f t="shared" ca="1" si="57"/>
        <v>0.34</v>
      </c>
      <c r="F304" s="82">
        <f t="shared" ca="1" si="58"/>
        <v>1.0064098299999999</v>
      </c>
      <c r="G304" s="97">
        <f t="shared" ca="1" si="59"/>
        <v>0.64100000000000001</v>
      </c>
      <c r="H304" s="82">
        <f t="shared" ca="1" si="69"/>
        <v>1.03726031</v>
      </c>
      <c r="I304" s="97">
        <f t="shared" ca="1" si="60"/>
        <v>3.726</v>
      </c>
      <c r="J304" s="14" t="str">
        <f t="shared" ca="1" si="68"/>
        <v>v</v>
      </c>
      <c r="L304" s="8">
        <f t="shared" si="61"/>
        <v>43497</v>
      </c>
      <c r="N304" s="29" t="str">
        <f t="shared" ca="1" si="62"/>
        <v xml:space="preserve"> </v>
      </c>
      <c r="O304">
        <f t="shared" ca="1" si="63"/>
        <v>2019</v>
      </c>
      <c r="P304">
        <f t="shared" ca="1" si="64"/>
        <v>2</v>
      </c>
      <c r="Q304" s="59">
        <f t="shared" ca="1" si="65"/>
        <v>4038</v>
      </c>
      <c r="R304" s="36">
        <f t="shared" ca="1" si="66"/>
        <v>0.34</v>
      </c>
      <c r="S304" s="37">
        <f t="shared" ca="1" si="67"/>
        <v>1.41207459</v>
      </c>
      <c r="T304" s="95">
        <f ca="1">IF(L304&gt;=N$2,1,D304*T305/VLOOKUP(L304,Moeda!A$3:D$24,4,1))</f>
        <v>1.4120745859999999</v>
      </c>
    </row>
    <row r="305" spans="1:20" x14ac:dyDescent="0.2">
      <c r="A305" s="8">
        <v>43525</v>
      </c>
      <c r="B305" s="62">
        <v>0.54</v>
      </c>
      <c r="C305" s="64">
        <v>5070.3999999999996</v>
      </c>
      <c r="D305" s="83">
        <f t="shared" ca="1" si="56"/>
        <v>1.0053993800000001</v>
      </c>
      <c r="E305" s="97">
        <f t="shared" ca="1" si="57"/>
        <v>0.53990000000000005</v>
      </c>
      <c r="F305" s="82">
        <f t="shared" ca="1" si="58"/>
        <v>1.0118438199999999</v>
      </c>
      <c r="G305" s="97">
        <f t="shared" ca="1" si="59"/>
        <v>1.1843999999999999</v>
      </c>
      <c r="H305" s="82">
        <f t="shared" ca="1" si="69"/>
        <v>1.04181948</v>
      </c>
      <c r="I305" s="97">
        <f t="shared" ca="1" si="60"/>
        <v>4.1818999999999997</v>
      </c>
      <c r="J305" s="14" t="str">
        <f t="shared" ca="1" si="68"/>
        <v>v</v>
      </c>
      <c r="L305" s="8">
        <f t="shared" si="61"/>
        <v>43525</v>
      </c>
      <c r="N305" s="29" t="str">
        <f t="shared" ca="1" si="62"/>
        <v xml:space="preserve"> </v>
      </c>
      <c r="O305">
        <f t="shared" ca="1" si="63"/>
        <v>2019</v>
      </c>
      <c r="P305">
        <f t="shared" ca="1" si="64"/>
        <v>3</v>
      </c>
      <c r="Q305" s="59">
        <f t="shared" ca="1" si="65"/>
        <v>6057</v>
      </c>
      <c r="R305" s="36">
        <f t="shared" ca="1" si="66"/>
        <v>0.53990000000000005</v>
      </c>
      <c r="S305" s="37">
        <f t="shared" ca="1" si="67"/>
        <v>1.40728944</v>
      </c>
      <c r="T305" s="95">
        <f ca="1">IF(L305&gt;=N$2,1,D305*T306/VLOOKUP(L305,Moeda!A$3:D$24,4,1))</f>
        <v>1.4072894359999999</v>
      </c>
    </row>
    <row r="306" spans="1:20" ht="13.5" thickBot="1" x14ac:dyDescent="0.25">
      <c r="A306" s="8">
        <v>43556</v>
      </c>
      <c r="B306" s="62">
        <v>0.72</v>
      </c>
      <c r="C306" s="70">
        <v>5106.91</v>
      </c>
      <c r="D306" s="83">
        <f t="shared" ca="1" si="56"/>
        <v>1.0072006200000001</v>
      </c>
      <c r="E306" s="97">
        <f t="shared" ca="1" si="57"/>
        <v>0.72009999999999996</v>
      </c>
      <c r="F306" s="82">
        <f t="shared" ca="1" si="58"/>
        <v>1.01912972</v>
      </c>
      <c r="G306" s="97">
        <f t="shared" ca="1" si="59"/>
        <v>1.913</v>
      </c>
      <c r="H306" s="82">
        <f t="shared" ca="1" si="69"/>
        <v>1.0471223700000001</v>
      </c>
      <c r="I306" s="97">
        <f t="shared" ca="1" si="60"/>
        <v>4.7122000000000002</v>
      </c>
      <c r="J306" s="14" t="str">
        <f t="shared" ca="1" si="68"/>
        <v>v</v>
      </c>
      <c r="L306" s="8">
        <f t="shared" si="61"/>
        <v>43556</v>
      </c>
      <c r="N306" s="29" t="str">
        <f t="shared" ca="1" si="62"/>
        <v xml:space="preserve"> </v>
      </c>
      <c r="O306">
        <f t="shared" ca="1" si="63"/>
        <v>2019</v>
      </c>
      <c r="P306">
        <f t="shared" ca="1" si="64"/>
        <v>4</v>
      </c>
      <c r="Q306" s="59">
        <f t="shared" ca="1" si="65"/>
        <v>8076</v>
      </c>
      <c r="R306" s="36">
        <f t="shared" ca="1" si="66"/>
        <v>0.72009999999999996</v>
      </c>
      <c r="S306" s="37">
        <f t="shared" ca="1" si="67"/>
        <v>1.3997317499999999</v>
      </c>
      <c r="T306" s="95">
        <f ca="1">IF(L306&gt;=N$2,1,D306*T307/VLOOKUP(L306,Moeda!A$3:D$24,4,1))</f>
        <v>1.3997317520000001</v>
      </c>
    </row>
    <row r="307" spans="1:20" x14ac:dyDescent="0.2">
      <c r="A307" s="8">
        <v>43586</v>
      </c>
      <c r="B307" s="62">
        <v>0.35</v>
      </c>
      <c r="C307" s="64">
        <v>5124.78</v>
      </c>
      <c r="D307" s="83">
        <f t="shared" ca="1" si="56"/>
        <v>1.0034991799999999</v>
      </c>
      <c r="E307" s="97">
        <f t="shared" ca="1" si="57"/>
        <v>0.34989999999999999</v>
      </c>
      <c r="F307" s="82">
        <f t="shared" ca="1" si="58"/>
        <v>1.0226958399999999</v>
      </c>
      <c r="G307" s="97">
        <f t="shared" ca="1" si="59"/>
        <v>2.2696000000000001</v>
      </c>
      <c r="H307" s="82">
        <f t="shared" ca="1" si="69"/>
        <v>1.04931694</v>
      </c>
      <c r="I307" s="97">
        <f t="shared" ca="1" si="60"/>
        <v>4.9317000000000002</v>
      </c>
      <c r="J307" s="14" t="str">
        <f t="shared" ca="1" si="68"/>
        <v>v</v>
      </c>
      <c r="L307" s="8">
        <f t="shared" si="61"/>
        <v>43586</v>
      </c>
      <c r="N307" s="29" t="str">
        <f t="shared" ca="1" si="62"/>
        <v xml:space="preserve"> </v>
      </c>
      <c r="O307">
        <f t="shared" ca="1" si="63"/>
        <v>2019</v>
      </c>
      <c r="P307">
        <f t="shared" ca="1" si="64"/>
        <v>5</v>
      </c>
      <c r="Q307" s="59">
        <f t="shared" ca="1" si="65"/>
        <v>10095</v>
      </c>
      <c r="R307" s="36">
        <f t="shared" ca="1" si="66"/>
        <v>0.34989999999999999</v>
      </c>
      <c r="S307" s="37">
        <f t="shared" ca="1" si="67"/>
        <v>1.38972487</v>
      </c>
      <c r="T307" s="95">
        <f ca="1">IF(L307&gt;=N$2,1,D307*T308/VLOOKUP(L307,Moeda!A$3:D$24,4,1))</f>
        <v>1.3897248710000001</v>
      </c>
    </row>
    <row r="308" spans="1:20" x14ac:dyDescent="0.2">
      <c r="A308" s="8">
        <v>43617</v>
      </c>
      <c r="B308" s="62">
        <v>0.06</v>
      </c>
      <c r="C308" s="64">
        <v>5127.8500000000004</v>
      </c>
      <c r="D308" s="83">
        <f t="shared" ca="1" si="56"/>
        <v>1.0005990499999999</v>
      </c>
      <c r="E308" s="97">
        <f t="shared" ca="1" si="57"/>
        <v>5.9900000000000002E-2</v>
      </c>
      <c r="F308" s="82">
        <f t="shared" ca="1" si="58"/>
        <v>1.02330849</v>
      </c>
      <c r="G308" s="97">
        <f t="shared" ca="1" si="59"/>
        <v>2.3308</v>
      </c>
      <c r="H308" s="82">
        <f t="shared" ca="1" si="69"/>
        <v>1.0384194</v>
      </c>
      <c r="I308" s="97">
        <f t="shared" ca="1" si="60"/>
        <v>3.8418999999999999</v>
      </c>
      <c r="J308" s="14" t="str">
        <f t="shared" ca="1" si="68"/>
        <v>v</v>
      </c>
      <c r="L308" s="8">
        <f t="shared" si="61"/>
        <v>43617</v>
      </c>
      <c r="N308" s="29" t="str">
        <f t="shared" ca="1" si="62"/>
        <v xml:space="preserve"> </v>
      </c>
      <c r="O308">
        <f t="shared" ca="1" si="63"/>
        <v>2019</v>
      </c>
      <c r="P308">
        <f t="shared" ca="1" si="64"/>
        <v>6</v>
      </c>
      <c r="Q308" s="59">
        <f t="shared" ca="1" si="65"/>
        <v>12114</v>
      </c>
      <c r="R308" s="36">
        <f t="shared" ca="1" si="66"/>
        <v>5.9900000000000002E-2</v>
      </c>
      <c r="S308" s="37">
        <f t="shared" ca="1" si="67"/>
        <v>1.38487893</v>
      </c>
      <c r="T308" s="95">
        <f ca="1">IF(L308&gt;=N$2,1,D308*T309/VLOOKUP(L308,Moeda!A$3:D$24,4,1))</f>
        <v>1.38487893</v>
      </c>
    </row>
    <row r="309" spans="1:20" x14ac:dyDescent="0.2">
      <c r="A309" s="8">
        <v>43647</v>
      </c>
      <c r="B309" s="62">
        <v>0.09</v>
      </c>
      <c r="C309" s="64">
        <v>5132.47</v>
      </c>
      <c r="D309" s="83">
        <f t="shared" ca="1" si="56"/>
        <v>1.0009009600000001</v>
      </c>
      <c r="E309" s="97">
        <f t="shared" ca="1" si="57"/>
        <v>9.01E-2</v>
      </c>
      <c r="F309" s="82">
        <f t="shared" ca="1" si="58"/>
        <v>1.0242304499999999</v>
      </c>
      <c r="G309" s="97">
        <f t="shared" ca="1" si="59"/>
        <v>2.423</v>
      </c>
      <c r="H309" s="82">
        <f t="shared" ca="1" si="69"/>
        <v>1.03274625</v>
      </c>
      <c r="I309" s="97">
        <f t="shared" ca="1" si="60"/>
        <v>3.2746</v>
      </c>
      <c r="J309" s="14" t="str">
        <f t="shared" ca="1" si="68"/>
        <v>v</v>
      </c>
      <c r="L309" s="8">
        <f t="shared" si="61"/>
        <v>43647</v>
      </c>
      <c r="N309" s="29" t="str">
        <f t="shared" ca="1" si="62"/>
        <v xml:space="preserve"> </v>
      </c>
      <c r="O309">
        <f t="shared" ca="1" si="63"/>
        <v>2019</v>
      </c>
      <c r="P309">
        <f t="shared" ca="1" si="64"/>
        <v>7</v>
      </c>
      <c r="Q309" s="59">
        <f t="shared" ca="1" si="65"/>
        <v>14133</v>
      </c>
      <c r="R309" s="36">
        <f t="shared" ca="1" si="66"/>
        <v>9.01E-2</v>
      </c>
      <c r="S309" s="37">
        <f t="shared" ca="1" si="67"/>
        <v>1.38404982</v>
      </c>
      <c r="T309" s="95">
        <f ca="1">IF(L309&gt;=N$2,1,D309*T310/VLOOKUP(L309,Moeda!A$3:D$24,4,1))</f>
        <v>1.384049815</v>
      </c>
    </row>
    <row r="310" spans="1:20" x14ac:dyDescent="0.2">
      <c r="A310" s="8">
        <v>43678</v>
      </c>
      <c r="B310" s="62">
        <v>0.08</v>
      </c>
      <c r="C310" s="64">
        <v>5136.58</v>
      </c>
      <c r="D310" s="83">
        <f t="shared" ca="1" si="56"/>
        <v>1.0008007800000001</v>
      </c>
      <c r="E310" s="97">
        <f t="shared" ca="1" si="57"/>
        <v>8.0100000000000005E-2</v>
      </c>
      <c r="F310" s="82">
        <f t="shared" ca="1" si="58"/>
        <v>1.02505063</v>
      </c>
      <c r="G310" s="97">
        <f t="shared" ca="1" si="59"/>
        <v>2.5051000000000001</v>
      </c>
      <c r="H310" s="82">
        <f t="shared" ca="1" si="69"/>
        <v>1.0322314800000001</v>
      </c>
      <c r="I310" s="97">
        <f t="shared" ca="1" si="60"/>
        <v>3.2231000000000001</v>
      </c>
      <c r="J310" s="14" t="str">
        <f t="shared" ca="1" si="68"/>
        <v>v</v>
      </c>
      <c r="L310" s="8">
        <f t="shared" si="61"/>
        <v>43678</v>
      </c>
      <c r="N310" s="29" t="str">
        <f t="shared" ca="1" si="62"/>
        <v xml:space="preserve"> </v>
      </c>
      <c r="O310">
        <f t="shared" ca="1" si="63"/>
        <v>2019</v>
      </c>
      <c r="P310">
        <f t="shared" ca="1" si="64"/>
        <v>8</v>
      </c>
      <c r="Q310" s="59">
        <f t="shared" ca="1" si="65"/>
        <v>16152</v>
      </c>
      <c r="R310" s="36">
        <f t="shared" ca="1" si="66"/>
        <v>8.0100000000000005E-2</v>
      </c>
      <c r="S310" s="37">
        <f t="shared" ca="1" si="67"/>
        <v>1.3828039599999999</v>
      </c>
      <c r="T310" s="95">
        <f ca="1">IF(L310&gt;=N$2,1,D310*T311/VLOOKUP(L310,Moeda!A$3:D$24,4,1))</f>
        <v>1.3828039640000001</v>
      </c>
    </row>
    <row r="311" spans="1:20" x14ac:dyDescent="0.2">
      <c r="A311" s="8">
        <v>43709</v>
      </c>
      <c r="B311" s="62">
        <v>0.09</v>
      </c>
      <c r="C311" s="64">
        <v>5141.2</v>
      </c>
      <c r="D311" s="83">
        <f t="shared" ca="1" si="56"/>
        <v>1.00089943</v>
      </c>
      <c r="E311" s="97">
        <f t="shared" ca="1" si="57"/>
        <v>8.9899999999999994E-2</v>
      </c>
      <c r="F311" s="82">
        <f t="shared" ca="1" si="58"/>
        <v>1.0259725900000001</v>
      </c>
      <c r="G311" s="97">
        <f t="shared" ca="1" si="59"/>
        <v>2.5973000000000002</v>
      </c>
      <c r="H311" s="82">
        <f t="shared" ca="1" si="69"/>
        <v>1.0322306000000001</v>
      </c>
      <c r="I311" s="97">
        <f t="shared" ca="1" si="60"/>
        <v>3.2231000000000001</v>
      </c>
      <c r="J311" s="14" t="str">
        <f t="shared" ca="1" si="68"/>
        <v>v</v>
      </c>
      <c r="L311" s="8">
        <f t="shared" si="61"/>
        <v>43709</v>
      </c>
      <c r="N311" s="29" t="str">
        <f t="shared" ca="1" si="62"/>
        <v xml:space="preserve"> </v>
      </c>
      <c r="O311">
        <f t="shared" ca="1" si="63"/>
        <v>2019</v>
      </c>
      <c r="P311">
        <f t="shared" ca="1" si="64"/>
        <v>9</v>
      </c>
      <c r="Q311" s="59">
        <f t="shared" ca="1" si="65"/>
        <v>18171</v>
      </c>
      <c r="R311" s="36">
        <f t="shared" ca="1" si="66"/>
        <v>8.9899999999999994E-2</v>
      </c>
      <c r="S311" s="37">
        <f t="shared" ca="1" si="67"/>
        <v>1.3816975300000001</v>
      </c>
      <c r="T311" s="95">
        <f ca="1">IF(L311&gt;=N$2,1,D311*T312/VLOOKUP(L311,Moeda!A$3:D$24,4,1))</f>
        <v>1.3816975279999999</v>
      </c>
    </row>
    <row r="312" spans="1:20" x14ac:dyDescent="0.2">
      <c r="A312" s="8">
        <v>43739</v>
      </c>
      <c r="B312" s="62">
        <v>0.09</v>
      </c>
      <c r="C312" s="64">
        <v>5145.83</v>
      </c>
      <c r="D312" s="83">
        <f t="shared" ca="1" si="56"/>
        <v>1.00090057</v>
      </c>
      <c r="E312" s="97">
        <f t="shared" ca="1" si="57"/>
        <v>9.01E-2</v>
      </c>
      <c r="F312" s="82">
        <f t="shared" ca="1" si="58"/>
        <v>1.02689655</v>
      </c>
      <c r="G312" s="97">
        <f t="shared" ca="1" si="59"/>
        <v>2.6897000000000002</v>
      </c>
      <c r="H312" s="82">
        <f t="shared" ca="1" si="69"/>
        <v>1.02720199</v>
      </c>
      <c r="I312" s="97">
        <f t="shared" ca="1" si="60"/>
        <v>2.7202000000000002</v>
      </c>
      <c r="J312" s="14" t="str">
        <f t="shared" ca="1" si="68"/>
        <v>v</v>
      </c>
      <c r="L312" s="8">
        <f t="shared" si="61"/>
        <v>43739</v>
      </c>
      <c r="N312" s="29" t="str">
        <f t="shared" ca="1" si="62"/>
        <v xml:space="preserve"> </v>
      </c>
      <c r="O312">
        <f t="shared" ca="1" si="63"/>
        <v>2019</v>
      </c>
      <c r="P312">
        <f t="shared" ca="1" si="64"/>
        <v>10</v>
      </c>
      <c r="Q312" s="59">
        <f t="shared" ca="1" si="65"/>
        <v>20190</v>
      </c>
      <c r="R312" s="36">
        <f t="shared" ca="1" si="66"/>
        <v>9.01E-2</v>
      </c>
      <c r="S312" s="37">
        <f t="shared" ca="1" si="67"/>
        <v>1.38045591</v>
      </c>
      <c r="T312" s="95">
        <f ca="1">IF(L312&gt;=N$2,1,D312*T313/VLOOKUP(L312,Moeda!A$3:D$24,4,1))</f>
        <v>1.380455905</v>
      </c>
    </row>
    <row r="313" spans="1:20" x14ac:dyDescent="0.2">
      <c r="A313" s="8">
        <v>43770</v>
      </c>
      <c r="B313" s="62">
        <v>0.14000000000000001</v>
      </c>
      <c r="C313" s="64">
        <v>5153.03</v>
      </c>
      <c r="D313" s="83">
        <f t="shared" ca="1" si="56"/>
        <v>1.0013991900000001</v>
      </c>
      <c r="E313" s="97">
        <f t="shared" ca="1" si="57"/>
        <v>0.1399</v>
      </c>
      <c r="F313" s="82">
        <f t="shared" ca="1" si="58"/>
        <v>1.0283333699999999</v>
      </c>
      <c r="G313" s="97">
        <f t="shared" ca="1" si="59"/>
        <v>2.8332999999999999</v>
      </c>
      <c r="H313" s="82">
        <f t="shared" ca="1" si="69"/>
        <v>1.02668815</v>
      </c>
      <c r="I313" s="97">
        <f t="shared" ca="1" si="60"/>
        <v>2.6688000000000001</v>
      </c>
      <c r="J313" s="14" t="str">
        <f t="shared" ca="1" si="68"/>
        <v>v</v>
      </c>
      <c r="L313" s="8">
        <f t="shared" si="61"/>
        <v>43770</v>
      </c>
      <c r="N313" s="29" t="str">
        <f t="shared" ca="1" si="62"/>
        <v xml:space="preserve"> </v>
      </c>
      <c r="O313">
        <f t="shared" ca="1" si="63"/>
        <v>2019</v>
      </c>
      <c r="P313">
        <f t="shared" ca="1" si="64"/>
        <v>11</v>
      </c>
      <c r="Q313" s="59">
        <f t="shared" ca="1" si="65"/>
        <v>22209</v>
      </c>
      <c r="R313" s="36">
        <f t="shared" ca="1" si="66"/>
        <v>0.1399</v>
      </c>
      <c r="S313" s="37">
        <f t="shared" ca="1" si="67"/>
        <v>1.3792138300000001</v>
      </c>
      <c r="T313" s="95">
        <f ca="1">IF(L313&gt;=N$2,1,D313*T314/VLOOKUP(L313,Moeda!A$3:D$24,4,1))</f>
        <v>1.379213826</v>
      </c>
    </row>
    <row r="314" spans="1:20" x14ac:dyDescent="0.2">
      <c r="A314" s="8">
        <v>43800</v>
      </c>
      <c r="B314" s="62">
        <v>1.05</v>
      </c>
      <c r="C314" s="64">
        <v>5207.1400000000003</v>
      </c>
      <c r="D314" s="83">
        <f t="shared" ca="1" si="56"/>
        <v>1.01050062</v>
      </c>
      <c r="E314" s="97">
        <f t="shared" ca="1" si="57"/>
        <v>1.0501</v>
      </c>
      <c r="F314" s="82">
        <f t="shared" ca="1" si="58"/>
        <v>1.03913151</v>
      </c>
      <c r="G314" s="97">
        <f t="shared" ca="1" si="59"/>
        <v>3.9131999999999998</v>
      </c>
      <c r="H314" s="82">
        <f t="shared" ca="1" si="69"/>
        <v>1.03913151</v>
      </c>
      <c r="I314" s="97">
        <f t="shared" ca="1" si="60"/>
        <v>3.9131999999999998</v>
      </c>
      <c r="J314" s="14" t="str">
        <f t="shared" ca="1" si="68"/>
        <v>v</v>
      </c>
      <c r="L314" s="8">
        <f t="shared" si="61"/>
        <v>43800</v>
      </c>
      <c r="N314" s="29" t="str">
        <f t="shared" ca="1" si="62"/>
        <v xml:space="preserve"> </v>
      </c>
      <c r="O314">
        <f t="shared" ca="1" si="63"/>
        <v>2019</v>
      </c>
      <c r="P314">
        <f t="shared" ca="1" si="64"/>
        <v>12</v>
      </c>
      <c r="Q314" s="59">
        <f t="shared" ca="1" si="65"/>
        <v>24228</v>
      </c>
      <c r="R314" s="36">
        <f t="shared" ca="1" si="66"/>
        <v>1.0501</v>
      </c>
      <c r="S314" s="37">
        <f t="shared" ca="1" si="67"/>
        <v>1.37728674</v>
      </c>
      <c r="T314" s="95">
        <f ca="1">IF(L314&gt;=N$2,1,D314*T315/VLOOKUP(L314,Moeda!A$3:D$24,4,1))</f>
        <v>1.37728674</v>
      </c>
    </row>
    <row r="315" spans="1:20" x14ac:dyDescent="0.2">
      <c r="A315" s="8">
        <v>43831</v>
      </c>
      <c r="B315" s="62">
        <v>0.71</v>
      </c>
      <c r="C315" s="64">
        <v>5244.11</v>
      </c>
      <c r="D315" s="83">
        <f t="shared" ca="1" si="56"/>
        <v>1.00709987</v>
      </c>
      <c r="E315" s="97">
        <f t="shared" ca="1" si="57"/>
        <v>0.71</v>
      </c>
      <c r="F315" s="82">
        <f t="shared" ca="1" si="58"/>
        <v>1.00709987</v>
      </c>
      <c r="G315" s="97">
        <f t="shared" ca="1" si="59"/>
        <v>0.71</v>
      </c>
      <c r="H315" s="82">
        <f t="shared" ca="1" si="69"/>
        <v>1.0433797300000001</v>
      </c>
      <c r="I315" s="97">
        <f t="shared" ca="1" si="60"/>
        <v>4.3380000000000001</v>
      </c>
      <c r="J315" s="14" t="str">
        <f t="shared" ca="1" si="68"/>
        <v>v</v>
      </c>
      <c r="L315" s="8">
        <f t="shared" si="61"/>
        <v>43831</v>
      </c>
      <c r="N315" s="29" t="str">
        <f t="shared" ca="1" si="62"/>
        <v xml:space="preserve"> </v>
      </c>
      <c r="O315">
        <f t="shared" ca="1" si="63"/>
        <v>2020</v>
      </c>
      <c r="P315">
        <f t="shared" ca="1" si="64"/>
        <v>1</v>
      </c>
      <c r="Q315" s="59">
        <f t="shared" ca="1" si="65"/>
        <v>2020</v>
      </c>
      <c r="R315" s="36">
        <f t="shared" ca="1" si="66"/>
        <v>0.71</v>
      </c>
      <c r="S315" s="37">
        <f t="shared" ca="1" si="67"/>
        <v>1.3629746599999999</v>
      </c>
      <c r="T315" s="95">
        <f ca="1">IF(L315&gt;=N$2,1,D315*T316/VLOOKUP(L315,Moeda!A$3:D$24,4,1))</f>
        <v>1.362974661</v>
      </c>
    </row>
    <row r="316" spans="1:20" x14ac:dyDescent="0.2">
      <c r="A316" s="8">
        <v>43862</v>
      </c>
      <c r="B316" s="62">
        <v>0.22</v>
      </c>
      <c r="C316" s="64">
        <v>5255.65</v>
      </c>
      <c r="D316" s="83">
        <f t="shared" ca="1" si="56"/>
        <v>1.0022005599999999</v>
      </c>
      <c r="E316" s="97">
        <f t="shared" ca="1" si="57"/>
        <v>0.22009999999999999</v>
      </c>
      <c r="F316" s="82">
        <f t="shared" ca="1" si="58"/>
        <v>1.00931605</v>
      </c>
      <c r="G316" s="97">
        <f t="shared" ca="1" si="59"/>
        <v>0.93159999999999998</v>
      </c>
      <c r="H316" s="82">
        <f t="shared" ca="1" si="69"/>
        <v>1.04213223</v>
      </c>
      <c r="I316" s="97">
        <f t="shared" ca="1" si="60"/>
        <v>4.2131999999999996</v>
      </c>
      <c r="J316" s="14" t="str">
        <f t="shared" ca="1" si="68"/>
        <v>v</v>
      </c>
      <c r="L316" s="8">
        <f t="shared" si="61"/>
        <v>43862</v>
      </c>
      <c r="N316" s="29" t="str">
        <f t="shared" ca="1" si="62"/>
        <v xml:space="preserve"> </v>
      </c>
      <c r="O316">
        <f t="shared" ca="1" si="63"/>
        <v>2020</v>
      </c>
      <c r="P316">
        <f t="shared" ca="1" si="64"/>
        <v>2</v>
      </c>
      <c r="Q316" s="59">
        <f t="shared" ca="1" si="65"/>
        <v>4040</v>
      </c>
      <c r="R316" s="36">
        <f t="shared" ca="1" si="66"/>
        <v>0.22009999999999999</v>
      </c>
      <c r="S316" s="37">
        <f t="shared" ca="1" si="67"/>
        <v>1.35336594</v>
      </c>
      <c r="T316" s="95">
        <f ca="1">IF(L316&gt;=N$2,1,D316*T317/VLOOKUP(L316,Moeda!A$3:D$24,4,1))</f>
        <v>1.3533659389999999</v>
      </c>
    </row>
    <row r="317" spans="1:20" x14ac:dyDescent="0.2">
      <c r="A317" s="8">
        <v>43891</v>
      </c>
      <c r="B317" s="62">
        <v>0.02</v>
      </c>
      <c r="C317" s="64">
        <v>5256.7</v>
      </c>
      <c r="D317" s="83">
        <f t="shared" ca="1" si="56"/>
        <v>1.00019978</v>
      </c>
      <c r="E317" s="97">
        <f t="shared" ca="1" si="57"/>
        <v>0.02</v>
      </c>
      <c r="F317" s="82">
        <f t="shared" ca="1" si="58"/>
        <v>1.00951769</v>
      </c>
      <c r="G317" s="97">
        <f t="shared" ca="1" si="59"/>
        <v>0.95179999999999998</v>
      </c>
      <c r="H317" s="82">
        <f t="shared" ca="1" si="69"/>
        <v>1.03674266</v>
      </c>
      <c r="I317" s="97">
        <f t="shared" ca="1" si="60"/>
        <v>3.6743000000000001</v>
      </c>
      <c r="J317" s="14" t="str">
        <f t="shared" ca="1" si="68"/>
        <v>v</v>
      </c>
      <c r="L317" s="8">
        <f t="shared" si="61"/>
        <v>43891</v>
      </c>
      <c r="N317" s="29" t="str">
        <f t="shared" ca="1" si="62"/>
        <v xml:space="preserve"> </v>
      </c>
      <c r="O317">
        <f t="shared" ca="1" si="63"/>
        <v>2020</v>
      </c>
      <c r="P317">
        <f t="shared" ca="1" si="64"/>
        <v>3</v>
      </c>
      <c r="Q317" s="59">
        <f t="shared" ca="1" si="65"/>
        <v>6060</v>
      </c>
      <c r="R317" s="36">
        <f t="shared" ca="1" si="66"/>
        <v>0.02</v>
      </c>
      <c r="S317" s="37">
        <f t="shared" ca="1" si="67"/>
        <v>1.3503943199999999</v>
      </c>
      <c r="T317" s="95">
        <f ca="1">IF(L317&gt;=N$2,1,D317*T318/VLOOKUP(L317,Moeda!A$3:D$24,4,1))</f>
        <v>1.350394315</v>
      </c>
    </row>
    <row r="318" spans="1:20" x14ac:dyDescent="0.2">
      <c r="A318" s="8">
        <v>43922</v>
      </c>
      <c r="B318" s="62">
        <v>-0.01</v>
      </c>
      <c r="C318" s="64">
        <v>5256.17</v>
      </c>
      <c r="D318" s="83">
        <f t="shared" ca="1" si="56"/>
        <v>0.99989918</v>
      </c>
      <c r="E318" s="97">
        <f t="shared" ca="1" si="57"/>
        <v>-1.01E-2</v>
      </c>
      <c r="F318" s="82">
        <f t="shared" ca="1" si="58"/>
        <v>1.00941591</v>
      </c>
      <c r="G318" s="97">
        <f t="shared" ca="1" si="59"/>
        <v>0.94159999999999999</v>
      </c>
      <c r="H318" s="82">
        <f t="shared" ca="1" si="69"/>
        <v>1.02922706</v>
      </c>
      <c r="I318" s="97">
        <f t="shared" ca="1" si="60"/>
        <v>2.9226999999999999</v>
      </c>
      <c r="J318" s="14" t="str">
        <f t="shared" ca="1" si="68"/>
        <v>v</v>
      </c>
      <c r="L318" s="8">
        <f t="shared" si="61"/>
        <v>43922</v>
      </c>
      <c r="N318" s="29" t="str">
        <f t="shared" ca="1" si="62"/>
        <v xml:space="preserve"> </v>
      </c>
      <c r="O318">
        <f t="shared" ca="1" si="63"/>
        <v>2020</v>
      </c>
      <c r="P318">
        <f t="shared" ca="1" si="64"/>
        <v>4</v>
      </c>
      <c r="Q318" s="59">
        <f t="shared" ca="1" si="65"/>
        <v>8080</v>
      </c>
      <c r="R318" s="36">
        <f t="shared" ca="1" si="66"/>
        <v>-1.01E-2</v>
      </c>
      <c r="S318" s="37">
        <f t="shared" ca="1" si="67"/>
        <v>1.3501245900000001</v>
      </c>
      <c r="T318" s="95">
        <f ca="1">IF(L318&gt;=N$2,1,D318*T319/VLOOKUP(L318,Moeda!A$3:D$24,4,1))</f>
        <v>1.350124587</v>
      </c>
    </row>
    <row r="319" spans="1:20" x14ac:dyDescent="0.2">
      <c r="A319" s="8">
        <v>43952</v>
      </c>
      <c r="B319" s="62">
        <v>-0.59</v>
      </c>
      <c r="C319" s="64">
        <v>5225.16</v>
      </c>
      <c r="D319" s="83">
        <f t="shared" ca="1" si="56"/>
        <v>0.99410027000000001</v>
      </c>
      <c r="E319" s="97">
        <f t="shared" ca="1" si="57"/>
        <v>-0.59</v>
      </c>
      <c r="F319" s="82">
        <f t="shared" ca="1" si="58"/>
        <v>1.00346063</v>
      </c>
      <c r="G319" s="97">
        <f t="shared" ca="1" si="59"/>
        <v>0.34610000000000002</v>
      </c>
      <c r="H319" s="82">
        <f t="shared" ca="1" si="69"/>
        <v>1.01958718</v>
      </c>
      <c r="I319" s="97">
        <f t="shared" ca="1" si="60"/>
        <v>1.9587000000000001</v>
      </c>
      <c r="J319" s="14" t="str">
        <f t="shared" ca="1" si="68"/>
        <v>v</v>
      </c>
      <c r="L319" s="8">
        <f t="shared" si="61"/>
        <v>43952</v>
      </c>
      <c r="N319" s="29" t="str">
        <f t="shared" ca="1" si="62"/>
        <v xml:space="preserve"> </v>
      </c>
      <c r="O319">
        <f t="shared" ca="1" si="63"/>
        <v>2020</v>
      </c>
      <c r="P319">
        <f t="shared" ca="1" si="64"/>
        <v>5</v>
      </c>
      <c r="Q319" s="59">
        <f t="shared" ca="1" si="65"/>
        <v>10100</v>
      </c>
      <c r="R319" s="36">
        <f t="shared" ca="1" si="66"/>
        <v>-0.59</v>
      </c>
      <c r="S319" s="37">
        <f t="shared" ca="1" si="67"/>
        <v>1.3502607200000001</v>
      </c>
      <c r="T319" s="95">
        <f ca="1">IF(L319&gt;=N$2,1,D319*T320/VLOOKUP(L319,Moeda!A$3:D$24,4,1))</f>
        <v>1.3502607200000001</v>
      </c>
    </row>
    <row r="320" spans="1:20" x14ac:dyDescent="0.2">
      <c r="A320" s="8">
        <v>43983</v>
      </c>
      <c r="B320" s="62">
        <v>0.02</v>
      </c>
      <c r="C320" s="64">
        <v>5226.21</v>
      </c>
      <c r="D320" s="83">
        <f t="shared" ca="1" si="56"/>
        <v>1.00020095</v>
      </c>
      <c r="E320" s="97">
        <f t="shared" ca="1" si="57"/>
        <v>2.01E-2</v>
      </c>
      <c r="F320" s="82">
        <f t="shared" ca="1" si="58"/>
        <v>1.0036622799999999</v>
      </c>
      <c r="G320" s="97">
        <f t="shared" ca="1" si="59"/>
        <v>0.36620000000000003</v>
      </c>
      <c r="H320" s="82">
        <f t="shared" ca="1" si="69"/>
        <v>1.0191815200000001</v>
      </c>
      <c r="I320" s="97">
        <f t="shared" ca="1" si="60"/>
        <v>1.9181999999999999</v>
      </c>
      <c r="J320" s="14" t="str">
        <f t="shared" ca="1" si="68"/>
        <v>v</v>
      </c>
      <c r="L320" s="8">
        <f t="shared" si="61"/>
        <v>43983</v>
      </c>
      <c r="N320" s="29" t="str">
        <f t="shared" ca="1" si="62"/>
        <v xml:space="preserve"> </v>
      </c>
      <c r="O320">
        <f t="shared" ca="1" si="63"/>
        <v>2020</v>
      </c>
      <c r="P320">
        <f t="shared" ca="1" si="64"/>
        <v>6</v>
      </c>
      <c r="Q320" s="59">
        <f t="shared" ca="1" si="65"/>
        <v>12120</v>
      </c>
      <c r="R320" s="36">
        <f t="shared" ca="1" si="66"/>
        <v>2.01E-2</v>
      </c>
      <c r="S320" s="37">
        <f t="shared" ca="1" si="67"/>
        <v>1.3582741700000001</v>
      </c>
      <c r="T320" s="95">
        <f ca="1">IF(L320&gt;=N$2,1,D320*T321/VLOOKUP(L320,Moeda!A$3:D$24,4,1))</f>
        <v>1.3582741709999999</v>
      </c>
    </row>
    <row r="321" spans="1:20" x14ac:dyDescent="0.2">
      <c r="A321" s="8">
        <v>44013</v>
      </c>
      <c r="B321" s="62">
        <v>0.3</v>
      </c>
      <c r="C321" s="64">
        <v>5241.8900000000003</v>
      </c>
      <c r="D321" s="83">
        <f t="shared" ca="1" si="56"/>
        <v>1.0030002600000001</v>
      </c>
      <c r="E321" s="97">
        <f t="shared" ca="1" si="57"/>
        <v>0.3</v>
      </c>
      <c r="F321" s="82">
        <f t="shared" ca="1" si="58"/>
        <v>1.00667353</v>
      </c>
      <c r="G321" s="97">
        <f t="shared" ca="1" si="59"/>
        <v>0.66739999999999999</v>
      </c>
      <c r="H321" s="82">
        <f t="shared" ca="1" si="69"/>
        <v>1.0213191699999999</v>
      </c>
      <c r="I321" s="97">
        <f t="shared" ca="1" si="60"/>
        <v>2.1318999999999999</v>
      </c>
      <c r="J321" s="14" t="str">
        <f t="shared" ca="1" si="68"/>
        <v>v</v>
      </c>
      <c r="L321" s="8">
        <f t="shared" si="61"/>
        <v>44013</v>
      </c>
      <c r="N321" s="29" t="str">
        <f t="shared" ca="1" si="62"/>
        <v xml:space="preserve"> </v>
      </c>
      <c r="O321">
        <f t="shared" ca="1" si="63"/>
        <v>2020</v>
      </c>
      <c r="P321">
        <f t="shared" ca="1" si="64"/>
        <v>7</v>
      </c>
      <c r="Q321" s="59">
        <f t="shared" ca="1" si="65"/>
        <v>14140</v>
      </c>
      <c r="R321" s="36">
        <f t="shared" ca="1" si="66"/>
        <v>0.3</v>
      </c>
      <c r="S321" s="37">
        <f t="shared" ca="1" si="67"/>
        <v>1.3580012800000001</v>
      </c>
      <c r="T321" s="95">
        <f ca="1">IF(L321&gt;=N$2,1,D321*T322/VLOOKUP(L321,Moeda!A$3:D$24,4,1))</f>
        <v>1.3580012809999999</v>
      </c>
    </row>
    <row r="322" spans="1:20" x14ac:dyDescent="0.2">
      <c r="A322" s="8">
        <v>44044</v>
      </c>
      <c r="B322" s="62">
        <v>0.23</v>
      </c>
      <c r="C322" s="64">
        <v>5253.95</v>
      </c>
      <c r="D322" s="83">
        <f t="shared" ca="1" si="56"/>
        <v>1.0023006999999999</v>
      </c>
      <c r="E322" s="97">
        <f t="shared" ca="1" si="57"/>
        <v>0.2301</v>
      </c>
      <c r="F322" s="82">
        <f t="shared" ca="1" si="58"/>
        <v>1.0089895799999999</v>
      </c>
      <c r="G322" s="97">
        <f t="shared" ca="1" si="59"/>
        <v>0.89900000000000002</v>
      </c>
      <c r="H322" s="82">
        <f t="shared" ca="1" si="69"/>
        <v>1.0228498399999999</v>
      </c>
      <c r="I322" s="97">
        <f t="shared" ca="1" si="60"/>
        <v>2.2850000000000001</v>
      </c>
      <c r="J322" s="14" t="str">
        <f t="shared" ca="1" si="68"/>
        <v>v</v>
      </c>
      <c r="L322" s="8">
        <f t="shared" si="61"/>
        <v>44044</v>
      </c>
      <c r="N322" s="29" t="str">
        <f t="shared" ca="1" si="62"/>
        <v xml:space="preserve"> </v>
      </c>
      <c r="O322">
        <f t="shared" ca="1" si="63"/>
        <v>2020</v>
      </c>
      <c r="P322">
        <f t="shared" ca="1" si="64"/>
        <v>8</v>
      </c>
      <c r="Q322" s="59">
        <f t="shared" ca="1" si="65"/>
        <v>16160</v>
      </c>
      <c r="R322" s="36">
        <f t="shared" ca="1" si="66"/>
        <v>0.2301</v>
      </c>
      <c r="S322" s="37">
        <f t="shared" ca="1" si="67"/>
        <v>1.35393911</v>
      </c>
      <c r="T322" s="95">
        <f ca="1">IF(L322&gt;=N$2,1,D322*T323/VLOOKUP(L322,Moeda!A$3:D$24,4,1))</f>
        <v>1.3539391119999999</v>
      </c>
    </row>
    <row r="323" spans="1:20" x14ac:dyDescent="0.2">
      <c r="A323" s="8">
        <v>44075</v>
      </c>
      <c r="B323" s="62">
        <v>0.45</v>
      </c>
      <c r="C323" s="64">
        <v>5277.59</v>
      </c>
      <c r="D323" s="83">
        <f t="shared" ref="D323:D338" ca="1" si="70">IF(J323="b","",C323/C322)</f>
        <v>1.0044994700000001</v>
      </c>
      <c r="E323" s="97">
        <f t="shared" ref="E323:E338" ca="1" si="71">IF($J323="b","",100*(D323-1))</f>
        <v>0.44990000000000002</v>
      </c>
      <c r="F323" s="82">
        <f t="shared" ref="F323:F338" ca="1" si="72">IF(J323="b","",IF(MONTH(A323)=1,D323,D323*F322))</f>
        <v>1.0135295</v>
      </c>
      <c r="G323" s="97">
        <f t="shared" ref="G323:G338" ca="1" si="73">IF($J323="b","",100*(F323-1))</f>
        <v>1.353</v>
      </c>
      <c r="H323" s="82">
        <f t="shared" ca="1" si="69"/>
        <v>1.0265288299999999</v>
      </c>
      <c r="I323" s="97">
        <f t="shared" ref="I323:I338" ca="1" si="74">IF($J323="b","",100*(H323-1))</f>
        <v>2.6528999999999998</v>
      </c>
      <c r="J323" s="14" t="str">
        <f t="shared" ca="1" si="68"/>
        <v>v</v>
      </c>
      <c r="L323" s="8">
        <f t="shared" ref="L323:L386" si="75">A323</f>
        <v>44075</v>
      </c>
      <c r="N323" s="29" t="str">
        <f t="shared" ref="N323:N341" ca="1" si="76">IF(L323=N$2,L323," ")</f>
        <v xml:space="preserve"> </v>
      </c>
      <c r="O323">
        <f t="shared" ref="O323:O341" ca="1" si="77">IF(L323&lt;=N$2,YEAR(A323)," ")</f>
        <v>2020</v>
      </c>
      <c r="P323">
        <f t="shared" ref="P323:P341" ca="1" si="78">IF(L323&lt;=N$2,MONTH(A323)," ")</f>
        <v>9</v>
      </c>
      <c r="Q323" s="59">
        <f t="shared" ref="Q323:Q341" ca="1" si="79">IF(L323&lt;=N$2,O323*P323," ")</f>
        <v>18180</v>
      </c>
      <c r="R323" s="36">
        <f t="shared" ref="R323:R341" ca="1" si="80">IF(L323&lt;=N$2,E323," ")</f>
        <v>0.44990000000000002</v>
      </c>
      <c r="S323" s="37">
        <f t="shared" ref="S323:S338" ca="1" si="81">IF(L323=N$2,1,IF(L323&lt;N$2,T323," "))</f>
        <v>1.3508312600000001</v>
      </c>
      <c r="T323" s="95">
        <f ca="1">IF(L323&gt;=N$2,1,D323*T324/VLOOKUP(L323,Moeda!A$3:D$24,4,1))</f>
        <v>1.3508312549999999</v>
      </c>
    </row>
    <row r="324" spans="1:20" x14ac:dyDescent="0.2">
      <c r="A324" s="8">
        <v>44105</v>
      </c>
      <c r="B324" s="62">
        <v>0.94</v>
      </c>
      <c r="C324" s="64">
        <v>5327.2</v>
      </c>
      <c r="D324" s="83">
        <f t="shared" ca="1" si="70"/>
        <v>1.00940012</v>
      </c>
      <c r="E324" s="97">
        <f t="shared" ca="1" si="71"/>
        <v>0.94</v>
      </c>
      <c r="F324" s="82">
        <f t="shared" ca="1" si="72"/>
        <v>1.0230568</v>
      </c>
      <c r="G324" s="97">
        <f t="shared" ca="1" si="73"/>
        <v>2.3056999999999999</v>
      </c>
      <c r="H324" s="82">
        <f t="shared" ca="1" si="69"/>
        <v>1.03524601</v>
      </c>
      <c r="I324" s="97">
        <f t="shared" ca="1" si="74"/>
        <v>3.5246</v>
      </c>
      <c r="J324" s="14" t="str">
        <f t="shared" ref="J324:J387" ca="1" si="82">CELL("tipo",C324)</f>
        <v>v</v>
      </c>
      <c r="L324" s="8">
        <f t="shared" si="75"/>
        <v>44105</v>
      </c>
      <c r="N324" s="29" t="str">
        <f t="shared" ca="1" si="76"/>
        <v xml:space="preserve"> </v>
      </c>
      <c r="O324">
        <f t="shared" ca="1" si="77"/>
        <v>2020</v>
      </c>
      <c r="P324">
        <f t="shared" ca="1" si="78"/>
        <v>10</v>
      </c>
      <c r="Q324" s="59">
        <f t="shared" ca="1" si="79"/>
        <v>20200</v>
      </c>
      <c r="R324" s="36">
        <f t="shared" ca="1" si="80"/>
        <v>0.94</v>
      </c>
      <c r="S324" s="37">
        <f t="shared" ca="1" si="81"/>
        <v>1.34478046</v>
      </c>
      <c r="T324" s="95">
        <f ca="1">IF(L324&gt;=N$2,1,D324*T325/VLOOKUP(L324,Moeda!A$3:D$24,4,1))</f>
        <v>1.3447804560000001</v>
      </c>
    </row>
    <row r="325" spans="1:20" x14ac:dyDescent="0.2">
      <c r="A325" s="8">
        <v>44136</v>
      </c>
      <c r="B325" s="62">
        <v>0.81</v>
      </c>
      <c r="C325" s="64">
        <v>5370.35</v>
      </c>
      <c r="D325" s="83">
        <f t="shared" ca="1" si="70"/>
        <v>1.0080999399999999</v>
      </c>
      <c r="E325" s="97">
        <f t="shared" ca="1" si="71"/>
        <v>0.81</v>
      </c>
      <c r="F325" s="82">
        <f t="shared" ca="1" si="72"/>
        <v>1.0313435</v>
      </c>
      <c r="G325" s="97">
        <f t="shared" ca="1" si="73"/>
        <v>3.1343999999999999</v>
      </c>
      <c r="H325" s="82">
        <f t="shared" ca="1" si="69"/>
        <v>1.0421732399999999</v>
      </c>
      <c r="I325" s="97">
        <f t="shared" ca="1" si="74"/>
        <v>4.2172999999999998</v>
      </c>
      <c r="J325" s="14" t="str">
        <f t="shared" ca="1" si="82"/>
        <v>v</v>
      </c>
      <c r="L325" s="8">
        <f t="shared" si="75"/>
        <v>44136</v>
      </c>
      <c r="N325" s="29" t="str">
        <f t="shared" ca="1" si="76"/>
        <v xml:space="preserve"> </v>
      </c>
      <c r="O325">
        <f t="shared" ca="1" si="77"/>
        <v>2020</v>
      </c>
      <c r="P325">
        <f t="shared" ca="1" si="78"/>
        <v>11</v>
      </c>
      <c r="Q325" s="59">
        <f t="shared" ca="1" si="79"/>
        <v>22220</v>
      </c>
      <c r="R325" s="36">
        <f t="shared" ca="1" si="80"/>
        <v>0.81</v>
      </c>
      <c r="S325" s="37">
        <f t="shared" ca="1" si="81"/>
        <v>1.33225708</v>
      </c>
      <c r="T325" s="95">
        <f ca="1">IF(L325&gt;=N$2,1,D325*T326/VLOOKUP(L325,Moeda!A$3:D$24,4,1))</f>
        <v>1.33225708</v>
      </c>
    </row>
    <row r="326" spans="1:20" x14ac:dyDescent="0.2">
      <c r="A326" s="8">
        <v>44166</v>
      </c>
      <c r="B326" s="62">
        <v>1.06</v>
      </c>
      <c r="C326" s="64">
        <v>5427.28</v>
      </c>
      <c r="D326" s="83">
        <f t="shared" ca="1" si="70"/>
        <v>1.0106008</v>
      </c>
      <c r="E326" s="97">
        <f t="shared" ca="1" si="71"/>
        <v>1.0601</v>
      </c>
      <c r="F326" s="82">
        <f t="shared" ca="1" si="72"/>
        <v>1.0422765700000001</v>
      </c>
      <c r="G326" s="97">
        <f t="shared" ca="1" si="73"/>
        <v>4.2276999999999996</v>
      </c>
      <c r="H326" s="82">
        <f t="shared" ca="1" si="69"/>
        <v>1.0422765599999999</v>
      </c>
      <c r="I326" s="97">
        <f t="shared" ca="1" si="74"/>
        <v>4.2276999999999996</v>
      </c>
      <c r="J326" s="14" t="str">
        <f t="shared" ca="1" si="82"/>
        <v>v</v>
      </c>
      <c r="L326" s="8">
        <f t="shared" si="75"/>
        <v>44166</v>
      </c>
      <c r="N326" s="29" t="str">
        <f t="shared" ca="1" si="76"/>
        <v xml:space="preserve"> </v>
      </c>
      <c r="O326">
        <f t="shared" ca="1" si="77"/>
        <v>2020</v>
      </c>
      <c r="P326">
        <f t="shared" ca="1" si="78"/>
        <v>12</v>
      </c>
      <c r="Q326" s="59">
        <f t="shared" ca="1" si="79"/>
        <v>24240</v>
      </c>
      <c r="R326" s="36">
        <f t="shared" ca="1" si="80"/>
        <v>1.0601</v>
      </c>
      <c r="S326" s="37">
        <f t="shared" ca="1" si="81"/>
        <v>1.3215525800000001</v>
      </c>
      <c r="T326" s="95">
        <f ca="1">IF(L326&gt;=N$2,1,D326*T327/VLOOKUP(L326,Moeda!A$3:D$24,4,1))</f>
        <v>1.3215525829999999</v>
      </c>
    </row>
    <row r="327" spans="1:20" x14ac:dyDescent="0.2">
      <c r="A327" s="8">
        <v>44197</v>
      </c>
      <c r="B327" s="62">
        <v>0.78</v>
      </c>
      <c r="C327" s="64">
        <v>5469.61</v>
      </c>
      <c r="D327" s="83">
        <f t="shared" ca="1" si="70"/>
        <v>1.00779949</v>
      </c>
      <c r="E327" s="97">
        <f t="shared" ca="1" si="71"/>
        <v>0.77990000000000004</v>
      </c>
      <c r="F327" s="82">
        <f t="shared" ca="1" si="72"/>
        <v>1.00779949</v>
      </c>
      <c r="G327" s="97">
        <f t="shared" ca="1" si="73"/>
        <v>0.77990000000000004</v>
      </c>
      <c r="H327" s="82">
        <f t="shared" ca="1" si="69"/>
        <v>1.0430006199999999</v>
      </c>
      <c r="I327" s="97">
        <f t="shared" ca="1" si="74"/>
        <v>4.3000999999999996</v>
      </c>
      <c r="J327" s="14" t="str">
        <f t="shared" ca="1" si="82"/>
        <v>v</v>
      </c>
      <c r="L327" s="8">
        <f t="shared" si="75"/>
        <v>44197</v>
      </c>
      <c r="N327" s="29" t="str">
        <f t="shared" ca="1" si="76"/>
        <v xml:space="preserve"> </v>
      </c>
      <c r="O327">
        <f t="shared" ca="1" si="77"/>
        <v>2021</v>
      </c>
      <c r="P327">
        <f t="shared" ca="1" si="78"/>
        <v>1</v>
      </c>
      <c r="Q327" s="59">
        <f t="shared" ca="1" si="79"/>
        <v>2021</v>
      </c>
      <c r="R327" s="36">
        <f t="shared" ca="1" si="80"/>
        <v>0.77990000000000004</v>
      </c>
      <c r="S327" s="37">
        <f t="shared" ca="1" si="81"/>
        <v>1.3076900199999999</v>
      </c>
      <c r="T327" s="95">
        <f ca="1">IF(L327&gt;=N$2,1,D327*T328/VLOOKUP(L327,Moeda!A$3:D$24,4,1))</f>
        <v>1.3076900229999999</v>
      </c>
    </row>
    <row r="328" spans="1:20" x14ac:dyDescent="0.2">
      <c r="A328" s="8">
        <v>44228</v>
      </c>
      <c r="B328" s="62">
        <v>0.48</v>
      </c>
      <c r="C328" s="64">
        <v>5495.86</v>
      </c>
      <c r="D328" s="83">
        <f t="shared" ca="1" si="70"/>
        <v>1.00479925</v>
      </c>
      <c r="E328" s="97">
        <f t="shared" ca="1" si="71"/>
        <v>0.47989999999999999</v>
      </c>
      <c r="F328" s="82">
        <f t="shared" ca="1" si="72"/>
        <v>1.0126361699999999</v>
      </c>
      <c r="G328" s="97">
        <f t="shared" ca="1" si="73"/>
        <v>1.2636000000000001</v>
      </c>
      <c r="H328" s="82">
        <f t="shared" ca="1" si="69"/>
        <v>1.0457050999999999</v>
      </c>
      <c r="I328" s="97">
        <f t="shared" ca="1" si="74"/>
        <v>4.5705</v>
      </c>
      <c r="J328" s="14" t="str">
        <f t="shared" ca="1" si="82"/>
        <v>v</v>
      </c>
      <c r="L328" s="8">
        <f t="shared" si="75"/>
        <v>44228</v>
      </c>
      <c r="N328" s="29" t="str">
        <f t="shared" ca="1" si="76"/>
        <v xml:space="preserve"> </v>
      </c>
      <c r="O328">
        <f t="shared" ca="1" si="77"/>
        <v>2021</v>
      </c>
      <c r="P328">
        <f t="shared" ca="1" si="78"/>
        <v>2</v>
      </c>
      <c r="Q328" s="59">
        <f t="shared" ca="1" si="79"/>
        <v>4042</v>
      </c>
      <c r="R328" s="36">
        <f t="shared" ca="1" si="80"/>
        <v>0.47989999999999999</v>
      </c>
      <c r="S328" s="37">
        <f t="shared" ca="1" si="81"/>
        <v>1.2975696400000001</v>
      </c>
      <c r="T328" s="95">
        <f ca="1">IF(L328&gt;=N$2,1,D328*T329/VLOOKUP(L328,Moeda!A$3:D$24,4,1))</f>
        <v>1.297569642</v>
      </c>
    </row>
    <row r="329" spans="1:20" x14ac:dyDescent="0.2">
      <c r="A329" s="8">
        <v>44256</v>
      </c>
      <c r="B329" s="62">
        <v>0.93</v>
      </c>
      <c r="C329" s="64">
        <v>5546.97</v>
      </c>
      <c r="D329" s="83">
        <f t="shared" ca="1" si="70"/>
        <v>1.00929973</v>
      </c>
      <c r="E329" s="97">
        <f t="shared" ca="1" si="71"/>
        <v>0.93</v>
      </c>
      <c r="F329" s="82">
        <f t="shared" ca="1" si="72"/>
        <v>1.0220534100000001</v>
      </c>
      <c r="G329" s="97">
        <f t="shared" ca="1" si="73"/>
        <v>2.2052999999999998</v>
      </c>
      <c r="H329" s="82">
        <f t="shared" ca="1" si="69"/>
        <v>1.0552190699999999</v>
      </c>
      <c r="I329" s="97">
        <f t="shared" ca="1" si="74"/>
        <v>5.5218999999999996</v>
      </c>
      <c r="J329" s="14" t="str">
        <f t="shared" ca="1" si="82"/>
        <v>v</v>
      </c>
      <c r="L329" s="8">
        <f t="shared" si="75"/>
        <v>44256</v>
      </c>
      <c r="N329" s="29" t="str">
        <f t="shared" ca="1" si="76"/>
        <v xml:space="preserve"> </v>
      </c>
      <c r="O329">
        <f t="shared" ca="1" si="77"/>
        <v>2021</v>
      </c>
      <c r="P329">
        <f t="shared" ca="1" si="78"/>
        <v>3</v>
      </c>
      <c r="Q329" s="59">
        <f t="shared" ca="1" si="79"/>
        <v>6063</v>
      </c>
      <c r="R329" s="36">
        <f t="shared" ca="1" si="80"/>
        <v>0.93</v>
      </c>
      <c r="S329" s="37">
        <f t="shared" ca="1" si="81"/>
        <v>1.29137203</v>
      </c>
      <c r="T329" s="95">
        <f ca="1">IF(L329&gt;=N$2,1,D329*T330/VLOOKUP(L329,Moeda!A$3:D$24,4,1))</f>
        <v>1.291372025</v>
      </c>
    </row>
    <row r="330" spans="1:20" x14ac:dyDescent="0.2">
      <c r="A330" s="8">
        <v>44287</v>
      </c>
      <c r="B330" s="62">
        <v>0.6</v>
      </c>
      <c r="C330" s="64">
        <v>5580.25</v>
      </c>
      <c r="D330" s="83">
        <f t="shared" ca="1" si="70"/>
        <v>1.00599967</v>
      </c>
      <c r="E330" s="97">
        <f t="shared" ca="1" si="71"/>
        <v>0.6</v>
      </c>
      <c r="F330" s="82">
        <f t="shared" ca="1" si="72"/>
        <v>1.02818539</v>
      </c>
      <c r="G330" s="97">
        <f t="shared" ca="1" si="73"/>
        <v>2.8184999999999998</v>
      </c>
      <c r="H330" s="82">
        <f t="shared" ca="1" si="69"/>
        <v>1.0616570700000001</v>
      </c>
      <c r="I330" s="97">
        <f t="shared" ca="1" si="74"/>
        <v>6.1657000000000002</v>
      </c>
      <c r="J330" s="14" t="str">
        <f t="shared" ca="1" si="82"/>
        <v>v</v>
      </c>
      <c r="L330" s="8">
        <f t="shared" si="75"/>
        <v>44287</v>
      </c>
      <c r="N330" s="29" t="str">
        <f t="shared" ca="1" si="76"/>
        <v xml:space="preserve"> </v>
      </c>
      <c r="O330">
        <f t="shared" ca="1" si="77"/>
        <v>2021</v>
      </c>
      <c r="P330">
        <f t="shared" ca="1" si="78"/>
        <v>4</v>
      </c>
      <c r="Q330" s="59">
        <f t="shared" ca="1" si="79"/>
        <v>8084</v>
      </c>
      <c r="R330" s="36">
        <f t="shared" ca="1" si="80"/>
        <v>0.6</v>
      </c>
      <c r="S330" s="37">
        <f t="shared" ca="1" si="81"/>
        <v>1.27947327</v>
      </c>
      <c r="T330" s="95">
        <f ca="1">IF(L330&gt;=N$2,1,D330*T331/VLOOKUP(L330,Moeda!A$3:D$24,4,1))</f>
        <v>1.2794732689999999</v>
      </c>
    </row>
    <row r="331" spans="1:20" x14ac:dyDescent="0.2">
      <c r="A331" s="8">
        <v>44317</v>
      </c>
      <c r="B331" s="62">
        <v>0.44</v>
      </c>
      <c r="C331" s="64">
        <v>5604.8</v>
      </c>
      <c r="D331" s="83">
        <f t="shared" ca="1" si="70"/>
        <v>1.00439944</v>
      </c>
      <c r="E331" s="97">
        <f t="shared" ca="1" si="71"/>
        <v>0.43990000000000001</v>
      </c>
      <c r="F331" s="82">
        <f t="shared" ca="1" si="72"/>
        <v>1.03270883</v>
      </c>
      <c r="G331" s="97">
        <f t="shared" ca="1" si="73"/>
        <v>3.2709000000000001</v>
      </c>
      <c r="H331" s="82">
        <f t="shared" ca="1" si="69"/>
        <v>1.07265615</v>
      </c>
      <c r="I331" s="97">
        <f t="shared" ca="1" si="74"/>
        <v>7.2656000000000001</v>
      </c>
      <c r="J331" s="14" t="str">
        <f t="shared" ca="1" si="82"/>
        <v>v</v>
      </c>
      <c r="L331" s="8">
        <f t="shared" si="75"/>
        <v>44317</v>
      </c>
      <c r="N331" s="29" t="str">
        <f t="shared" ca="1" si="76"/>
        <v xml:space="preserve"> </v>
      </c>
      <c r="O331">
        <f t="shared" ca="1" si="77"/>
        <v>2021</v>
      </c>
      <c r="P331">
        <f t="shared" ca="1" si="78"/>
        <v>5</v>
      </c>
      <c r="Q331" s="59">
        <f t="shared" ca="1" si="79"/>
        <v>10105</v>
      </c>
      <c r="R331" s="36">
        <f t="shared" ca="1" si="80"/>
        <v>0.43990000000000001</v>
      </c>
      <c r="S331" s="37">
        <f t="shared" ca="1" si="81"/>
        <v>1.2718426300000001</v>
      </c>
      <c r="T331" s="95">
        <f ca="1">IF(L331&gt;=N$2,1,D331*T332/VLOOKUP(L331,Moeda!A$3:D$24,4,1))</f>
        <v>1.2718426329999999</v>
      </c>
    </row>
    <row r="332" spans="1:20" x14ac:dyDescent="0.2">
      <c r="A332" s="8">
        <v>44348</v>
      </c>
      <c r="B332" s="62">
        <v>0.83</v>
      </c>
      <c r="C332" s="64">
        <v>5651.32</v>
      </c>
      <c r="D332" s="83">
        <f t="shared" ca="1" si="70"/>
        <v>1.00830003</v>
      </c>
      <c r="E332" s="97">
        <f t="shared" ca="1" si="71"/>
        <v>0.83</v>
      </c>
      <c r="F332" s="82">
        <f t="shared" ca="1" si="72"/>
        <v>1.0412803399999999</v>
      </c>
      <c r="G332" s="97">
        <f t="shared" ca="1" si="73"/>
        <v>4.1280000000000001</v>
      </c>
      <c r="H332" s="82">
        <f t="shared" ref="H332:H337" ca="1" si="83">IF($J332="b","",PRODUCT(D321:D332))</f>
        <v>1.08134193</v>
      </c>
      <c r="I332" s="97">
        <f t="shared" ca="1" si="74"/>
        <v>8.1341999999999999</v>
      </c>
      <c r="J332" s="14" t="str">
        <f t="shared" ca="1" si="82"/>
        <v>v</v>
      </c>
      <c r="L332" s="8">
        <f t="shared" si="75"/>
        <v>44348</v>
      </c>
      <c r="N332" s="29" t="str">
        <f t="shared" ca="1" si="76"/>
        <v xml:space="preserve"> </v>
      </c>
      <c r="O332">
        <f t="shared" ca="1" si="77"/>
        <v>2021</v>
      </c>
      <c r="P332">
        <f t="shared" ca="1" si="78"/>
        <v>6</v>
      </c>
      <c r="Q332" s="59">
        <f t="shared" ca="1" si="79"/>
        <v>12126</v>
      </c>
      <c r="R332" s="36">
        <f t="shared" ca="1" si="80"/>
        <v>0.83</v>
      </c>
      <c r="S332" s="37">
        <f t="shared" ca="1" si="81"/>
        <v>1.26627175</v>
      </c>
      <c r="T332" s="95">
        <f ca="1">IF(L332&gt;=N$2,1,D332*T333/VLOOKUP(L332,Moeda!A$3:D$24,4,1))</f>
        <v>1.2662717459999999</v>
      </c>
    </row>
    <row r="333" spans="1:20" x14ac:dyDescent="0.2">
      <c r="A333" s="8">
        <v>44378</v>
      </c>
      <c r="B333" s="62">
        <v>0.72</v>
      </c>
      <c r="C333" s="64">
        <v>5692.01</v>
      </c>
      <c r="D333" s="83">
        <f t="shared" ca="1" si="70"/>
        <v>1.00720009</v>
      </c>
      <c r="E333" s="97">
        <f t="shared" ca="1" si="71"/>
        <v>0.72</v>
      </c>
      <c r="F333" s="82">
        <f t="shared" ca="1" si="72"/>
        <v>1.0487776499999999</v>
      </c>
      <c r="G333" s="97">
        <f t="shared" ca="1" si="73"/>
        <v>4.8777999999999997</v>
      </c>
      <c r="H333" s="82">
        <f t="shared" ca="1" si="83"/>
        <v>1.0858698</v>
      </c>
      <c r="I333" s="97">
        <f t="shared" ca="1" si="74"/>
        <v>8.5869999999999997</v>
      </c>
      <c r="J333" s="14" t="str">
        <f t="shared" ca="1" si="82"/>
        <v>v</v>
      </c>
      <c r="L333" s="8">
        <f t="shared" si="75"/>
        <v>44378</v>
      </c>
      <c r="N333" s="29" t="str">
        <f t="shared" ca="1" si="76"/>
        <v xml:space="preserve"> </v>
      </c>
      <c r="O333">
        <f t="shared" ca="1" si="77"/>
        <v>2021</v>
      </c>
      <c r="P333">
        <f t="shared" ca="1" si="78"/>
        <v>7</v>
      </c>
      <c r="Q333" s="59">
        <f t="shared" ca="1" si="79"/>
        <v>14147</v>
      </c>
      <c r="R333" s="36">
        <f t="shared" ca="1" si="80"/>
        <v>0.72</v>
      </c>
      <c r="S333" s="37">
        <f t="shared" ca="1" si="81"/>
        <v>1.2558481699999999</v>
      </c>
      <c r="T333" s="95">
        <f ca="1">IF(L333&gt;=N$2,1,D333*T334/VLOOKUP(L333,Moeda!A$3:D$24,4,1))</f>
        <v>1.2558481690000001</v>
      </c>
    </row>
    <row r="334" spans="1:20" x14ac:dyDescent="0.2">
      <c r="A334" s="8">
        <v>44409</v>
      </c>
      <c r="B334" s="62">
        <v>0.89</v>
      </c>
      <c r="C334" s="64">
        <v>5742.67</v>
      </c>
      <c r="D334" s="83">
        <f t="shared" ca="1" si="70"/>
        <v>1.0089002</v>
      </c>
      <c r="E334" s="97">
        <f t="shared" ca="1" si="71"/>
        <v>0.89</v>
      </c>
      <c r="F334" s="82">
        <f t="shared" ca="1" si="72"/>
        <v>1.0581119800000001</v>
      </c>
      <c r="G334" s="97">
        <f t="shared" ca="1" si="73"/>
        <v>5.8112000000000004</v>
      </c>
      <c r="H334" s="82">
        <f t="shared" ca="1" si="83"/>
        <v>1.09301955</v>
      </c>
      <c r="I334" s="97">
        <f t="shared" ca="1" si="74"/>
        <v>9.3019999999999996</v>
      </c>
      <c r="J334" s="14" t="str">
        <f t="shared" ca="1" si="82"/>
        <v>v</v>
      </c>
      <c r="L334" s="8">
        <f t="shared" si="75"/>
        <v>44409</v>
      </c>
      <c r="N334" s="29" t="str">
        <f t="shared" ca="1" si="76"/>
        <v xml:space="preserve"> </v>
      </c>
      <c r="O334">
        <f t="shared" ca="1" si="77"/>
        <v>2021</v>
      </c>
      <c r="P334">
        <f t="shared" ca="1" si="78"/>
        <v>8</v>
      </c>
      <c r="Q334" s="59">
        <f t="shared" ca="1" si="79"/>
        <v>16168</v>
      </c>
      <c r="R334" s="36">
        <f t="shared" ca="1" si="80"/>
        <v>0.89</v>
      </c>
      <c r="S334" s="37">
        <f t="shared" ca="1" si="81"/>
        <v>1.2468705899999999</v>
      </c>
      <c r="T334" s="95">
        <f ca="1">IF(L334&gt;=N$2,1,D334*T335/VLOOKUP(L334,Moeda!A$3:D$24,4,1))</f>
        <v>1.246870589</v>
      </c>
    </row>
    <row r="335" spans="1:20" x14ac:dyDescent="0.2">
      <c r="A335" s="8">
        <v>44440</v>
      </c>
      <c r="B335" s="62">
        <v>1.1399999999999999</v>
      </c>
      <c r="C335" s="64">
        <v>5808.14</v>
      </c>
      <c r="D335" s="83">
        <f t="shared" ca="1" si="70"/>
        <v>1.0114006200000001</v>
      </c>
      <c r="E335" s="97">
        <f t="shared" ca="1" si="71"/>
        <v>1.1400999999999999</v>
      </c>
      <c r="F335" s="82">
        <f t="shared" ca="1" si="72"/>
        <v>1.0701751100000001</v>
      </c>
      <c r="G335" s="97">
        <f t="shared" ca="1" si="73"/>
        <v>7.0175000000000001</v>
      </c>
      <c r="H335" s="82">
        <f t="shared" ca="1" si="83"/>
        <v>1.1005288499999999</v>
      </c>
      <c r="I335" s="97">
        <f t="shared" ca="1" si="74"/>
        <v>10.052899999999999</v>
      </c>
      <c r="J335" s="14" t="str">
        <f t="shared" ca="1" si="82"/>
        <v>v</v>
      </c>
      <c r="L335" s="8">
        <f t="shared" si="75"/>
        <v>44440</v>
      </c>
      <c r="N335" s="29" t="str">
        <f t="shared" ca="1" si="76"/>
        <v xml:space="preserve"> </v>
      </c>
      <c r="O335">
        <f t="shared" ca="1" si="77"/>
        <v>2021</v>
      </c>
      <c r="P335">
        <f t="shared" ca="1" si="78"/>
        <v>9</v>
      </c>
      <c r="Q335" s="59">
        <f t="shared" ca="1" si="79"/>
        <v>18189</v>
      </c>
      <c r="R335" s="36">
        <f t="shared" ca="1" si="80"/>
        <v>1.1400999999999999</v>
      </c>
      <c r="S335" s="37">
        <f t="shared" ca="1" si="81"/>
        <v>1.2358710900000001</v>
      </c>
      <c r="T335" s="95">
        <f ca="1">IF(L335&gt;=N$2,1,D335*T336/VLOOKUP(L335,Moeda!A$3:D$24,4,1))</f>
        <v>1.235871089</v>
      </c>
    </row>
    <row r="336" spans="1:20" x14ac:dyDescent="0.2">
      <c r="A336" s="8">
        <v>44470</v>
      </c>
      <c r="B336" s="62">
        <v>1.2</v>
      </c>
      <c r="C336" s="64">
        <v>5877.84</v>
      </c>
      <c r="D336" s="83">
        <f t="shared" ca="1" si="70"/>
        <v>1.0120004</v>
      </c>
      <c r="E336" s="97">
        <f t="shared" ca="1" si="71"/>
        <v>1.2</v>
      </c>
      <c r="F336" s="82">
        <f t="shared" ca="1" si="72"/>
        <v>1.08301764</v>
      </c>
      <c r="G336" s="97">
        <f t="shared" ca="1" si="73"/>
        <v>8.3018000000000001</v>
      </c>
      <c r="H336" s="82">
        <f t="shared" ca="1" si="83"/>
        <v>1.1033638800000001</v>
      </c>
      <c r="I336" s="97">
        <f t="shared" ca="1" si="74"/>
        <v>10.336399999999999</v>
      </c>
      <c r="J336" s="14" t="str">
        <f t="shared" ca="1" si="82"/>
        <v>v</v>
      </c>
      <c r="L336" s="8">
        <f t="shared" si="75"/>
        <v>44470</v>
      </c>
      <c r="N336" s="29" t="str">
        <f t="shared" ca="1" si="76"/>
        <v xml:space="preserve"> </v>
      </c>
      <c r="O336">
        <f t="shared" ca="1" si="77"/>
        <v>2021</v>
      </c>
      <c r="P336">
        <f t="shared" ca="1" si="78"/>
        <v>10</v>
      </c>
      <c r="Q336" s="59">
        <f t="shared" ca="1" si="79"/>
        <v>20210</v>
      </c>
      <c r="R336" s="36">
        <f t="shared" ca="1" si="80"/>
        <v>1.2</v>
      </c>
      <c r="S336" s="37">
        <f t="shared" ca="1" si="81"/>
        <v>1.2219402100000001</v>
      </c>
      <c r="T336" s="95">
        <f ca="1">IF(L336&gt;=N$2,1,D336*T337/VLOOKUP(L336,Moeda!A$3:D$24,4,1))</f>
        <v>1.2219402130000001</v>
      </c>
    </row>
    <row r="337" spans="1:21" x14ac:dyDescent="0.2">
      <c r="A337" s="8">
        <v>44501</v>
      </c>
      <c r="B337" s="62">
        <v>1.17</v>
      </c>
      <c r="C337" s="64">
        <v>5946.61</v>
      </c>
      <c r="D337" s="83">
        <f t="shared" ca="1" si="70"/>
        <v>1.0116998800000001</v>
      </c>
      <c r="E337" s="97">
        <f t="shared" ca="1" si="71"/>
        <v>1.17</v>
      </c>
      <c r="F337" s="82">
        <f t="shared" ca="1" si="72"/>
        <v>1.0956888199999999</v>
      </c>
      <c r="G337" s="97">
        <f t="shared" ca="1" si="73"/>
        <v>9.5688999999999993</v>
      </c>
      <c r="H337" s="82">
        <f t="shared" ca="1" si="83"/>
        <v>1.10730401</v>
      </c>
      <c r="I337" s="97">
        <f t="shared" ca="1" si="74"/>
        <v>10.730399999999999</v>
      </c>
      <c r="J337" s="14" t="str">
        <f t="shared" ca="1" si="82"/>
        <v>v</v>
      </c>
      <c r="L337" s="8">
        <f t="shared" si="75"/>
        <v>44501</v>
      </c>
      <c r="N337" s="29" t="str">
        <f t="shared" ca="1" si="76"/>
        <v xml:space="preserve"> </v>
      </c>
      <c r="O337">
        <f t="shared" ca="1" si="77"/>
        <v>2021</v>
      </c>
      <c r="P337">
        <f t="shared" ca="1" si="78"/>
        <v>11</v>
      </c>
      <c r="Q337" s="59">
        <f t="shared" ca="1" si="79"/>
        <v>22231</v>
      </c>
      <c r="R337" s="36">
        <f t="shared" ca="1" si="80"/>
        <v>1.17</v>
      </c>
      <c r="S337" s="37">
        <f t="shared" ca="1" si="81"/>
        <v>1.2074503299999999</v>
      </c>
      <c r="T337" s="95">
        <f ca="1">IF(L337&gt;=N$2,1,D337*T338/VLOOKUP(L337,Moeda!A$3:D$24,4,1))</f>
        <v>1.207450326</v>
      </c>
    </row>
    <row r="338" spans="1:21" x14ac:dyDescent="0.2">
      <c r="A338" s="8">
        <v>44531</v>
      </c>
      <c r="B338" s="62">
        <v>0.78</v>
      </c>
      <c r="C338" s="64">
        <v>5992.99</v>
      </c>
      <c r="D338" s="83">
        <f t="shared" ca="1" si="70"/>
        <v>1.0077993999999999</v>
      </c>
      <c r="E338" s="97">
        <f t="shared" ca="1" si="71"/>
        <v>0.77990000000000004</v>
      </c>
      <c r="F338" s="82">
        <f t="shared" ca="1" si="72"/>
        <v>1.10423454</v>
      </c>
      <c r="G338" s="97">
        <f t="shared" ca="1" si="73"/>
        <v>10.423500000000001</v>
      </c>
      <c r="H338" s="82">
        <f ca="1">IF($J338="b","",PRODUCT(D327:D338))</f>
        <v>1.1042345499999999</v>
      </c>
      <c r="I338" s="97">
        <f t="shared" ca="1" si="74"/>
        <v>10.423500000000001</v>
      </c>
      <c r="J338" s="14" t="str">
        <f t="shared" ca="1" si="82"/>
        <v>v</v>
      </c>
      <c r="L338" s="8">
        <f t="shared" si="75"/>
        <v>44531</v>
      </c>
      <c r="N338" s="29" t="str">
        <f t="shared" ca="1" si="76"/>
        <v xml:space="preserve"> </v>
      </c>
      <c r="O338">
        <f t="shared" ca="1" si="77"/>
        <v>2021</v>
      </c>
      <c r="P338">
        <f t="shared" ca="1" si="78"/>
        <v>12</v>
      </c>
      <c r="Q338" s="59">
        <f t="shared" ca="1" si="79"/>
        <v>24252</v>
      </c>
      <c r="R338" s="36">
        <f t="shared" ca="1" si="80"/>
        <v>0.77990000000000004</v>
      </c>
      <c r="S338" s="37">
        <f t="shared" ca="1" si="81"/>
        <v>1.1934866799999999</v>
      </c>
      <c r="T338" s="95">
        <f ca="1">IF(L338&gt;=N$2,1,D338*T339/VLOOKUP(L338,Moeda!A$3:D$24,4,1))</f>
        <v>1.1934866749999999</v>
      </c>
    </row>
    <row r="339" spans="1:21" x14ac:dyDescent="0.2">
      <c r="A339" s="33">
        <v>44562</v>
      </c>
      <c r="B339" s="62">
        <v>0.57999999999999996</v>
      </c>
      <c r="C339" s="64">
        <v>6027.75</v>
      </c>
      <c r="D339" s="83">
        <f ca="1">IF(J339="b","",C339/C338)</f>
        <v>1.00580011</v>
      </c>
      <c r="E339" s="97">
        <f ca="1">IF($J339="b","",100*(D339-1))</f>
        <v>0.57999999999999996</v>
      </c>
      <c r="F339" s="82">
        <f ca="1">IF(J339="b","",IF(MONTH(A339)=1,D339,D339*F338))</f>
        <v>1.00580011</v>
      </c>
      <c r="G339" s="97">
        <f ca="1">IF($J339="b","",100*(F339-1))</f>
        <v>0.57999999999999996</v>
      </c>
      <c r="H339" s="82">
        <f ca="1">IF($J339="b","",PRODUCT(D328:D339))</f>
        <v>1.10204385</v>
      </c>
      <c r="I339" s="97">
        <f ca="1">IF($J339="b","",100*(H339-1))</f>
        <v>10.2044</v>
      </c>
      <c r="J339" s="14" t="str">
        <f t="shared" ca="1" si="82"/>
        <v>v</v>
      </c>
      <c r="K339" s="34"/>
      <c r="L339" s="8">
        <f t="shared" si="75"/>
        <v>44562</v>
      </c>
      <c r="N339" s="29" t="str">
        <f t="shared" ca="1" si="76"/>
        <v xml:space="preserve"> </v>
      </c>
      <c r="O339">
        <f t="shared" ca="1" si="77"/>
        <v>2022</v>
      </c>
      <c r="P339">
        <f t="shared" ca="1" si="78"/>
        <v>1</v>
      </c>
      <c r="Q339" s="59">
        <f t="shared" ca="1" si="79"/>
        <v>2022</v>
      </c>
      <c r="R339" s="36">
        <f ca="1">IF(L339&lt;=N$2,D339," ")</f>
        <v>1.0058001000000001</v>
      </c>
      <c r="S339" s="37">
        <f t="shared" ref="S339:S402" ca="1" si="84">IF(L339=N$2,1,IF(L339&lt;N$2,T339," "))</f>
        <v>1.18425023</v>
      </c>
      <c r="T339" s="95">
        <f ca="1">IF(L339&gt;=N$2,1,D339*T340/VLOOKUP(L339,Moeda!A$3:D$24,4,1))</f>
        <v>1.1842502340000001</v>
      </c>
      <c r="U339" s="40" t="s">
        <v>43</v>
      </c>
    </row>
    <row r="340" spans="1:21" x14ac:dyDescent="0.2">
      <c r="A340" s="8">
        <v>44593</v>
      </c>
      <c r="B340" s="62"/>
      <c r="C340" s="64">
        <v>6087.42</v>
      </c>
      <c r="D340" s="83">
        <f t="shared" ref="D340:D403" ca="1" si="85">IF(J340="b","",C340/C339)</f>
        <v>1.0098992200000001</v>
      </c>
      <c r="E340" s="97">
        <f t="shared" ref="E340:E403" ca="1" si="86">IF($J340="b","",100*(D340-1))</f>
        <v>0.9899</v>
      </c>
      <c r="F340" s="82">
        <f t="shared" ref="F340:F403" ca="1" si="87">IF(J340="b","",IF(MONTH(A340)=1,D340,D340*F339))</f>
        <v>1.01575675</v>
      </c>
      <c r="G340" s="97">
        <f t="shared" ref="G340:G403" ca="1" si="88">IF($J340="b","",100*(F340-1))</f>
        <v>1.5757000000000001</v>
      </c>
      <c r="H340" s="82">
        <f t="shared" ref="H340:H403" ca="1" si="89">IF($J340="b","",PRODUCT(D329:D340))</f>
        <v>1.1076374</v>
      </c>
      <c r="I340" s="97">
        <f t="shared" ref="I340:I403" ca="1" si="90">IF($J340="b","",100*(H340-1))</f>
        <v>10.7637</v>
      </c>
      <c r="J340" s="14" t="str">
        <f t="shared" ca="1" si="82"/>
        <v>v</v>
      </c>
      <c r="L340" s="8">
        <f t="shared" si="75"/>
        <v>44593</v>
      </c>
      <c r="N340" s="29" t="str">
        <f t="shared" ca="1" si="76"/>
        <v xml:space="preserve"> </v>
      </c>
      <c r="O340">
        <f t="shared" ca="1" si="77"/>
        <v>2022</v>
      </c>
      <c r="P340">
        <f t="shared" ca="1" si="78"/>
        <v>2</v>
      </c>
      <c r="Q340" s="59">
        <f t="shared" ca="1" si="79"/>
        <v>4044</v>
      </c>
      <c r="R340" s="36">
        <f t="shared" ca="1" si="80"/>
        <v>0.9899</v>
      </c>
      <c r="S340" s="37">
        <f t="shared" ca="1" si="84"/>
        <v>1.1774210599999999</v>
      </c>
      <c r="T340" s="95">
        <f ca="1">IF(L340&gt;=N$2,1,D340*T341/VLOOKUP(L340,Moeda!A$3:D$24,4,1))</f>
        <v>1.1774210620000001</v>
      </c>
    </row>
    <row r="341" spans="1:21" x14ac:dyDescent="0.2">
      <c r="A341" s="8">
        <v>44621</v>
      </c>
      <c r="B341" s="62"/>
      <c r="C341" s="64">
        <v>6145.25</v>
      </c>
      <c r="D341" s="83">
        <f t="shared" ca="1" si="85"/>
        <v>1.0094999200000001</v>
      </c>
      <c r="E341" s="97">
        <f t="shared" ca="1" si="86"/>
        <v>0.95</v>
      </c>
      <c r="F341" s="82">
        <f t="shared" ca="1" si="87"/>
        <v>1.0254063600000001</v>
      </c>
      <c r="G341" s="97">
        <f t="shared" ca="1" si="88"/>
        <v>2.5406</v>
      </c>
      <c r="H341" s="82">
        <f t="shared" ca="1" si="89"/>
        <v>1.10785709</v>
      </c>
      <c r="I341" s="97">
        <f t="shared" ca="1" si="90"/>
        <v>10.7857</v>
      </c>
      <c r="J341" s="14" t="str">
        <f t="shared" ca="1" si="82"/>
        <v>v</v>
      </c>
      <c r="L341" s="8">
        <f t="shared" si="75"/>
        <v>44621</v>
      </c>
      <c r="N341" s="29" t="str">
        <f t="shared" ca="1" si="76"/>
        <v xml:space="preserve"> </v>
      </c>
      <c r="O341">
        <f t="shared" ca="1" si="77"/>
        <v>2022</v>
      </c>
      <c r="P341">
        <f t="shared" ca="1" si="78"/>
        <v>3</v>
      </c>
      <c r="Q341" s="59">
        <f t="shared" ca="1" si="79"/>
        <v>6066</v>
      </c>
      <c r="R341" s="36">
        <f t="shared" ca="1" si="80"/>
        <v>0.95</v>
      </c>
      <c r="S341" s="37">
        <f t="shared" ca="1" si="84"/>
        <v>1.1658797599999999</v>
      </c>
      <c r="T341" s="95">
        <f ca="1">IF(L341&gt;=N$2,1,D341*T342/VLOOKUP(L341,Moeda!A$3:D$24,4,1))</f>
        <v>1.1658797620000001</v>
      </c>
    </row>
    <row r="342" spans="1:21" x14ac:dyDescent="0.2">
      <c r="A342" s="8">
        <v>44652</v>
      </c>
      <c r="B342" s="62"/>
      <c r="C342" s="64">
        <v>6251.56</v>
      </c>
      <c r="D342" s="83">
        <f t="shared" ca="1" si="85"/>
        <v>1.01729954</v>
      </c>
      <c r="E342" s="97">
        <f t="shared" ca="1" si="86"/>
        <v>1.73</v>
      </c>
      <c r="F342" s="82">
        <f t="shared" ca="1" si="87"/>
        <v>1.0431454200000001</v>
      </c>
      <c r="G342" s="97">
        <f t="shared" ca="1" si="88"/>
        <v>4.3144999999999998</v>
      </c>
      <c r="H342" s="82">
        <f t="shared" ca="1" si="89"/>
        <v>1.12030107</v>
      </c>
      <c r="I342" s="97">
        <f t="shared" ca="1" si="90"/>
        <v>12.030099999999999</v>
      </c>
      <c r="J342" s="14" t="str">
        <f t="shared" ca="1" si="82"/>
        <v>v</v>
      </c>
      <c r="L342" s="8">
        <f t="shared" si="75"/>
        <v>44652</v>
      </c>
      <c r="N342" s="29" t="str">
        <f ca="1">IF(L342=N$2,L342," ")</f>
        <v xml:space="preserve"> </v>
      </c>
      <c r="O342">
        <f ca="1">IF(L342&lt;=N$2,YEAR(A342)," ")</f>
        <v>2022</v>
      </c>
      <c r="P342">
        <f ca="1">IF(L342&lt;=N$2,MONTH(A342)," ")</f>
        <v>4</v>
      </c>
      <c r="Q342" s="59">
        <f ca="1">IF(L342&lt;=N$2,O342*P342," ")</f>
        <v>8088</v>
      </c>
      <c r="R342" s="36">
        <f ca="1">IF(L342&lt;=N$2,E342," ")</f>
        <v>1.73</v>
      </c>
      <c r="S342" s="37">
        <f t="shared" ca="1" si="84"/>
        <v>1.15490823</v>
      </c>
      <c r="T342" s="95">
        <f ca="1">IF(L342&gt;=N$2,1,D342*T343/VLOOKUP(L342,Moeda!A$3:D$24,4,1))</f>
        <v>1.1549082260000001</v>
      </c>
    </row>
    <row r="343" spans="1:21" ht="18.75" customHeight="1" x14ac:dyDescent="0.2">
      <c r="A343" s="8">
        <v>44682</v>
      </c>
      <c r="B343" s="62"/>
      <c r="C343" s="64">
        <v>6288.44</v>
      </c>
      <c r="D343" s="83">
        <f t="shared" ca="1" si="85"/>
        <v>1.0058993300000001</v>
      </c>
      <c r="E343" s="97">
        <f t="shared" ca="1" si="86"/>
        <v>0.58989999999999998</v>
      </c>
      <c r="F343" s="82">
        <f t="shared" ca="1" si="87"/>
        <v>1.0492992800000001</v>
      </c>
      <c r="G343" s="97">
        <f t="shared" ca="1" si="88"/>
        <v>4.9298999999999999</v>
      </c>
      <c r="H343" s="82">
        <f t="shared" ca="1" si="89"/>
        <v>1.12197404</v>
      </c>
      <c r="I343" s="97">
        <f t="shared" ca="1" si="90"/>
        <v>12.1974</v>
      </c>
      <c r="J343" s="14" t="str">
        <f t="shared" ca="1" si="82"/>
        <v>v</v>
      </c>
      <c r="L343" s="8">
        <f t="shared" si="75"/>
        <v>44682</v>
      </c>
      <c r="N343" s="29" t="str">
        <f t="shared" ref="N343:N344" ca="1" si="91">IF(L343=N$2,L343," ")</f>
        <v xml:space="preserve"> </v>
      </c>
      <c r="O343">
        <f t="shared" ref="O343:O344" ca="1" si="92">IF(L343&lt;=N$2,YEAR(A343)," ")</f>
        <v>2022</v>
      </c>
      <c r="P343">
        <f t="shared" ref="P343:P344" ca="1" si="93">IF(L343&lt;=N$2,MONTH(A343)," ")</f>
        <v>5</v>
      </c>
      <c r="Q343" s="59">
        <f t="shared" ref="Q343:Q344" ca="1" si="94">IF(L343&lt;=N$2,O343*P343," ")</f>
        <v>10110</v>
      </c>
      <c r="R343" s="36">
        <f t="shared" ref="R343:R344" ca="1" si="95">IF(L343&lt;=N$2,E343," ")</f>
        <v>0.58989999999999998</v>
      </c>
      <c r="S343" s="37">
        <f t="shared" ca="1" si="84"/>
        <v>1.1352686000000001</v>
      </c>
      <c r="T343" s="95">
        <f ca="1">IF(L343&gt;=N$2,1,D343*T344/VLOOKUP(L343,Moeda!A$3:D$24,4,1))</f>
        <v>1.1352686009999999</v>
      </c>
    </row>
    <row r="344" spans="1:21" x14ac:dyDescent="0.2">
      <c r="A344" s="8">
        <v>44713</v>
      </c>
      <c r="B344" s="62"/>
      <c r="C344" s="64">
        <v>6331.83</v>
      </c>
      <c r="D344" s="83">
        <f t="shared" ca="1" si="85"/>
        <v>1.0068999599999999</v>
      </c>
      <c r="E344" s="97">
        <f t="shared" ca="1" si="86"/>
        <v>0.69</v>
      </c>
      <c r="F344" s="82">
        <f t="shared" ca="1" si="87"/>
        <v>1.0565393999999999</v>
      </c>
      <c r="G344" s="97">
        <f t="shared" ca="1" si="88"/>
        <v>5.6539000000000001</v>
      </c>
      <c r="H344" s="82">
        <f t="shared" ca="1" si="89"/>
        <v>1.12041613</v>
      </c>
      <c r="I344" s="97">
        <f t="shared" ca="1" si="90"/>
        <v>12.041600000000001</v>
      </c>
      <c r="J344" s="14" t="str">
        <f t="shared" ca="1" si="82"/>
        <v>v</v>
      </c>
      <c r="L344" s="8">
        <f t="shared" si="75"/>
        <v>44713</v>
      </c>
      <c r="N344" s="29" t="str">
        <f t="shared" ca="1" si="91"/>
        <v xml:space="preserve"> </v>
      </c>
      <c r="O344">
        <f t="shared" ca="1" si="92"/>
        <v>2022</v>
      </c>
      <c r="P344">
        <f t="shared" ca="1" si="93"/>
        <v>6</v>
      </c>
      <c r="Q344" s="59">
        <f t="shared" ca="1" si="94"/>
        <v>12132</v>
      </c>
      <c r="R344" s="36">
        <f t="shared" ca="1" si="95"/>
        <v>0.69</v>
      </c>
      <c r="S344" s="37">
        <f t="shared" ca="1" si="84"/>
        <v>1.12861056</v>
      </c>
      <c r="T344" s="95">
        <f ca="1">IF(L344&gt;=N$2,1,D344*T345/VLOOKUP(L344,Moeda!A$3:D$24,4,1))</f>
        <v>1.1286105550000001</v>
      </c>
    </row>
    <row r="345" spans="1:21" x14ac:dyDescent="0.2">
      <c r="A345" s="8">
        <v>44743</v>
      </c>
      <c r="B345" s="62"/>
      <c r="C345" s="64">
        <v>6340.06</v>
      </c>
      <c r="D345" s="83">
        <f t="shared" ca="1" si="85"/>
        <v>1.0012997800000001</v>
      </c>
      <c r="E345" s="97">
        <f t="shared" ca="1" si="86"/>
        <v>0.13</v>
      </c>
      <c r="F345" s="82">
        <f t="shared" ca="1" si="87"/>
        <v>1.0579126700000001</v>
      </c>
      <c r="G345" s="97">
        <f t="shared" ca="1" si="88"/>
        <v>5.7912999999999997</v>
      </c>
      <c r="H345" s="82">
        <f t="shared" ca="1" si="89"/>
        <v>1.11385259</v>
      </c>
      <c r="I345" s="97">
        <f t="shared" ca="1" si="90"/>
        <v>11.385300000000001</v>
      </c>
      <c r="J345" s="14" t="str">
        <f t="shared" ca="1" si="82"/>
        <v>v</v>
      </c>
      <c r="L345" s="8">
        <f t="shared" si="75"/>
        <v>44743</v>
      </c>
      <c r="N345" s="29" t="str">
        <f t="shared" ref="N345:N408" ca="1" si="96">IF(L345=N$2,L345," ")</f>
        <v xml:space="preserve"> </v>
      </c>
      <c r="O345">
        <f t="shared" ref="O345:O408" ca="1" si="97">IF(L345&lt;=N$2,YEAR(A345)," ")</f>
        <v>2022</v>
      </c>
      <c r="P345">
        <f t="shared" ref="P345:P408" ca="1" si="98">IF(L345&lt;=N$2,MONTH(A345)," ")</f>
        <v>7</v>
      </c>
      <c r="Q345" s="59">
        <f t="shared" ref="Q345:Q408" ca="1" si="99">IF(L345&lt;=N$2,O345*P345," ")</f>
        <v>14154</v>
      </c>
      <c r="R345" s="36">
        <f t="shared" ref="R345:R408" ca="1" si="100">IF(L345&lt;=N$2,E345," ")</f>
        <v>0.13</v>
      </c>
      <c r="S345" s="37">
        <f t="shared" ca="1" si="84"/>
        <v>1.12087655</v>
      </c>
      <c r="T345" s="95">
        <f ca="1">IF(L345&gt;=N$2,1,D345*T346/VLOOKUP(L345,Moeda!A$3:D$24,4,1))</f>
        <v>1.1208765519999999</v>
      </c>
    </row>
    <row r="346" spans="1:21" x14ac:dyDescent="0.2">
      <c r="A346" s="8">
        <v>44774</v>
      </c>
      <c r="B346" s="62"/>
      <c r="C346" s="64">
        <v>6293.78</v>
      </c>
      <c r="D346" s="83">
        <f t="shared" ca="1" si="85"/>
        <v>0.99270038000000005</v>
      </c>
      <c r="E346" s="97">
        <f t="shared" ca="1" si="86"/>
        <v>-0.73</v>
      </c>
      <c r="F346" s="82">
        <f t="shared" ca="1" si="87"/>
        <v>1.0501903100000001</v>
      </c>
      <c r="G346" s="97">
        <f t="shared" ca="1" si="88"/>
        <v>5.0190000000000001</v>
      </c>
      <c r="H346" s="82">
        <f t="shared" ca="1" si="89"/>
        <v>1.0959675600000001</v>
      </c>
      <c r="I346" s="97">
        <f t="shared" ca="1" si="90"/>
        <v>9.5968</v>
      </c>
      <c r="J346" s="14" t="str">
        <f t="shared" ca="1" si="82"/>
        <v>v</v>
      </c>
      <c r="L346" s="8">
        <f t="shared" si="75"/>
        <v>44774</v>
      </c>
      <c r="N346" s="29" t="str">
        <f t="shared" ca="1" si="96"/>
        <v xml:space="preserve"> </v>
      </c>
      <c r="O346">
        <f t="shared" ca="1" si="97"/>
        <v>2022</v>
      </c>
      <c r="P346">
        <f t="shared" ca="1" si="98"/>
        <v>8</v>
      </c>
      <c r="Q346" s="59">
        <f t="shared" ca="1" si="99"/>
        <v>16176</v>
      </c>
      <c r="R346" s="36">
        <f t="shared" ca="1" si="100"/>
        <v>-0.73</v>
      </c>
      <c r="S346" s="37">
        <f t="shared" ca="1" si="84"/>
        <v>1.11942155</v>
      </c>
      <c r="T346" s="95">
        <f ca="1">IF(L346&gt;=N$2,1,D346*T347/VLOOKUP(L346,Moeda!A$3:D$24,4,1))</f>
        <v>1.11942155</v>
      </c>
    </row>
    <row r="347" spans="1:21" x14ac:dyDescent="0.2">
      <c r="A347" s="8">
        <v>44805</v>
      </c>
      <c r="B347" s="62"/>
      <c r="C347" s="64">
        <v>6270.49</v>
      </c>
      <c r="D347" s="83">
        <f t="shared" ca="1" si="85"/>
        <v>0.99629951999999999</v>
      </c>
      <c r="E347" s="97">
        <f t="shared" ca="1" si="86"/>
        <v>-0.37</v>
      </c>
      <c r="F347" s="82">
        <f t="shared" ca="1" si="87"/>
        <v>1.0463041</v>
      </c>
      <c r="G347" s="97">
        <f t="shared" ca="1" si="88"/>
        <v>4.6303999999999998</v>
      </c>
      <c r="H347" s="82">
        <f t="shared" ca="1" si="89"/>
        <v>1.0796037999999999</v>
      </c>
      <c r="I347" s="97">
        <f t="shared" ca="1" si="90"/>
        <v>7.9603999999999999</v>
      </c>
      <c r="J347" s="14" t="str">
        <f t="shared" ca="1" si="82"/>
        <v>v</v>
      </c>
      <c r="L347" s="8">
        <f t="shared" si="75"/>
        <v>44805</v>
      </c>
      <c r="N347" s="29" t="str">
        <f t="shared" ca="1" si="96"/>
        <v xml:space="preserve"> </v>
      </c>
      <c r="O347">
        <f t="shared" ca="1" si="97"/>
        <v>2022</v>
      </c>
      <c r="P347">
        <f t="shared" ca="1" si="98"/>
        <v>9</v>
      </c>
      <c r="Q347" s="59">
        <f t="shared" ca="1" si="99"/>
        <v>18198</v>
      </c>
      <c r="R347" s="36">
        <f t="shared" ca="1" si="100"/>
        <v>-0.37</v>
      </c>
      <c r="S347" s="37">
        <f t="shared" ca="1" si="84"/>
        <v>1.1276529900000001</v>
      </c>
      <c r="T347" s="95">
        <f ca="1">IF(L347&gt;=N$2,1,D347*T348/VLOOKUP(L347,Moeda!A$3:D$24,4,1))</f>
        <v>1.1276529879999999</v>
      </c>
    </row>
    <row r="348" spans="1:21" x14ac:dyDescent="0.2">
      <c r="A348" s="8">
        <v>44835</v>
      </c>
      <c r="B348" s="62"/>
      <c r="C348" s="64">
        <v>6280.52</v>
      </c>
      <c r="D348" s="83">
        <f t="shared" ca="1" si="85"/>
        <v>1.0015995600000001</v>
      </c>
      <c r="E348" s="97">
        <f t="shared" ca="1" si="86"/>
        <v>0.16</v>
      </c>
      <c r="F348" s="82">
        <f t="shared" ca="1" si="87"/>
        <v>1.0479777299999999</v>
      </c>
      <c r="G348" s="97">
        <f t="shared" ca="1" si="88"/>
        <v>4.7977999999999996</v>
      </c>
      <c r="H348" s="82">
        <f t="shared" ca="1" si="89"/>
        <v>1.0685081599999999</v>
      </c>
      <c r="I348" s="97">
        <f t="shared" ca="1" si="90"/>
        <v>6.8507999999999996</v>
      </c>
      <c r="J348" s="14" t="str">
        <f t="shared" ca="1" si="82"/>
        <v>v</v>
      </c>
      <c r="L348" s="8">
        <f t="shared" si="75"/>
        <v>44835</v>
      </c>
      <c r="N348" s="29" t="str">
        <f t="shared" ca="1" si="96"/>
        <v xml:space="preserve"> </v>
      </c>
      <c r="O348">
        <f t="shared" ca="1" si="97"/>
        <v>2022</v>
      </c>
      <c r="P348">
        <f t="shared" ca="1" si="98"/>
        <v>10</v>
      </c>
      <c r="Q348" s="59">
        <f t="shared" ca="1" si="99"/>
        <v>20220</v>
      </c>
      <c r="R348" s="36">
        <f t="shared" ca="1" si="100"/>
        <v>0.16</v>
      </c>
      <c r="S348" s="37">
        <f t="shared" ca="1" si="84"/>
        <v>1.13184134</v>
      </c>
      <c r="T348" s="95">
        <f ca="1">IF(L348&gt;=N$2,1,D348*T349/VLOOKUP(L348,Moeda!A$3:D$24,4,1))</f>
        <v>1.1318413439999999</v>
      </c>
    </row>
    <row r="349" spans="1:21" x14ac:dyDescent="0.2">
      <c r="A349" s="8">
        <v>44866</v>
      </c>
      <c r="B349" s="62"/>
      <c r="C349" s="64">
        <v>6313.81</v>
      </c>
      <c r="D349" s="83">
        <f t="shared" ca="1" si="85"/>
        <v>1.00530052</v>
      </c>
      <c r="E349" s="97">
        <f t="shared" ca="1" si="86"/>
        <v>0.53010000000000002</v>
      </c>
      <c r="F349" s="82">
        <f t="shared" ca="1" si="87"/>
        <v>1.0535325600000001</v>
      </c>
      <c r="G349" s="97">
        <f t="shared" ca="1" si="88"/>
        <v>5.3532999999999999</v>
      </c>
      <c r="H349" s="82">
        <f t="shared" ca="1" si="89"/>
        <v>1.0617494700000001</v>
      </c>
      <c r="I349" s="97">
        <f t="shared" ca="1" si="90"/>
        <v>6.1749000000000001</v>
      </c>
      <c r="J349" s="14" t="str">
        <f t="shared" ca="1" si="82"/>
        <v>v</v>
      </c>
      <c r="L349" s="8">
        <f t="shared" si="75"/>
        <v>44866</v>
      </c>
      <c r="N349" s="29" t="str">
        <f t="shared" ca="1" si="96"/>
        <v xml:space="preserve"> </v>
      </c>
      <c r="O349">
        <f t="shared" ca="1" si="97"/>
        <v>2022</v>
      </c>
      <c r="P349">
        <f t="shared" ca="1" si="98"/>
        <v>11</v>
      </c>
      <c r="Q349" s="59">
        <f t="shared" ca="1" si="99"/>
        <v>22242</v>
      </c>
      <c r="R349" s="36">
        <f t="shared" ca="1" si="100"/>
        <v>0.53010000000000002</v>
      </c>
      <c r="S349" s="37">
        <f t="shared" ca="1" si="84"/>
        <v>1.1300337899999999</v>
      </c>
      <c r="T349" s="95">
        <f ca="1">IF(L349&gt;=N$2,1,D349*T350/VLOOKUP(L349,Moeda!A$3:D$24,4,1))</f>
        <v>1.1300337869999999</v>
      </c>
    </row>
    <row r="350" spans="1:21" x14ac:dyDescent="0.2">
      <c r="A350" s="8">
        <v>44896</v>
      </c>
      <c r="B350" s="62"/>
      <c r="C350" s="64">
        <v>6346.64</v>
      </c>
      <c r="D350" s="83">
        <f t="shared" ca="1" si="85"/>
        <v>1.0051997100000001</v>
      </c>
      <c r="E350" s="97">
        <f t="shared" ca="1" si="86"/>
        <v>0.52</v>
      </c>
      <c r="F350" s="82">
        <f t="shared" ca="1" si="87"/>
        <v>1.05901062</v>
      </c>
      <c r="G350" s="97">
        <f t="shared" ca="1" si="88"/>
        <v>5.9010999999999996</v>
      </c>
      <c r="H350" s="82">
        <f t="shared" ca="1" si="89"/>
        <v>1.0590106100000001</v>
      </c>
      <c r="I350" s="97">
        <f t="shared" ca="1" si="90"/>
        <v>5.9010999999999996</v>
      </c>
      <c r="J350" s="14" t="str">
        <f t="shared" ca="1" si="82"/>
        <v>v</v>
      </c>
      <c r="L350" s="8">
        <f t="shared" si="75"/>
        <v>44896</v>
      </c>
      <c r="N350" s="29" t="str">
        <f t="shared" ca="1" si="96"/>
        <v xml:space="preserve"> </v>
      </c>
      <c r="O350">
        <f t="shared" ca="1" si="97"/>
        <v>2022</v>
      </c>
      <c r="P350">
        <f t="shared" ca="1" si="98"/>
        <v>12</v>
      </c>
      <c r="Q350" s="59">
        <f t="shared" ca="1" si="99"/>
        <v>24264</v>
      </c>
      <c r="R350" s="36">
        <f t="shared" ca="1" si="100"/>
        <v>0.52</v>
      </c>
      <c r="S350" s="37">
        <f t="shared" ca="1" si="84"/>
        <v>1.1240756000000001</v>
      </c>
      <c r="T350" s="95">
        <f ca="1">IF(L350&gt;=N$2,1,D350*T351/VLOOKUP(L350,Moeda!A$3:D$24,4,1))</f>
        <v>1.124075602</v>
      </c>
    </row>
    <row r="351" spans="1:21" x14ac:dyDescent="0.2">
      <c r="A351" s="8">
        <v>44927</v>
      </c>
      <c r="B351" s="62"/>
      <c r="C351" s="64">
        <v>6381.55</v>
      </c>
      <c r="D351" s="83">
        <f t="shared" ca="1" si="85"/>
        <v>1.00550055</v>
      </c>
      <c r="E351" s="97">
        <f t="shared" ca="1" si="86"/>
        <v>0.55010000000000003</v>
      </c>
      <c r="F351" s="82">
        <f t="shared" ca="1" si="87"/>
        <v>1.00550055</v>
      </c>
      <c r="G351" s="97">
        <f t="shared" ca="1" si="88"/>
        <v>0.55010000000000003</v>
      </c>
      <c r="H351" s="82">
        <f t="shared" ca="1" si="89"/>
        <v>1.0586952000000001</v>
      </c>
      <c r="I351" s="97">
        <f t="shared" ca="1" si="90"/>
        <v>5.8695000000000004</v>
      </c>
      <c r="J351" s="14" t="str">
        <f t="shared" ca="1" si="82"/>
        <v>v</v>
      </c>
      <c r="L351" s="8">
        <f t="shared" si="75"/>
        <v>44927</v>
      </c>
      <c r="N351" s="29" t="str">
        <f t="shared" ca="1" si="96"/>
        <v xml:space="preserve"> </v>
      </c>
      <c r="O351">
        <f t="shared" ca="1" si="97"/>
        <v>2023</v>
      </c>
      <c r="P351">
        <f t="shared" ca="1" si="98"/>
        <v>1</v>
      </c>
      <c r="Q351" s="59">
        <f t="shared" ca="1" si="99"/>
        <v>2023</v>
      </c>
      <c r="R351" s="36">
        <f t="shared" ca="1" si="100"/>
        <v>0.55010000000000003</v>
      </c>
      <c r="S351" s="37">
        <f t="shared" ca="1" si="84"/>
        <v>1.1182609699999999</v>
      </c>
      <c r="T351" s="95">
        <f ca="1">IF(L351&gt;=N$2,1,D351*T352/VLOOKUP(L351,Moeda!A$3:D$24,4,1))</f>
        <v>1.118260969</v>
      </c>
    </row>
    <row r="352" spans="1:21" x14ac:dyDescent="0.2">
      <c r="A352" s="8">
        <v>44958</v>
      </c>
      <c r="B352" s="62"/>
      <c r="C352" s="39">
        <v>6430.05</v>
      </c>
      <c r="D352" s="83">
        <f t="shared" ca="1" si="85"/>
        <v>1.0076000300000001</v>
      </c>
      <c r="E352" s="97">
        <f t="shared" ca="1" si="86"/>
        <v>0.76</v>
      </c>
      <c r="F352" s="82">
        <f t="shared" ca="1" si="87"/>
        <v>1.0131423799999999</v>
      </c>
      <c r="G352" s="97">
        <f t="shared" ca="1" si="88"/>
        <v>1.3142</v>
      </c>
      <c r="H352" s="82">
        <f t="shared" ca="1" si="89"/>
        <v>1.05628492</v>
      </c>
      <c r="I352" s="97">
        <f t="shared" ca="1" si="90"/>
        <v>5.6284999999999998</v>
      </c>
      <c r="J352" s="14" t="str">
        <f t="shared" ca="1" si="82"/>
        <v>v</v>
      </c>
      <c r="L352" s="8">
        <f t="shared" si="75"/>
        <v>44958</v>
      </c>
      <c r="N352" s="29" t="str">
        <f t="shared" ca="1" si="96"/>
        <v xml:space="preserve"> </v>
      </c>
      <c r="O352">
        <f t="shared" ca="1" si="97"/>
        <v>2023</v>
      </c>
      <c r="P352">
        <f t="shared" ca="1" si="98"/>
        <v>2</v>
      </c>
      <c r="Q352" s="59">
        <f t="shared" ca="1" si="99"/>
        <v>4046</v>
      </c>
      <c r="R352" s="36">
        <f t="shared" ca="1" si="100"/>
        <v>0.76</v>
      </c>
      <c r="S352" s="37">
        <f t="shared" ca="1" si="84"/>
        <v>1.11214357</v>
      </c>
      <c r="T352" s="95">
        <f ca="1">IF(L352&gt;=N$2,1,D352*T353/VLOOKUP(L352,Moeda!A$3:D$24,4,1))</f>
        <v>1.112143568</v>
      </c>
    </row>
    <row r="353" spans="1:20" x14ac:dyDescent="0.2">
      <c r="A353" s="8">
        <v>44986</v>
      </c>
      <c r="B353" s="62"/>
      <c r="C353" s="39">
        <v>6474.42</v>
      </c>
      <c r="D353" s="83">
        <f t="shared" ca="1" si="85"/>
        <v>1.0069004100000001</v>
      </c>
      <c r="E353" s="97">
        <f t="shared" ca="1" si="86"/>
        <v>0.69</v>
      </c>
      <c r="F353" s="82">
        <f t="shared" ca="1" si="87"/>
        <v>1.0201334799999999</v>
      </c>
      <c r="G353" s="97">
        <f t="shared" ca="1" si="88"/>
        <v>2.0133000000000001</v>
      </c>
      <c r="H353" s="82">
        <f t="shared" ca="1" si="89"/>
        <v>1.05356494</v>
      </c>
      <c r="I353" s="97">
        <f t="shared" ca="1" si="90"/>
        <v>5.3564999999999996</v>
      </c>
      <c r="J353" s="14" t="str">
        <f t="shared" ca="1" si="82"/>
        <v>v</v>
      </c>
      <c r="L353" s="8">
        <f t="shared" si="75"/>
        <v>44986</v>
      </c>
      <c r="N353" s="29" t="str">
        <f t="shared" ca="1" si="96"/>
        <v xml:space="preserve"> </v>
      </c>
      <c r="O353">
        <f t="shared" ca="1" si="97"/>
        <v>2023</v>
      </c>
      <c r="P353">
        <f t="shared" ca="1" si="98"/>
        <v>3</v>
      </c>
      <c r="Q353" s="59">
        <f t="shared" ca="1" si="99"/>
        <v>6069</v>
      </c>
      <c r="R353" s="36">
        <f t="shared" ca="1" si="100"/>
        <v>0.69</v>
      </c>
      <c r="S353" s="37">
        <f t="shared" ca="1" si="84"/>
        <v>1.103755</v>
      </c>
      <c r="T353" s="95">
        <f ca="1">IF(L353&gt;=N$2,1,D353*T354/VLOOKUP(L353,Moeda!A$3:D$24,4,1))</f>
        <v>1.103754997</v>
      </c>
    </row>
    <row r="354" spans="1:20" x14ac:dyDescent="0.2">
      <c r="A354" s="8">
        <v>45017</v>
      </c>
      <c r="B354" s="62"/>
      <c r="C354" s="39">
        <v>6511.32</v>
      </c>
      <c r="D354" s="83">
        <f t="shared" ca="1" si="85"/>
        <v>1.00569935</v>
      </c>
      <c r="E354" s="97">
        <f t="shared" ca="1" si="86"/>
        <v>0.56989999999999996</v>
      </c>
      <c r="F354" s="82">
        <f t="shared" ca="1" si="87"/>
        <v>1.02594758</v>
      </c>
      <c r="G354" s="97">
        <f t="shared" ca="1" si="88"/>
        <v>2.5948000000000002</v>
      </c>
      <c r="H354" s="82">
        <f t="shared" ca="1" si="89"/>
        <v>1.0415512200000001</v>
      </c>
      <c r="I354" s="97">
        <f t="shared" ca="1" si="90"/>
        <v>4.1551</v>
      </c>
      <c r="J354" s="14" t="str">
        <f t="shared" ca="1" si="82"/>
        <v>v</v>
      </c>
      <c r="L354" s="8">
        <f t="shared" si="75"/>
        <v>45017</v>
      </c>
      <c r="N354" s="29" t="str">
        <f t="shared" ca="1" si="96"/>
        <v xml:space="preserve"> </v>
      </c>
      <c r="O354">
        <f t="shared" ca="1" si="97"/>
        <v>2023</v>
      </c>
      <c r="P354">
        <f t="shared" ca="1" si="98"/>
        <v>4</v>
      </c>
      <c r="Q354" s="59">
        <f t="shared" ca="1" si="99"/>
        <v>8092</v>
      </c>
      <c r="R354" s="36">
        <f t="shared" ca="1" si="100"/>
        <v>0.56989999999999996</v>
      </c>
      <c r="S354" s="37">
        <f t="shared" ca="1" si="84"/>
        <v>1.0961908300000001</v>
      </c>
      <c r="T354" s="95">
        <f ca="1">IF(L354&gt;=N$2,1,D354*T355/VLOOKUP(L354,Moeda!A$3:D$24,4,1))</f>
        <v>1.0961908309999999</v>
      </c>
    </row>
    <row r="355" spans="1:20" x14ac:dyDescent="0.2">
      <c r="A355" s="8">
        <v>45047</v>
      </c>
      <c r="B355" s="62"/>
      <c r="C355" s="39">
        <v>6544.53</v>
      </c>
      <c r="D355" s="83">
        <f t="shared" ca="1" si="85"/>
        <v>1.00510035</v>
      </c>
      <c r="E355" s="97">
        <f t="shared" ca="1" si="86"/>
        <v>0.51</v>
      </c>
      <c r="F355" s="82">
        <f t="shared" ca="1" si="87"/>
        <v>1.0311802699999999</v>
      </c>
      <c r="G355" s="97">
        <f t="shared" ca="1" si="88"/>
        <v>3.1179999999999999</v>
      </c>
      <c r="H355" s="82">
        <f t="shared" ca="1" si="89"/>
        <v>1.04072392</v>
      </c>
      <c r="I355" s="97">
        <f t="shared" ca="1" si="90"/>
        <v>4.0724</v>
      </c>
      <c r="J355" s="14" t="str">
        <f t="shared" ca="1" si="82"/>
        <v>v</v>
      </c>
      <c r="L355" s="8">
        <f t="shared" si="75"/>
        <v>45047</v>
      </c>
      <c r="N355" s="29" t="str">
        <f t="shared" ca="1" si="96"/>
        <v xml:space="preserve"> </v>
      </c>
      <c r="O355">
        <f t="shared" ca="1" si="97"/>
        <v>2023</v>
      </c>
      <c r="P355">
        <f t="shared" ca="1" si="98"/>
        <v>5</v>
      </c>
      <c r="Q355" s="59">
        <f t="shared" ca="1" si="99"/>
        <v>10115</v>
      </c>
      <c r="R355" s="36">
        <f t="shared" ca="1" si="100"/>
        <v>0.51</v>
      </c>
      <c r="S355" s="37">
        <f t="shared" ca="1" si="84"/>
        <v>1.0899786600000001</v>
      </c>
      <c r="T355" s="95">
        <f ca="1">IF(L355&gt;=N$2,1,D355*T356/VLOOKUP(L355,Moeda!A$3:D$24,4,1))</f>
        <v>1.089978661</v>
      </c>
    </row>
    <row r="356" spans="1:20" x14ac:dyDescent="0.2">
      <c r="A356" s="8">
        <v>45078</v>
      </c>
      <c r="B356" s="62"/>
      <c r="C356" s="39">
        <v>6547.15</v>
      </c>
      <c r="D356" s="83">
        <f t="shared" ca="1" si="85"/>
        <v>1.0004003299999999</v>
      </c>
      <c r="E356" s="97">
        <f t="shared" ca="1" si="86"/>
        <v>0.04</v>
      </c>
      <c r="F356" s="82">
        <f t="shared" ca="1" si="87"/>
        <v>1.0315930799999999</v>
      </c>
      <c r="G356" s="97">
        <f t="shared" ca="1" si="88"/>
        <v>3.1593</v>
      </c>
      <c r="H356" s="82">
        <f t="shared" ca="1" si="89"/>
        <v>1.0340059500000001</v>
      </c>
      <c r="I356" s="97">
        <f t="shared" ca="1" si="90"/>
        <v>3.4005999999999998</v>
      </c>
      <c r="J356" s="14" t="str">
        <f t="shared" ca="1" si="82"/>
        <v>v</v>
      </c>
      <c r="L356" s="8">
        <f t="shared" si="75"/>
        <v>45078</v>
      </c>
      <c r="N356" s="29" t="str">
        <f t="shared" ca="1" si="96"/>
        <v xml:space="preserve"> </v>
      </c>
      <c r="O356">
        <f t="shared" ca="1" si="97"/>
        <v>2023</v>
      </c>
      <c r="P356">
        <f t="shared" ca="1" si="98"/>
        <v>6</v>
      </c>
      <c r="Q356" s="59">
        <f t="shared" ca="1" si="99"/>
        <v>12138</v>
      </c>
      <c r="R356" s="36">
        <f t="shared" ca="1" si="100"/>
        <v>0.04</v>
      </c>
      <c r="S356" s="37">
        <f t="shared" ca="1" si="84"/>
        <v>1.0844476000000001</v>
      </c>
      <c r="T356" s="95">
        <f ca="1">IF(L356&gt;=N$2,1,D356*T357/VLOOKUP(L356,Moeda!A$3:D$24,4,1))</f>
        <v>1.084447599</v>
      </c>
    </row>
    <row r="357" spans="1:20" x14ac:dyDescent="0.2">
      <c r="A357" s="8">
        <v>45108</v>
      </c>
      <c r="B357" s="62"/>
      <c r="C357" s="39">
        <v>6542.57</v>
      </c>
      <c r="D357" s="83">
        <f t="shared" ca="1" si="85"/>
        <v>0.99930045999999995</v>
      </c>
      <c r="E357" s="97">
        <f t="shared" ca="1" si="86"/>
        <v>-7.0000000000000007E-2</v>
      </c>
      <c r="F357" s="82">
        <f t="shared" ca="1" si="87"/>
        <v>1.0308714400000001</v>
      </c>
      <c r="G357" s="97">
        <f t="shared" ca="1" si="88"/>
        <v>3.0871</v>
      </c>
      <c r="H357" s="82">
        <f t="shared" ca="1" si="89"/>
        <v>1.03194133</v>
      </c>
      <c r="I357" s="97">
        <f t="shared" ca="1" si="90"/>
        <v>3.1941000000000002</v>
      </c>
      <c r="J357" s="14" t="str">
        <f t="shared" ca="1" si="82"/>
        <v>v</v>
      </c>
      <c r="L357" s="8">
        <f t="shared" si="75"/>
        <v>45108</v>
      </c>
      <c r="N357" s="29" t="str">
        <f t="shared" ca="1" si="96"/>
        <v xml:space="preserve"> </v>
      </c>
      <c r="O357">
        <f t="shared" ca="1" si="97"/>
        <v>2023</v>
      </c>
      <c r="P357">
        <f t="shared" ca="1" si="98"/>
        <v>7</v>
      </c>
      <c r="Q357" s="59">
        <f t="shared" ca="1" si="99"/>
        <v>14161</v>
      </c>
      <c r="R357" s="36">
        <f t="shared" ca="1" si="100"/>
        <v>-7.0000000000000007E-2</v>
      </c>
      <c r="S357" s="37">
        <f t="shared" ca="1" si="84"/>
        <v>1.08401364</v>
      </c>
      <c r="T357" s="95">
        <f ca="1">IF(L357&gt;=N$2,1,D357*T358/VLOOKUP(L357,Moeda!A$3:D$24,4,1))</f>
        <v>1.0840136359999999</v>
      </c>
    </row>
    <row r="358" spans="1:20" x14ac:dyDescent="0.2">
      <c r="A358" s="8">
        <v>45139</v>
      </c>
      <c r="B358" s="62"/>
      <c r="C358" s="39">
        <v>6560.89</v>
      </c>
      <c r="D358" s="83">
        <f t="shared" ca="1" si="85"/>
        <v>1.0028001200000001</v>
      </c>
      <c r="E358" s="97">
        <f t="shared" ca="1" si="86"/>
        <v>0.28000000000000003</v>
      </c>
      <c r="F358" s="82">
        <f t="shared" ca="1" si="87"/>
        <v>1.033758</v>
      </c>
      <c r="G358" s="97">
        <f t="shared" ca="1" si="88"/>
        <v>3.3757999999999999</v>
      </c>
      <c r="H358" s="82">
        <f t="shared" ca="1" si="89"/>
        <v>1.0424403</v>
      </c>
      <c r="I358" s="97">
        <f t="shared" ca="1" si="90"/>
        <v>4.2439999999999998</v>
      </c>
      <c r="J358" s="14" t="str">
        <f t="shared" ca="1" si="82"/>
        <v>v</v>
      </c>
      <c r="L358" s="8">
        <f t="shared" si="75"/>
        <v>45139</v>
      </c>
      <c r="N358" s="29" t="str">
        <f t="shared" ca="1" si="96"/>
        <v xml:space="preserve"> </v>
      </c>
      <c r="O358">
        <f t="shared" ca="1" si="97"/>
        <v>2023</v>
      </c>
      <c r="P358">
        <f t="shared" ca="1" si="98"/>
        <v>8</v>
      </c>
      <c r="Q358" s="59">
        <f t="shared" ca="1" si="99"/>
        <v>16184</v>
      </c>
      <c r="R358" s="36">
        <f t="shared" ca="1" si="100"/>
        <v>0.28000000000000003</v>
      </c>
      <c r="S358" s="37">
        <f t="shared" ca="1" si="84"/>
        <v>1.08477248</v>
      </c>
      <c r="T358" s="95">
        <f ca="1">IF(L358&gt;=N$2,1,D358*T359/VLOOKUP(L358,Moeda!A$3:D$24,4,1))</f>
        <v>1.0847724780000001</v>
      </c>
    </row>
    <row r="359" spans="1:20" x14ac:dyDescent="0.2">
      <c r="A359" s="8">
        <v>45170</v>
      </c>
      <c r="B359" s="62"/>
      <c r="C359" s="39">
        <v>6583.85</v>
      </c>
      <c r="D359" s="83">
        <f t="shared" ca="1" si="85"/>
        <v>1.00349953</v>
      </c>
      <c r="E359" s="97">
        <f t="shared" ca="1" si="86"/>
        <v>0.35</v>
      </c>
      <c r="F359" s="82">
        <f t="shared" ca="1" si="87"/>
        <v>1.0373756700000001</v>
      </c>
      <c r="G359" s="97">
        <f t="shared" ca="1" si="88"/>
        <v>3.7376</v>
      </c>
      <c r="H359" s="82">
        <f t="shared" ca="1" si="89"/>
        <v>1.0499737600000001</v>
      </c>
      <c r="I359" s="97">
        <f t="shared" ca="1" si="90"/>
        <v>4.9973999999999998</v>
      </c>
      <c r="J359" s="14" t="str">
        <f t="shared" ca="1" si="82"/>
        <v>v</v>
      </c>
      <c r="L359" s="8">
        <f t="shared" si="75"/>
        <v>45170</v>
      </c>
      <c r="N359" s="29" t="str">
        <f t="shared" ca="1" si="96"/>
        <v xml:space="preserve"> </v>
      </c>
      <c r="O359">
        <f t="shared" ca="1" si="97"/>
        <v>2023</v>
      </c>
      <c r="P359">
        <f t="shared" ca="1" si="98"/>
        <v>9</v>
      </c>
      <c r="Q359" s="59">
        <f t="shared" ca="1" si="99"/>
        <v>18207</v>
      </c>
      <c r="R359" s="36">
        <f t="shared" ca="1" si="100"/>
        <v>0.35</v>
      </c>
      <c r="S359" s="37">
        <f t="shared" ca="1" si="84"/>
        <v>1.0817434699999999</v>
      </c>
      <c r="T359" s="95">
        <f ca="1">IF(L359&gt;=N$2,1,D359*T360/VLOOKUP(L359,Moeda!A$3:D$24,4,1))</f>
        <v>1.081743466</v>
      </c>
    </row>
    <row r="360" spans="1:20" x14ac:dyDescent="0.2">
      <c r="A360" s="8">
        <v>45200</v>
      </c>
      <c r="B360" s="62"/>
      <c r="C360" s="39">
        <v>6597.68</v>
      </c>
      <c r="D360" s="83">
        <f t="shared" ca="1" si="85"/>
        <v>1.00210059</v>
      </c>
      <c r="E360" s="97">
        <f t="shared" ca="1" si="86"/>
        <v>0.21010000000000001</v>
      </c>
      <c r="F360" s="82">
        <f t="shared" ca="1" si="87"/>
        <v>1.0395547700000001</v>
      </c>
      <c r="G360" s="97">
        <f t="shared" ca="1" si="88"/>
        <v>3.9554999999999998</v>
      </c>
      <c r="H360" s="82">
        <f t="shared" ca="1" si="89"/>
        <v>1.0504989899999999</v>
      </c>
      <c r="I360" s="97">
        <f t="shared" ca="1" si="90"/>
        <v>5.0499000000000001</v>
      </c>
      <c r="J360" s="14" t="str">
        <f t="shared" ca="1" si="82"/>
        <v>v</v>
      </c>
      <c r="L360" s="8">
        <f t="shared" si="75"/>
        <v>45200</v>
      </c>
      <c r="N360" s="29" t="str">
        <f t="shared" ca="1" si="96"/>
        <v xml:space="preserve"> </v>
      </c>
      <c r="O360">
        <f t="shared" ca="1" si="97"/>
        <v>2023</v>
      </c>
      <c r="P360">
        <f t="shared" ca="1" si="98"/>
        <v>10</v>
      </c>
      <c r="Q360" s="59">
        <f t="shared" ca="1" si="99"/>
        <v>20230</v>
      </c>
      <c r="R360" s="36">
        <f t="shared" ca="1" si="100"/>
        <v>0.21010000000000001</v>
      </c>
      <c r="S360" s="37">
        <f t="shared" ca="1" si="84"/>
        <v>1.07797107</v>
      </c>
      <c r="T360" s="95">
        <f ca="1">IF(L360&gt;=N$2,1,D360*T361/VLOOKUP(L360,Moeda!A$3:D$24,4,1))</f>
        <v>1.0779710739999999</v>
      </c>
    </row>
    <row r="361" spans="1:20" x14ac:dyDescent="0.2">
      <c r="A361" s="8">
        <v>45231</v>
      </c>
      <c r="B361" s="62"/>
      <c r="C361" s="39">
        <v>6619.45</v>
      </c>
      <c r="D361" s="83">
        <f t="shared" ca="1" si="85"/>
        <v>1.00329964</v>
      </c>
      <c r="E361" s="97">
        <f t="shared" ca="1" si="86"/>
        <v>0.33</v>
      </c>
      <c r="F361" s="82">
        <f t="shared" ca="1" si="87"/>
        <v>1.04298493</v>
      </c>
      <c r="G361" s="97">
        <f t="shared" ca="1" si="88"/>
        <v>4.2984999999999998</v>
      </c>
      <c r="H361" s="82">
        <f t="shared" ca="1" si="89"/>
        <v>1.04840815</v>
      </c>
      <c r="I361" s="97">
        <f t="shared" ca="1" si="90"/>
        <v>4.8407999999999998</v>
      </c>
      <c r="J361" s="14" t="str">
        <f t="shared" ca="1" si="82"/>
        <v>v</v>
      </c>
      <c r="L361" s="8">
        <f t="shared" si="75"/>
        <v>45231</v>
      </c>
      <c r="N361" s="29" t="str">
        <f t="shared" ca="1" si="96"/>
        <v xml:space="preserve"> </v>
      </c>
      <c r="O361">
        <f t="shared" ca="1" si="97"/>
        <v>2023</v>
      </c>
      <c r="P361">
        <f t="shared" ca="1" si="98"/>
        <v>11</v>
      </c>
      <c r="Q361" s="59">
        <f t="shared" ca="1" si="99"/>
        <v>22253</v>
      </c>
      <c r="R361" s="36">
        <f t="shared" ca="1" si="100"/>
        <v>0.33</v>
      </c>
      <c r="S361" s="37">
        <f t="shared" ca="1" si="84"/>
        <v>1.07571145</v>
      </c>
      <c r="T361" s="95">
        <f ca="1">IF(L361&gt;=N$2,1,D361*T362/VLOOKUP(L361,Moeda!A$3:D$24,4,1))</f>
        <v>1.075711445</v>
      </c>
    </row>
    <row r="362" spans="1:20" x14ac:dyDescent="0.2">
      <c r="A362" s="8">
        <v>45261</v>
      </c>
      <c r="B362" s="62"/>
      <c r="C362" s="39">
        <v>6645.93</v>
      </c>
      <c r="D362" s="83">
        <f t="shared" ca="1" si="85"/>
        <v>1.00400033</v>
      </c>
      <c r="E362" s="97">
        <f t="shared" ca="1" si="86"/>
        <v>0.4</v>
      </c>
      <c r="F362" s="82">
        <f t="shared" ca="1" si="87"/>
        <v>1.0471572099999999</v>
      </c>
      <c r="G362" s="97">
        <f t="shared" ca="1" si="88"/>
        <v>4.7157</v>
      </c>
      <c r="H362" s="82">
        <f t="shared" ca="1" si="89"/>
        <v>1.0471572200000001</v>
      </c>
      <c r="I362" s="97">
        <f t="shared" ca="1" si="90"/>
        <v>4.7157</v>
      </c>
      <c r="J362" s="14" t="str">
        <f t="shared" ca="1" si="82"/>
        <v>v</v>
      </c>
      <c r="L362" s="8">
        <f t="shared" si="75"/>
        <v>45261</v>
      </c>
      <c r="N362" s="29" t="str">
        <f t="shared" ca="1" si="96"/>
        <v xml:space="preserve"> </v>
      </c>
      <c r="O362">
        <f t="shared" ca="1" si="97"/>
        <v>2023</v>
      </c>
      <c r="P362">
        <f t="shared" ca="1" si="98"/>
        <v>12</v>
      </c>
      <c r="Q362" s="59">
        <f t="shared" ca="1" si="99"/>
        <v>24276</v>
      </c>
      <c r="R362" s="36">
        <f t="shared" ca="1" si="100"/>
        <v>0.4</v>
      </c>
      <c r="S362" s="37">
        <f t="shared" ca="1" si="84"/>
        <v>1.07217366</v>
      </c>
      <c r="T362" s="95">
        <f ca="1">IF(L362&gt;=N$2,1,D362*T363/VLOOKUP(L362,Moeda!A$3:D$24,4,1))</f>
        <v>1.0721736580000001</v>
      </c>
    </row>
    <row r="363" spans="1:20" x14ac:dyDescent="0.2">
      <c r="A363" s="8">
        <v>45292</v>
      </c>
      <c r="B363" s="62"/>
      <c r="C363" s="39">
        <v>6666.53</v>
      </c>
      <c r="D363" s="83">
        <f t="shared" ca="1" si="85"/>
        <v>1.0030996400000001</v>
      </c>
      <c r="E363" s="97">
        <f t="shared" ca="1" si="86"/>
        <v>0.31</v>
      </c>
      <c r="F363" s="82">
        <f t="shared" ca="1" si="87"/>
        <v>1.0030996400000001</v>
      </c>
      <c r="G363" s="97">
        <f t="shared" ca="1" si="88"/>
        <v>0.31</v>
      </c>
      <c r="H363" s="82">
        <f t="shared" ca="1" si="89"/>
        <v>1.04465684</v>
      </c>
      <c r="I363" s="97">
        <f t="shared" ca="1" si="90"/>
        <v>4.4657</v>
      </c>
      <c r="J363" s="14" t="str">
        <f t="shared" ca="1" si="82"/>
        <v>v</v>
      </c>
      <c r="L363" s="8">
        <f t="shared" si="75"/>
        <v>45292</v>
      </c>
      <c r="N363" s="29" t="str">
        <f t="shared" ca="1" si="96"/>
        <v xml:space="preserve"> </v>
      </c>
      <c r="O363">
        <f t="shared" ca="1" si="97"/>
        <v>2024</v>
      </c>
      <c r="P363">
        <f t="shared" ca="1" si="98"/>
        <v>1</v>
      </c>
      <c r="Q363" s="59">
        <f t="shared" ca="1" si="99"/>
        <v>2024</v>
      </c>
      <c r="R363" s="36">
        <f t="shared" ca="1" si="100"/>
        <v>0.31</v>
      </c>
      <c r="S363" s="37">
        <f t="shared" ca="1" si="84"/>
        <v>1.0679017</v>
      </c>
      <c r="T363" s="95">
        <f ca="1">IF(L363&gt;=N$2,1,D363*T364/VLOOKUP(L363,Moeda!A$3:D$24,4,1))</f>
        <v>1.0679016990000001</v>
      </c>
    </row>
    <row r="364" spans="1:20" x14ac:dyDescent="0.2">
      <c r="A364" s="8">
        <v>45323</v>
      </c>
      <c r="B364" s="62"/>
      <c r="C364" s="39">
        <v>6718.53</v>
      </c>
      <c r="D364" s="83">
        <f t="shared" ca="1" si="85"/>
        <v>1.0078001599999999</v>
      </c>
      <c r="E364" s="97">
        <f t="shared" ca="1" si="86"/>
        <v>0.78</v>
      </c>
      <c r="F364" s="82">
        <f t="shared" ca="1" si="87"/>
        <v>1.0109239800000001</v>
      </c>
      <c r="G364" s="97">
        <f t="shared" ca="1" si="88"/>
        <v>1.0924</v>
      </c>
      <c r="H364" s="82">
        <f t="shared" ca="1" si="89"/>
        <v>1.04486433</v>
      </c>
      <c r="I364" s="97">
        <f t="shared" ca="1" si="90"/>
        <v>4.4863999999999997</v>
      </c>
      <c r="J364" s="14" t="str">
        <f t="shared" ca="1" si="82"/>
        <v>v</v>
      </c>
      <c r="L364" s="8">
        <f t="shared" si="75"/>
        <v>45323</v>
      </c>
      <c r="N364" s="29" t="str">
        <f t="shared" ca="1" si="96"/>
        <v xml:space="preserve"> </v>
      </c>
      <c r="O364">
        <f t="shared" ca="1" si="97"/>
        <v>2024</v>
      </c>
      <c r="P364">
        <f t="shared" ca="1" si="98"/>
        <v>2</v>
      </c>
      <c r="Q364" s="59">
        <f t="shared" ca="1" si="99"/>
        <v>4048</v>
      </c>
      <c r="R364" s="36">
        <f t="shared" ca="1" si="100"/>
        <v>0.78</v>
      </c>
      <c r="S364" s="37">
        <f t="shared" ca="1" si="84"/>
        <v>1.06460182</v>
      </c>
      <c r="T364" s="95">
        <f ca="1">IF(L364&gt;=N$2,1,D364*T365/VLOOKUP(L364,Moeda!A$3:D$24,4,1))</f>
        <v>1.064601817</v>
      </c>
    </row>
    <row r="365" spans="1:20" x14ac:dyDescent="0.2">
      <c r="A365" s="8">
        <v>45352</v>
      </c>
      <c r="B365" s="62"/>
      <c r="C365" s="39">
        <v>6742.72</v>
      </c>
      <c r="D365" s="83">
        <f t="shared" ca="1" si="85"/>
        <v>1.00360049</v>
      </c>
      <c r="E365" s="97">
        <f t="shared" ca="1" si="86"/>
        <v>0.36</v>
      </c>
      <c r="F365" s="82">
        <f t="shared" ca="1" si="87"/>
        <v>1.0145637999999999</v>
      </c>
      <c r="G365" s="97">
        <f t="shared" ca="1" si="88"/>
        <v>1.4563999999999999</v>
      </c>
      <c r="H365" s="82">
        <f t="shared" ca="1" si="89"/>
        <v>1.04143999</v>
      </c>
      <c r="I365" s="97">
        <f t="shared" ca="1" si="90"/>
        <v>4.1440000000000001</v>
      </c>
      <c r="J365" s="14" t="str">
        <f t="shared" ca="1" si="82"/>
        <v>v</v>
      </c>
      <c r="L365" s="8">
        <f t="shared" si="75"/>
        <v>45352</v>
      </c>
      <c r="N365" s="29" t="str">
        <f t="shared" ca="1" si="96"/>
        <v xml:space="preserve"> </v>
      </c>
      <c r="O365">
        <f t="shared" ca="1" si="97"/>
        <v>2024</v>
      </c>
      <c r="P365">
        <f t="shared" ca="1" si="98"/>
        <v>3</v>
      </c>
      <c r="Q365" s="59">
        <f t="shared" ca="1" si="99"/>
        <v>6072</v>
      </c>
      <c r="R365" s="36">
        <f t="shared" ca="1" si="100"/>
        <v>0.36</v>
      </c>
      <c r="S365" s="37">
        <f t="shared" ca="1" si="84"/>
        <v>1.0563620199999999</v>
      </c>
      <c r="T365" s="95">
        <f ca="1">IF(L365&gt;=N$2,1,D365*T366/VLOOKUP(L365,Moeda!A$3:D$24,4,1))</f>
        <v>1.056362024</v>
      </c>
    </row>
    <row r="366" spans="1:20" x14ac:dyDescent="0.2">
      <c r="A366" s="8">
        <v>45383</v>
      </c>
      <c r="B366" s="62"/>
      <c r="C366" s="39">
        <v>6756.88</v>
      </c>
      <c r="D366" s="83">
        <f t="shared" ca="1" si="85"/>
        <v>1.00210004</v>
      </c>
      <c r="E366" s="97">
        <f t="shared" ca="1" si="86"/>
        <v>0.21</v>
      </c>
      <c r="F366" s="82">
        <f t="shared" ca="1" si="87"/>
        <v>1.0166944200000001</v>
      </c>
      <c r="G366" s="97">
        <f t="shared" ca="1" si="88"/>
        <v>1.6694</v>
      </c>
      <c r="H366" s="82">
        <f t="shared" ca="1" si="89"/>
        <v>1.03771277</v>
      </c>
      <c r="I366" s="97">
        <f t="shared" ca="1" si="90"/>
        <v>3.7713000000000001</v>
      </c>
      <c r="J366" s="14" t="str">
        <f t="shared" ca="1" si="82"/>
        <v>v</v>
      </c>
      <c r="L366" s="8">
        <f t="shared" si="75"/>
        <v>45383</v>
      </c>
      <c r="N366" s="29" t="str">
        <f t="shared" ca="1" si="96"/>
        <v xml:space="preserve"> </v>
      </c>
      <c r="O366">
        <f t="shared" ca="1" si="97"/>
        <v>2024</v>
      </c>
      <c r="P366">
        <f t="shared" ca="1" si="98"/>
        <v>4</v>
      </c>
      <c r="Q366" s="59">
        <f t="shared" ca="1" si="99"/>
        <v>8096</v>
      </c>
      <c r="R366" s="36">
        <f t="shared" ca="1" si="100"/>
        <v>0.21</v>
      </c>
      <c r="S366" s="37">
        <f t="shared" ca="1" si="84"/>
        <v>1.0525722500000001</v>
      </c>
      <c r="T366" s="95">
        <f ca="1">IF(L366&gt;=N$2,1,D366*T367/VLOOKUP(L366,Moeda!A$3:D$24,4,1))</f>
        <v>1.0525722479999999</v>
      </c>
    </row>
    <row r="367" spans="1:20" x14ac:dyDescent="0.2">
      <c r="A367" s="8">
        <v>45413</v>
      </c>
      <c r="B367" s="62"/>
      <c r="C367" s="39">
        <v>6786.61</v>
      </c>
      <c r="D367" s="83">
        <f t="shared" ca="1" si="85"/>
        <v>1.00439996</v>
      </c>
      <c r="E367" s="97">
        <f t="shared" ca="1" si="86"/>
        <v>0.44</v>
      </c>
      <c r="F367" s="82">
        <f t="shared" ca="1" si="87"/>
        <v>1.02116783</v>
      </c>
      <c r="G367" s="97">
        <f t="shared" ca="1" si="88"/>
        <v>2.1168</v>
      </c>
      <c r="H367" s="82">
        <f t="shared" ca="1" si="89"/>
        <v>1.03698965</v>
      </c>
      <c r="I367" s="97">
        <f t="shared" ca="1" si="90"/>
        <v>3.6989999999999998</v>
      </c>
      <c r="J367" s="14" t="str">
        <f t="shared" ca="1" si="82"/>
        <v>v</v>
      </c>
      <c r="L367" s="8">
        <f t="shared" si="75"/>
        <v>45413</v>
      </c>
      <c r="N367" s="29" t="str">
        <f t="shared" ca="1" si="96"/>
        <v xml:space="preserve"> </v>
      </c>
      <c r="O367">
        <f t="shared" ca="1" si="97"/>
        <v>2024</v>
      </c>
      <c r="P367">
        <f t="shared" ca="1" si="98"/>
        <v>5</v>
      </c>
      <c r="Q367" s="59">
        <f t="shared" ca="1" si="99"/>
        <v>10120</v>
      </c>
      <c r="R367" s="36">
        <f t="shared" ca="1" si="100"/>
        <v>0.44</v>
      </c>
      <c r="S367" s="37">
        <f t="shared" ca="1" si="84"/>
        <v>1.0503664399999999</v>
      </c>
      <c r="T367" s="95">
        <f ca="1">IF(L367&gt;=N$2,1,D367*T368/VLOOKUP(L367,Moeda!A$3:D$24,4,1))</f>
        <v>1.050366436</v>
      </c>
    </row>
    <row r="368" spans="1:20" x14ac:dyDescent="0.2">
      <c r="A368" s="8">
        <v>45444</v>
      </c>
      <c r="B368" s="62"/>
      <c r="C368" s="39">
        <v>6813.08</v>
      </c>
      <c r="D368" s="83">
        <f t="shared" ca="1" si="85"/>
        <v>1.00390033</v>
      </c>
      <c r="E368" s="97">
        <f t="shared" ca="1" si="86"/>
        <v>0.39</v>
      </c>
      <c r="F368" s="82">
        <f t="shared" ca="1" si="87"/>
        <v>1.0251507200000001</v>
      </c>
      <c r="G368" s="97">
        <f t="shared" ca="1" si="88"/>
        <v>2.5150999999999999</v>
      </c>
      <c r="H368" s="82">
        <f t="shared" ca="1" si="89"/>
        <v>1.0406176600000001</v>
      </c>
      <c r="I368" s="97">
        <f t="shared" ca="1" si="90"/>
        <v>4.0617999999999999</v>
      </c>
      <c r="J368" s="14" t="str">
        <f t="shared" ca="1" si="82"/>
        <v>v</v>
      </c>
      <c r="L368" s="8">
        <f t="shared" si="75"/>
        <v>45444</v>
      </c>
      <c r="N368" s="29" t="str">
        <f t="shared" ca="1" si="96"/>
        <v xml:space="preserve"> </v>
      </c>
      <c r="O368">
        <f t="shared" ca="1" si="97"/>
        <v>2024</v>
      </c>
      <c r="P368">
        <f t="shared" ca="1" si="98"/>
        <v>6</v>
      </c>
      <c r="Q368" s="59">
        <f t="shared" ca="1" si="99"/>
        <v>12144</v>
      </c>
      <c r="R368" s="36">
        <f t="shared" ca="1" si="100"/>
        <v>0.39</v>
      </c>
      <c r="S368" s="37">
        <f t="shared" ca="1" si="84"/>
        <v>1.0457651100000001</v>
      </c>
      <c r="T368" s="95">
        <f ca="1">IF(L368&gt;=N$2,1,D368*T369/VLOOKUP(L368,Moeda!A$3:D$24,4,1))</f>
        <v>1.0457651109999999</v>
      </c>
    </row>
    <row r="369" spans="1:20" x14ac:dyDescent="0.2">
      <c r="A369" s="8">
        <v>45474</v>
      </c>
      <c r="B369" s="62"/>
      <c r="C369" s="39">
        <v>6833.52</v>
      </c>
      <c r="D369" s="83">
        <f t="shared" ca="1" si="85"/>
        <v>1.0030001099999999</v>
      </c>
      <c r="E369" s="97">
        <f t="shared" ca="1" si="86"/>
        <v>0.3</v>
      </c>
      <c r="F369" s="82">
        <f t="shared" ca="1" si="87"/>
        <v>1.0282262799999999</v>
      </c>
      <c r="G369" s="97">
        <f t="shared" ca="1" si="88"/>
        <v>2.8226</v>
      </c>
      <c r="H369" s="82">
        <f t="shared" ca="1" si="89"/>
        <v>1.0444702800000001</v>
      </c>
      <c r="I369" s="97">
        <f t="shared" ca="1" si="90"/>
        <v>4.4470000000000001</v>
      </c>
      <c r="J369" s="14" t="str">
        <f t="shared" ca="1" si="82"/>
        <v>v</v>
      </c>
      <c r="L369" s="8">
        <f t="shared" si="75"/>
        <v>45474</v>
      </c>
      <c r="N369" s="29" t="str">
        <f t="shared" ca="1" si="96"/>
        <v xml:space="preserve"> </v>
      </c>
      <c r="O369">
        <f t="shared" ca="1" si="97"/>
        <v>2024</v>
      </c>
      <c r="P369">
        <f t="shared" ca="1" si="98"/>
        <v>7</v>
      </c>
      <c r="Q369" s="59">
        <f t="shared" ca="1" si="99"/>
        <v>14168</v>
      </c>
      <c r="R369" s="36">
        <f t="shared" ca="1" si="100"/>
        <v>0.3</v>
      </c>
      <c r="S369" s="37">
        <f t="shared" ca="1" si="84"/>
        <v>1.04170213</v>
      </c>
      <c r="T369" s="95">
        <f ca="1">IF(L369&gt;=N$2,1,D369*T370/VLOOKUP(L369,Moeda!A$3:D$24,4,1))</f>
        <v>1.0417021289999999</v>
      </c>
    </row>
    <row r="370" spans="1:20" x14ac:dyDescent="0.2">
      <c r="A370" s="8">
        <v>45505</v>
      </c>
      <c r="B370" s="62"/>
      <c r="C370" s="39">
        <v>6846.5</v>
      </c>
      <c r="D370" s="83">
        <f t="shared" ca="1" si="85"/>
        <v>1.00189946</v>
      </c>
      <c r="E370" s="97">
        <f t="shared" ca="1" si="86"/>
        <v>0.18990000000000001</v>
      </c>
      <c r="F370" s="82">
        <f t="shared" ca="1" si="87"/>
        <v>1.03017935</v>
      </c>
      <c r="G370" s="97">
        <f t="shared" ca="1" si="88"/>
        <v>3.0179</v>
      </c>
      <c r="H370" s="82">
        <f t="shared" ca="1" si="89"/>
        <v>1.0435321900000001</v>
      </c>
      <c r="I370" s="97">
        <f t="shared" ca="1" si="90"/>
        <v>4.3532000000000002</v>
      </c>
      <c r="J370" s="14" t="str">
        <f t="shared" ca="1" si="82"/>
        <v>v</v>
      </c>
      <c r="L370" s="8">
        <f t="shared" si="75"/>
        <v>45505</v>
      </c>
      <c r="N370" s="29" t="str">
        <f t="shared" ca="1" si="96"/>
        <v xml:space="preserve"> </v>
      </c>
      <c r="O370">
        <f t="shared" ca="1" si="97"/>
        <v>2024</v>
      </c>
      <c r="P370">
        <f t="shared" ca="1" si="98"/>
        <v>8</v>
      </c>
      <c r="Q370" s="59">
        <f t="shared" ca="1" si="99"/>
        <v>16192</v>
      </c>
      <c r="R370" s="36">
        <f t="shared" ca="1" si="100"/>
        <v>0.18990000000000001</v>
      </c>
      <c r="S370" s="37">
        <f t="shared" ca="1" si="84"/>
        <v>1.03858626</v>
      </c>
      <c r="T370" s="95">
        <f ca="1">IF(L370&gt;=N$2,1,D370*T371/VLOOKUP(L370,Moeda!A$3:D$24,4,1))</f>
        <v>1.0385862560000001</v>
      </c>
    </row>
    <row r="371" spans="1:20" x14ac:dyDescent="0.2">
      <c r="A371" s="8">
        <v>45536</v>
      </c>
      <c r="B371" s="62"/>
      <c r="C371" s="39">
        <v>6855.4</v>
      </c>
      <c r="D371" s="83">
        <f t="shared" ca="1" si="85"/>
        <v>1.0012999300000001</v>
      </c>
      <c r="E371" s="97">
        <f t="shared" ca="1" si="86"/>
        <v>0.13</v>
      </c>
      <c r="F371" s="82">
        <f t="shared" ca="1" si="87"/>
        <v>1.0315185099999999</v>
      </c>
      <c r="G371" s="97">
        <f t="shared" ca="1" si="88"/>
        <v>3.1518999999999999</v>
      </c>
      <c r="H371" s="82">
        <f t="shared" ca="1" si="89"/>
        <v>1.0412448400000001</v>
      </c>
      <c r="I371" s="97">
        <f t="shared" ca="1" si="90"/>
        <v>4.1245000000000003</v>
      </c>
      <c r="J371" s="14" t="str">
        <f t="shared" ca="1" si="82"/>
        <v>v</v>
      </c>
      <c r="L371" s="8">
        <f t="shared" si="75"/>
        <v>45536</v>
      </c>
      <c r="N371" s="29" t="str">
        <f t="shared" ca="1" si="96"/>
        <v xml:space="preserve"> </v>
      </c>
      <c r="O371">
        <f t="shared" ca="1" si="97"/>
        <v>2024</v>
      </c>
      <c r="P371">
        <f t="shared" ca="1" si="98"/>
        <v>9</v>
      </c>
      <c r="Q371" s="59">
        <f t="shared" ca="1" si="99"/>
        <v>18216</v>
      </c>
      <c r="R371" s="36">
        <f t="shared" ca="1" si="100"/>
        <v>0.13</v>
      </c>
      <c r="S371" s="37">
        <f t="shared" ca="1" si="84"/>
        <v>1.03661724</v>
      </c>
      <c r="T371" s="95">
        <f ca="1">IF(L371&gt;=N$2,1,D371*T372/VLOOKUP(L371,Moeda!A$3:D$24,4,1))</f>
        <v>1.036617243</v>
      </c>
    </row>
    <row r="372" spans="1:20" x14ac:dyDescent="0.2">
      <c r="A372" s="8">
        <v>45566</v>
      </c>
      <c r="B372" s="62"/>
      <c r="C372" s="39">
        <v>6892.42</v>
      </c>
      <c r="D372" s="83">
        <f t="shared" ca="1" si="85"/>
        <v>1.00540012</v>
      </c>
      <c r="E372" s="97">
        <f t="shared" ca="1" si="86"/>
        <v>0.54</v>
      </c>
      <c r="F372" s="82">
        <f t="shared" ca="1" si="87"/>
        <v>1.0370888300000001</v>
      </c>
      <c r="G372" s="97">
        <f t="shared" ca="1" si="88"/>
        <v>3.7088999999999999</v>
      </c>
      <c r="H372" s="82">
        <f t="shared" ca="1" si="89"/>
        <v>1.0446732599999999</v>
      </c>
      <c r="I372" s="97">
        <f t="shared" ca="1" si="90"/>
        <v>4.4672999999999998</v>
      </c>
      <c r="J372" s="14" t="str">
        <f t="shared" ca="1" si="82"/>
        <v>v</v>
      </c>
      <c r="L372" s="8">
        <f t="shared" si="75"/>
        <v>45566</v>
      </c>
      <c r="N372" s="29" t="str">
        <f t="shared" ca="1" si="96"/>
        <v xml:space="preserve"> </v>
      </c>
      <c r="O372">
        <f t="shared" ca="1" si="97"/>
        <v>2024</v>
      </c>
      <c r="P372">
        <f t="shared" ca="1" si="98"/>
        <v>10</v>
      </c>
      <c r="Q372" s="59">
        <f t="shared" ca="1" si="99"/>
        <v>20240</v>
      </c>
      <c r="R372" s="36">
        <f t="shared" ca="1" si="100"/>
        <v>0.54</v>
      </c>
      <c r="S372" s="37">
        <f t="shared" ca="1" si="84"/>
        <v>1.0352714599999999</v>
      </c>
      <c r="T372" s="95">
        <f ca="1">IF(L372&gt;=N$2,1,D372*T373/VLOOKUP(L372,Moeda!A$3:D$24,4,1))</f>
        <v>1.0352714629999999</v>
      </c>
    </row>
    <row r="373" spans="1:20" x14ac:dyDescent="0.2">
      <c r="A373" s="8">
        <v>45597</v>
      </c>
      <c r="B373" s="62"/>
      <c r="C373" s="39">
        <v>6935.15</v>
      </c>
      <c r="D373" s="83">
        <f t="shared" ca="1" si="85"/>
        <v>1.00619956</v>
      </c>
      <c r="E373" s="97">
        <f t="shared" ca="1" si="86"/>
        <v>0.62</v>
      </c>
      <c r="F373" s="82">
        <f t="shared" ca="1" si="87"/>
        <v>1.04351832</v>
      </c>
      <c r="G373" s="97">
        <f t="shared" ca="1" si="88"/>
        <v>4.3517999999999999</v>
      </c>
      <c r="H373" s="82">
        <f t="shared" ca="1" si="89"/>
        <v>1.0476927700000001</v>
      </c>
      <c r="I373" s="97">
        <f t="shared" ca="1" si="90"/>
        <v>4.7693000000000003</v>
      </c>
      <c r="J373" s="14" t="str">
        <f t="shared" ca="1" si="82"/>
        <v>v</v>
      </c>
      <c r="L373" s="8">
        <f t="shared" si="75"/>
        <v>45597</v>
      </c>
      <c r="N373" s="29" t="str">
        <f t="shared" ca="1" si="96"/>
        <v xml:space="preserve"> </v>
      </c>
      <c r="O373">
        <f t="shared" ca="1" si="97"/>
        <v>2024</v>
      </c>
      <c r="P373">
        <f t="shared" ca="1" si="98"/>
        <v>11</v>
      </c>
      <c r="Q373" s="59">
        <f t="shared" ca="1" si="99"/>
        <v>22264</v>
      </c>
      <c r="R373" s="36">
        <f t="shared" ca="1" si="100"/>
        <v>0.62</v>
      </c>
      <c r="S373" s="37">
        <f t="shared" ca="1" si="84"/>
        <v>1.0297109</v>
      </c>
      <c r="T373" s="95">
        <f ca="1">IF(L373&gt;=N$2,1,D373*T374/VLOOKUP(L373,Moeda!A$3:D$24,4,1))</f>
        <v>1.0297109010000001</v>
      </c>
    </row>
    <row r="374" spans="1:20" x14ac:dyDescent="0.2">
      <c r="A374" s="8">
        <v>45627</v>
      </c>
      <c r="B374" s="62"/>
      <c r="C374" s="39">
        <v>6958.73</v>
      </c>
      <c r="D374" s="83">
        <f t="shared" ca="1" si="85"/>
        <v>1.0034000700000001</v>
      </c>
      <c r="E374" s="97">
        <f t="shared" ca="1" si="86"/>
        <v>0.34</v>
      </c>
      <c r="F374" s="82">
        <f t="shared" ca="1" si="87"/>
        <v>1.0470663600000001</v>
      </c>
      <c r="G374" s="97">
        <f t="shared" ca="1" si="88"/>
        <v>4.7065999999999999</v>
      </c>
      <c r="H374" s="82">
        <f t="shared" ca="1" si="89"/>
        <v>1.04706638</v>
      </c>
      <c r="I374" s="97">
        <f t="shared" ca="1" si="90"/>
        <v>4.7065999999999999</v>
      </c>
      <c r="J374" s="14" t="str">
        <f t="shared" ca="1" si="82"/>
        <v>v</v>
      </c>
      <c r="L374" s="8">
        <f t="shared" si="75"/>
        <v>45627</v>
      </c>
      <c r="N374" s="29" t="str">
        <f t="shared" ca="1" si="96"/>
        <v xml:space="preserve"> </v>
      </c>
      <c r="O374">
        <f t="shared" ca="1" si="97"/>
        <v>2024</v>
      </c>
      <c r="P374">
        <f t="shared" ca="1" si="98"/>
        <v>12</v>
      </c>
      <c r="Q374" s="59">
        <f t="shared" ca="1" si="99"/>
        <v>24288</v>
      </c>
      <c r="R374" s="36">
        <f t="shared" ca="1" si="100"/>
        <v>0.34</v>
      </c>
      <c r="S374" s="37">
        <f t="shared" ca="1" si="84"/>
        <v>1.02336648</v>
      </c>
      <c r="T374" s="95">
        <f ca="1">IF(L374&gt;=N$2,1,D374*T375/VLOOKUP(L374,Moeda!A$3:D$24,4,1))</f>
        <v>1.0233664790000001</v>
      </c>
    </row>
    <row r="375" spans="1:20" x14ac:dyDescent="0.2">
      <c r="A375" s="8">
        <v>45658</v>
      </c>
      <c r="B375" s="62"/>
      <c r="C375" s="39">
        <v>6966.38</v>
      </c>
      <c r="D375" s="83">
        <f t="shared" ca="1" si="85"/>
        <v>1.0010993399999999</v>
      </c>
      <c r="E375" s="97">
        <f t="shared" ca="1" si="86"/>
        <v>0.1099</v>
      </c>
      <c r="F375" s="82">
        <f t="shared" ca="1" si="87"/>
        <v>1.0010993399999999</v>
      </c>
      <c r="G375" s="97">
        <f t="shared" ca="1" si="88"/>
        <v>0.1099</v>
      </c>
      <c r="H375" s="82">
        <f t="shared" ca="1" si="89"/>
        <v>1.0449784099999999</v>
      </c>
      <c r="I375" s="97">
        <f t="shared" ca="1" si="90"/>
        <v>4.4977999999999998</v>
      </c>
      <c r="J375" s="14" t="str">
        <f t="shared" ca="1" si="82"/>
        <v>v</v>
      </c>
      <c r="L375" s="8">
        <f t="shared" si="75"/>
        <v>45658</v>
      </c>
      <c r="N375" s="29" t="str">
        <f t="shared" ca="1" si="96"/>
        <v xml:space="preserve"> </v>
      </c>
      <c r="O375">
        <f t="shared" ca="1" si="97"/>
        <v>2025</v>
      </c>
      <c r="P375">
        <f t="shared" ca="1" si="98"/>
        <v>1</v>
      </c>
      <c r="Q375" s="59">
        <f t="shared" ca="1" si="99"/>
        <v>2025</v>
      </c>
      <c r="R375" s="36">
        <f t="shared" ca="1" si="100"/>
        <v>0.1099</v>
      </c>
      <c r="S375" s="37">
        <f t="shared" ca="1" si="84"/>
        <v>1.0198987500000001</v>
      </c>
      <c r="T375" s="95">
        <f ca="1">IF(L375&gt;=N$2,1,D375*T376/VLOOKUP(L375,Moeda!A$3:D$24,4,1))</f>
        <v>1.019898752</v>
      </c>
    </row>
    <row r="376" spans="1:20" x14ac:dyDescent="0.2">
      <c r="A376" s="8">
        <v>45689</v>
      </c>
      <c r="B376" s="62"/>
      <c r="C376" s="39">
        <v>7052.07</v>
      </c>
      <c r="D376" s="83">
        <f t="shared" ca="1" si="85"/>
        <v>1.01230051</v>
      </c>
      <c r="E376" s="97">
        <f t="shared" ca="1" si="86"/>
        <v>1.2301</v>
      </c>
      <c r="F376" s="82">
        <f t="shared" ca="1" si="87"/>
        <v>1.0134133700000001</v>
      </c>
      <c r="G376" s="97">
        <f t="shared" ca="1" si="88"/>
        <v>1.3412999999999999</v>
      </c>
      <c r="H376" s="82">
        <f t="shared" ca="1" si="89"/>
        <v>1.0496447799999999</v>
      </c>
      <c r="I376" s="97">
        <f t="shared" ca="1" si="90"/>
        <v>4.9645000000000001</v>
      </c>
      <c r="J376" s="14" t="str">
        <f t="shared" ca="1" si="82"/>
        <v>v</v>
      </c>
      <c r="L376" s="8">
        <f t="shared" si="75"/>
        <v>45689</v>
      </c>
      <c r="N376" s="29" t="str">
        <f t="shared" ca="1" si="96"/>
        <v xml:space="preserve"> </v>
      </c>
      <c r="O376">
        <f t="shared" ca="1" si="97"/>
        <v>2025</v>
      </c>
      <c r="P376">
        <f t="shared" ca="1" si="98"/>
        <v>2</v>
      </c>
      <c r="Q376" s="59">
        <f t="shared" ca="1" si="99"/>
        <v>4050</v>
      </c>
      <c r="R376" s="36">
        <f t="shared" ca="1" si="100"/>
        <v>1.2301</v>
      </c>
      <c r="S376" s="37">
        <f t="shared" ca="1" si="84"/>
        <v>1.0187787699999999</v>
      </c>
      <c r="T376" s="95">
        <f ca="1">IF(L376&gt;=N$2,1,D376*T377/VLOOKUP(L376,Moeda!A$3:D$24,4,1))</f>
        <v>1.018778768</v>
      </c>
    </row>
    <row r="377" spans="1:20" x14ac:dyDescent="0.2">
      <c r="A377" s="8">
        <v>45717</v>
      </c>
      <c r="B377" s="62"/>
      <c r="C377" s="39">
        <v>7097.2</v>
      </c>
      <c r="D377" s="83">
        <f t="shared" ca="1" si="85"/>
        <v>1.0063995400000001</v>
      </c>
      <c r="E377" s="97">
        <f t="shared" ca="1" si="86"/>
        <v>0.64</v>
      </c>
      <c r="F377" s="82">
        <f t="shared" ca="1" si="87"/>
        <v>1.0198987500000001</v>
      </c>
      <c r="G377" s="97">
        <f t="shared" ca="1" si="88"/>
        <v>1.9899</v>
      </c>
      <c r="H377" s="82">
        <f t="shared" ca="1" si="89"/>
        <v>1.0525722500000001</v>
      </c>
      <c r="I377" s="97">
        <f t="shared" ca="1" si="90"/>
        <v>5.2572000000000001</v>
      </c>
      <c r="J377" s="14" t="str">
        <f t="shared" ca="1" si="82"/>
        <v>v</v>
      </c>
      <c r="L377" s="8">
        <f t="shared" si="75"/>
        <v>45717</v>
      </c>
      <c r="N377" s="29" t="str">
        <f t="shared" ca="1" si="96"/>
        <v xml:space="preserve"> </v>
      </c>
      <c r="O377">
        <f t="shared" ca="1" si="97"/>
        <v>2025</v>
      </c>
      <c r="P377">
        <f t="shared" ca="1" si="98"/>
        <v>3</v>
      </c>
      <c r="Q377" s="59">
        <f t="shared" ca="1" si="99"/>
        <v>6075</v>
      </c>
      <c r="R377" s="36">
        <f t="shared" ca="1" si="100"/>
        <v>0.64</v>
      </c>
      <c r="S377" s="37">
        <f t="shared" ca="1" si="84"/>
        <v>1.0063995400000001</v>
      </c>
      <c r="T377" s="95">
        <f ca="1">IF(L377&gt;=N$2,1,D377*T378/VLOOKUP(L377,Moeda!A$3:D$24,4,1))</f>
        <v>1.0063995400000001</v>
      </c>
    </row>
    <row r="378" spans="1:20" x14ac:dyDescent="0.2">
      <c r="A378" s="8">
        <v>45748</v>
      </c>
      <c r="B378" s="62"/>
      <c r="C378" s="39"/>
      <c r="D378" s="83" t="str">
        <f t="shared" ca="1" si="85"/>
        <v/>
      </c>
      <c r="E378" s="97" t="str">
        <f t="shared" ca="1" si="86"/>
        <v/>
      </c>
      <c r="F378" s="82" t="str">
        <f t="shared" ca="1" si="87"/>
        <v/>
      </c>
      <c r="G378" s="97" t="str">
        <f t="shared" ca="1" si="88"/>
        <v/>
      </c>
      <c r="H378" s="82" t="str">
        <f t="shared" ca="1" si="89"/>
        <v/>
      </c>
      <c r="I378" s="97" t="str">
        <f t="shared" ca="1" si="90"/>
        <v/>
      </c>
      <c r="J378" s="14" t="str">
        <f t="shared" ca="1" si="82"/>
        <v>b</v>
      </c>
      <c r="L378" s="8">
        <f t="shared" si="75"/>
        <v>45748</v>
      </c>
      <c r="N378" s="29">
        <f t="shared" ca="1" si="96"/>
        <v>45748</v>
      </c>
      <c r="O378">
        <f t="shared" ca="1" si="97"/>
        <v>2025</v>
      </c>
      <c r="P378">
        <f t="shared" ca="1" si="98"/>
        <v>4</v>
      </c>
      <c r="Q378" s="59">
        <f t="shared" ca="1" si="99"/>
        <v>8100</v>
      </c>
      <c r="R378" s="36" t="str">
        <f t="shared" ca="1" si="100"/>
        <v/>
      </c>
      <c r="S378" s="37">
        <f t="shared" ca="1" si="84"/>
        <v>1</v>
      </c>
      <c r="T378" s="95">
        <f ca="1">IF(L378&gt;=N$2,1,D378*T379/VLOOKUP(L378,Moeda!A$3:D$24,4,1))</f>
        <v>1</v>
      </c>
    </row>
    <row r="379" spans="1:20" x14ac:dyDescent="0.2">
      <c r="A379" s="8">
        <v>45778</v>
      </c>
      <c r="B379" s="62"/>
      <c r="C379" s="39"/>
      <c r="D379" s="83" t="str">
        <f t="shared" ca="1" si="85"/>
        <v/>
      </c>
      <c r="E379" s="97" t="str">
        <f t="shared" ca="1" si="86"/>
        <v/>
      </c>
      <c r="F379" s="82" t="str">
        <f t="shared" ca="1" si="87"/>
        <v/>
      </c>
      <c r="G379" s="97" t="str">
        <f t="shared" ca="1" si="88"/>
        <v/>
      </c>
      <c r="H379" s="82" t="str">
        <f t="shared" ca="1" si="89"/>
        <v/>
      </c>
      <c r="I379" s="97" t="str">
        <f t="shared" ca="1" si="90"/>
        <v/>
      </c>
      <c r="J379" s="14" t="str">
        <f t="shared" ca="1" si="82"/>
        <v>b</v>
      </c>
      <c r="L379" s="8">
        <f t="shared" si="75"/>
        <v>45778</v>
      </c>
      <c r="N379" s="29" t="str">
        <f t="shared" ca="1" si="96"/>
        <v xml:space="preserve"> </v>
      </c>
      <c r="O379" t="str">
        <f t="shared" ca="1" si="97"/>
        <v xml:space="preserve"> </v>
      </c>
      <c r="P379" t="str">
        <f t="shared" ca="1" si="98"/>
        <v xml:space="preserve"> </v>
      </c>
      <c r="Q379" s="59" t="str">
        <f t="shared" ca="1" si="99"/>
        <v xml:space="preserve"> </v>
      </c>
      <c r="R379" s="36" t="str">
        <f t="shared" ca="1" si="100"/>
        <v xml:space="preserve"> </v>
      </c>
      <c r="S379" s="37" t="str">
        <f t="shared" ca="1" si="84"/>
        <v xml:space="preserve"> </v>
      </c>
      <c r="T379" s="95">
        <f ca="1">IF(L379&gt;=N$2,1,D379*T380/VLOOKUP(L379,Moeda!A$3:D$24,4,1))</f>
        <v>1</v>
      </c>
    </row>
    <row r="380" spans="1:20" x14ac:dyDescent="0.2">
      <c r="A380" s="8">
        <v>45809</v>
      </c>
      <c r="B380" s="62"/>
      <c r="C380" s="39"/>
      <c r="D380" s="83" t="str">
        <f t="shared" ca="1" si="85"/>
        <v/>
      </c>
      <c r="E380" s="97" t="str">
        <f t="shared" ca="1" si="86"/>
        <v/>
      </c>
      <c r="F380" s="82" t="str">
        <f t="shared" ca="1" si="87"/>
        <v/>
      </c>
      <c r="G380" s="97" t="str">
        <f t="shared" ca="1" si="88"/>
        <v/>
      </c>
      <c r="H380" s="82" t="str">
        <f t="shared" ca="1" si="89"/>
        <v/>
      </c>
      <c r="I380" s="97" t="str">
        <f t="shared" ca="1" si="90"/>
        <v/>
      </c>
      <c r="J380" s="14" t="str">
        <f t="shared" ca="1" si="82"/>
        <v>b</v>
      </c>
      <c r="L380" s="8">
        <f t="shared" si="75"/>
        <v>45809</v>
      </c>
      <c r="N380" s="29" t="str">
        <f t="shared" ca="1" si="96"/>
        <v xml:space="preserve"> </v>
      </c>
      <c r="O380" t="str">
        <f t="shared" ca="1" si="97"/>
        <v xml:space="preserve"> </v>
      </c>
      <c r="P380" t="str">
        <f t="shared" ca="1" si="98"/>
        <v xml:space="preserve"> </v>
      </c>
      <c r="Q380" s="59" t="str">
        <f t="shared" ca="1" si="99"/>
        <v xml:space="preserve"> </v>
      </c>
      <c r="R380" s="36" t="str">
        <f t="shared" ca="1" si="100"/>
        <v xml:space="preserve"> </v>
      </c>
      <c r="S380" s="37" t="str">
        <f t="shared" ca="1" si="84"/>
        <v xml:space="preserve"> </v>
      </c>
      <c r="T380" s="95">
        <f ca="1">IF(L380&gt;=N$2,1,D380*T381/VLOOKUP(L380,Moeda!A$3:D$24,4,1))</f>
        <v>1</v>
      </c>
    </row>
    <row r="381" spans="1:20" x14ac:dyDescent="0.2">
      <c r="A381" s="8">
        <v>45839</v>
      </c>
      <c r="B381" s="62"/>
      <c r="C381" s="39"/>
      <c r="D381" s="83" t="str">
        <f t="shared" ca="1" si="85"/>
        <v/>
      </c>
      <c r="E381" s="97" t="str">
        <f t="shared" ca="1" si="86"/>
        <v/>
      </c>
      <c r="F381" s="82" t="str">
        <f t="shared" ca="1" si="87"/>
        <v/>
      </c>
      <c r="G381" s="97" t="str">
        <f t="shared" ca="1" si="88"/>
        <v/>
      </c>
      <c r="H381" s="82" t="str">
        <f t="shared" ca="1" si="89"/>
        <v/>
      </c>
      <c r="I381" s="97" t="str">
        <f t="shared" ca="1" si="90"/>
        <v/>
      </c>
      <c r="J381" s="14" t="str">
        <f t="shared" ca="1" si="82"/>
        <v>b</v>
      </c>
      <c r="L381" s="8">
        <f t="shared" si="75"/>
        <v>45839</v>
      </c>
      <c r="N381" s="29" t="str">
        <f t="shared" ca="1" si="96"/>
        <v xml:space="preserve"> </v>
      </c>
      <c r="O381" t="str">
        <f t="shared" ca="1" si="97"/>
        <v xml:space="preserve"> </v>
      </c>
      <c r="P381" t="str">
        <f t="shared" ca="1" si="98"/>
        <v xml:space="preserve"> </v>
      </c>
      <c r="Q381" s="59" t="str">
        <f t="shared" ca="1" si="99"/>
        <v xml:space="preserve"> </v>
      </c>
      <c r="R381" s="36" t="str">
        <f t="shared" ca="1" si="100"/>
        <v xml:space="preserve"> </v>
      </c>
      <c r="S381" s="37" t="str">
        <f t="shared" ca="1" si="84"/>
        <v xml:space="preserve"> </v>
      </c>
      <c r="T381" s="95">
        <f ca="1">IF(L381&gt;=N$2,1,D381*T382/VLOOKUP(L381,Moeda!A$3:D$24,4,1))</f>
        <v>1</v>
      </c>
    </row>
    <row r="382" spans="1:20" x14ac:dyDescent="0.2">
      <c r="A382" s="8">
        <v>45870</v>
      </c>
      <c r="B382" s="62"/>
      <c r="C382" s="39"/>
      <c r="D382" s="83" t="str">
        <f t="shared" ca="1" si="85"/>
        <v/>
      </c>
      <c r="E382" s="97" t="str">
        <f t="shared" ca="1" si="86"/>
        <v/>
      </c>
      <c r="F382" s="82" t="str">
        <f t="shared" ca="1" si="87"/>
        <v/>
      </c>
      <c r="G382" s="97" t="str">
        <f t="shared" ca="1" si="88"/>
        <v/>
      </c>
      <c r="H382" s="82" t="str">
        <f t="shared" ca="1" si="89"/>
        <v/>
      </c>
      <c r="I382" s="97" t="str">
        <f t="shared" ca="1" si="90"/>
        <v/>
      </c>
      <c r="J382" s="14" t="str">
        <f t="shared" ca="1" si="82"/>
        <v>b</v>
      </c>
      <c r="L382" s="8">
        <f t="shared" si="75"/>
        <v>45870</v>
      </c>
      <c r="N382" s="29" t="str">
        <f t="shared" ca="1" si="96"/>
        <v xml:space="preserve"> </v>
      </c>
      <c r="O382" t="str">
        <f t="shared" ca="1" si="97"/>
        <v xml:space="preserve"> </v>
      </c>
      <c r="P382" t="str">
        <f t="shared" ca="1" si="98"/>
        <v xml:space="preserve"> </v>
      </c>
      <c r="Q382" s="59" t="str">
        <f t="shared" ca="1" si="99"/>
        <v xml:space="preserve"> </v>
      </c>
      <c r="R382" s="36" t="str">
        <f t="shared" ca="1" si="100"/>
        <v xml:space="preserve"> </v>
      </c>
      <c r="S382" s="37" t="str">
        <f t="shared" ca="1" si="84"/>
        <v xml:space="preserve"> </v>
      </c>
      <c r="T382" s="95">
        <f ca="1">IF(L382&gt;=N$2,1,D382*T383/VLOOKUP(L382,Moeda!A$3:D$24,4,1))</f>
        <v>1</v>
      </c>
    </row>
    <row r="383" spans="1:20" x14ac:dyDescent="0.2">
      <c r="A383" s="8">
        <v>45901</v>
      </c>
      <c r="B383" s="62"/>
      <c r="C383" s="39"/>
      <c r="D383" s="83" t="str">
        <f t="shared" ca="1" si="85"/>
        <v/>
      </c>
      <c r="E383" s="97" t="str">
        <f t="shared" ca="1" si="86"/>
        <v/>
      </c>
      <c r="F383" s="82" t="str">
        <f t="shared" ca="1" si="87"/>
        <v/>
      </c>
      <c r="G383" s="97" t="str">
        <f t="shared" ca="1" si="88"/>
        <v/>
      </c>
      <c r="H383" s="82" t="str">
        <f t="shared" ca="1" si="89"/>
        <v/>
      </c>
      <c r="I383" s="97" t="str">
        <f t="shared" ca="1" si="90"/>
        <v/>
      </c>
      <c r="J383" s="14" t="str">
        <f t="shared" ca="1" si="82"/>
        <v>b</v>
      </c>
      <c r="L383" s="8">
        <f t="shared" si="75"/>
        <v>45901</v>
      </c>
      <c r="N383" s="29" t="str">
        <f t="shared" ca="1" si="96"/>
        <v xml:space="preserve"> </v>
      </c>
      <c r="O383" t="str">
        <f t="shared" ca="1" si="97"/>
        <v xml:space="preserve"> </v>
      </c>
      <c r="P383" t="str">
        <f t="shared" ca="1" si="98"/>
        <v xml:space="preserve"> </v>
      </c>
      <c r="Q383" s="59" t="str">
        <f t="shared" ca="1" si="99"/>
        <v xml:space="preserve"> </v>
      </c>
      <c r="R383" s="36" t="str">
        <f t="shared" ca="1" si="100"/>
        <v xml:space="preserve"> </v>
      </c>
      <c r="S383" s="37" t="str">
        <f t="shared" ca="1" si="84"/>
        <v xml:space="preserve"> </v>
      </c>
      <c r="T383" s="95">
        <f ca="1">IF(L383&gt;=N$2,1,D383*T384/VLOOKUP(L383,Moeda!A$3:D$24,4,1))</f>
        <v>1</v>
      </c>
    </row>
    <row r="384" spans="1:20" x14ac:dyDescent="0.2">
      <c r="A384" s="8">
        <v>45931</v>
      </c>
      <c r="B384" s="62"/>
      <c r="C384" s="39"/>
      <c r="D384" s="83" t="str">
        <f t="shared" ca="1" si="85"/>
        <v/>
      </c>
      <c r="E384" s="97" t="str">
        <f t="shared" ca="1" si="86"/>
        <v/>
      </c>
      <c r="F384" s="82" t="str">
        <f t="shared" ca="1" si="87"/>
        <v/>
      </c>
      <c r="G384" s="97" t="str">
        <f t="shared" ca="1" si="88"/>
        <v/>
      </c>
      <c r="H384" s="82" t="str">
        <f t="shared" ca="1" si="89"/>
        <v/>
      </c>
      <c r="I384" s="97" t="str">
        <f t="shared" ca="1" si="90"/>
        <v/>
      </c>
      <c r="J384" s="14" t="str">
        <f t="shared" ca="1" si="82"/>
        <v>b</v>
      </c>
      <c r="L384" s="8">
        <f t="shared" si="75"/>
        <v>45931</v>
      </c>
      <c r="N384" s="29" t="str">
        <f t="shared" ca="1" si="96"/>
        <v xml:space="preserve"> </v>
      </c>
      <c r="O384" t="str">
        <f t="shared" ca="1" si="97"/>
        <v xml:space="preserve"> </v>
      </c>
      <c r="P384" t="str">
        <f t="shared" ca="1" si="98"/>
        <v xml:space="preserve"> </v>
      </c>
      <c r="Q384" s="59" t="str">
        <f t="shared" ca="1" si="99"/>
        <v xml:space="preserve"> </v>
      </c>
      <c r="R384" s="36" t="str">
        <f t="shared" ca="1" si="100"/>
        <v xml:space="preserve"> </v>
      </c>
      <c r="S384" s="37" t="str">
        <f t="shared" ca="1" si="84"/>
        <v xml:space="preserve"> </v>
      </c>
      <c r="T384" s="95">
        <f ca="1">IF(L384&gt;=N$2,1,D384*T385/VLOOKUP(L384,Moeda!A$3:D$24,4,1))</f>
        <v>1</v>
      </c>
    </row>
    <row r="385" spans="1:20" x14ac:dyDescent="0.2">
      <c r="A385" s="8">
        <v>45962</v>
      </c>
      <c r="B385" s="62"/>
      <c r="C385" s="39"/>
      <c r="D385" s="83" t="str">
        <f t="shared" ca="1" si="85"/>
        <v/>
      </c>
      <c r="E385" s="97" t="str">
        <f t="shared" ca="1" si="86"/>
        <v/>
      </c>
      <c r="F385" s="82" t="str">
        <f t="shared" ca="1" si="87"/>
        <v/>
      </c>
      <c r="G385" s="97" t="str">
        <f t="shared" ca="1" si="88"/>
        <v/>
      </c>
      <c r="H385" s="82" t="str">
        <f t="shared" ca="1" si="89"/>
        <v/>
      </c>
      <c r="I385" s="97" t="str">
        <f t="shared" ca="1" si="90"/>
        <v/>
      </c>
      <c r="J385" s="14" t="str">
        <f t="shared" ca="1" si="82"/>
        <v>b</v>
      </c>
      <c r="L385" s="8">
        <f t="shared" si="75"/>
        <v>45962</v>
      </c>
      <c r="N385" s="29" t="str">
        <f t="shared" ca="1" si="96"/>
        <v xml:space="preserve"> </v>
      </c>
      <c r="O385" t="str">
        <f t="shared" ca="1" si="97"/>
        <v xml:space="preserve"> </v>
      </c>
      <c r="P385" t="str">
        <f t="shared" ca="1" si="98"/>
        <v xml:space="preserve"> </v>
      </c>
      <c r="Q385" s="59" t="str">
        <f t="shared" ca="1" si="99"/>
        <v xml:space="preserve"> </v>
      </c>
      <c r="R385" s="36" t="str">
        <f t="shared" ca="1" si="100"/>
        <v xml:space="preserve"> </v>
      </c>
      <c r="S385" s="37" t="str">
        <f t="shared" ca="1" si="84"/>
        <v xml:space="preserve"> </v>
      </c>
      <c r="T385" s="95">
        <f ca="1">IF(L385&gt;=N$2,1,D385*T386/VLOOKUP(L385,Moeda!A$3:D$24,4,1))</f>
        <v>1</v>
      </c>
    </row>
    <row r="386" spans="1:20" x14ac:dyDescent="0.2">
      <c r="A386" s="8">
        <v>45992</v>
      </c>
      <c r="B386" s="62"/>
      <c r="C386" s="39"/>
      <c r="D386" s="83" t="str">
        <f t="shared" ca="1" si="85"/>
        <v/>
      </c>
      <c r="E386" s="97" t="str">
        <f t="shared" ca="1" si="86"/>
        <v/>
      </c>
      <c r="F386" s="82" t="str">
        <f t="shared" ca="1" si="87"/>
        <v/>
      </c>
      <c r="G386" s="97" t="str">
        <f t="shared" ca="1" si="88"/>
        <v/>
      </c>
      <c r="H386" s="82" t="str">
        <f t="shared" ca="1" si="89"/>
        <v/>
      </c>
      <c r="I386" s="97" t="str">
        <f t="shared" ca="1" si="90"/>
        <v/>
      </c>
      <c r="J386" s="14" t="str">
        <f t="shared" ca="1" si="82"/>
        <v>b</v>
      </c>
      <c r="L386" s="8">
        <f t="shared" si="75"/>
        <v>45992</v>
      </c>
      <c r="N386" s="29" t="str">
        <f t="shared" ca="1" si="96"/>
        <v xml:space="preserve"> </v>
      </c>
      <c r="O386" t="str">
        <f t="shared" ca="1" si="97"/>
        <v xml:space="preserve"> </v>
      </c>
      <c r="P386" t="str">
        <f t="shared" ca="1" si="98"/>
        <v xml:space="preserve"> </v>
      </c>
      <c r="Q386" s="59" t="str">
        <f t="shared" ca="1" si="99"/>
        <v xml:space="preserve"> </v>
      </c>
      <c r="R386" s="36" t="str">
        <f t="shared" ca="1" si="100"/>
        <v xml:space="preserve"> </v>
      </c>
      <c r="S386" s="37" t="str">
        <f t="shared" ca="1" si="84"/>
        <v xml:space="preserve"> </v>
      </c>
      <c r="T386" s="95">
        <f ca="1">IF(L386&gt;=N$2,1,D386*T387/VLOOKUP(L386,Moeda!A$3:D$24,4,1))</f>
        <v>1</v>
      </c>
    </row>
    <row r="387" spans="1:20" x14ac:dyDescent="0.2">
      <c r="A387" s="8">
        <v>46023</v>
      </c>
      <c r="B387" s="62"/>
      <c r="C387" s="39"/>
      <c r="D387" s="83" t="str">
        <f t="shared" ca="1" si="85"/>
        <v/>
      </c>
      <c r="E387" s="97" t="str">
        <f t="shared" ca="1" si="86"/>
        <v/>
      </c>
      <c r="F387" s="82" t="str">
        <f t="shared" ca="1" si="87"/>
        <v/>
      </c>
      <c r="G387" s="97" t="str">
        <f t="shared" ca="1" si="88"/>
        <v/>
      </c>
      <c r="H387" s="82" t="str">
        <f t="shared" ca="1" si="89"/>
        <v/>
      </c>
      <c r="I387" s="97" t="str">
        <f t="shared" ca="1" si="90"/>
        <v/>
      </c>
      <c r="J387" s="14" t="str">
        <f t="shared" ca="1" si="82"/>
        <v>b</v>
      </c>
      <c r="L387" s="8">
        <f t="shared" ref="L387:L450" si="101">A387</f>
        <v>46023</v>
      </c>
      <c r="N387" s="29" t="str">
        <f t="shared" ca="1" si="96"/>
        <v xml:space="preserve"> </v>
      </c>
      <c r="O387" t="str">
        <f t="shared" ca="1" si="97"/>
        <v xml:space="preserve"> </v>
      </c>
      <c r="P387" t="str">
        <f t="shared" ca="1" si="98"/>
        <v xml:space="preserve"> </v>
      </c>
      <c r="Q387" s="59" t="str">
        <f t="shared" ca="1" si="99"/>
        <v xml:space="preserve"> </v>
      </c>
      <c r="R387" s="36" t="str">
        <f t="shared" ca="1" si="100"/>
        <v xml:space="preserve"> </v>
      </c>
      <c r="S387" s="37" t="str">
        <f t="shared" ca="1" si="84"/>
        <v xml:space="preserve"> </v>
      </c>
      <c r="T387" s="95">
        <f ca="1">IF(L387&gt;=N$2,1,D387*T388/VLOOKUP(L387,Moeda!A$3:D$24,4,1))</f>
        <v>1</v>
      </c>
    </row>
    <row r="388" spans="1:20" x14ac:dyDescent="0.2">
      <c r="A388" s="8">
        <v>46054</v>
      </c>
      <c r="B388" s="62"/>
      <c r="C388" s="39"/>
      <c r="D388" s="83" t="str">
        <f t="shared" ca="1" si="85"/>
        <v/>
      </c>
      <c r="E388" s="97" t="str">
        <f t="shared" ca="1" si="86"/>
        <v/>
      </c>
      <c r="F388" s="82" t="str">
        <f t="shared" ca="1" si="87"/>
        <v/>
      </c>
      <c r="G388" s="97" t="str">
        <f t="shared" ca="1" si="88"/>
        <v/>
      </c>
      <c r="H388" s="82" t="str">
        <f t="shared" ca="1" si="89"/>
        <v/>
      </c>
      <c r="I388" s="97" t="str">
        <f t="shared" ca="1" si="90"/>
        <v/>
      </c>
      <c r="J388" s="14" t="str">
        <f t="shared" ref="J388:J451" ca="1" si="102">CELL("tipo",C388)</f>
        <v>b</v>
      </c>
      <c r="L388" s="8">
        <f t="shared" si="101"/>
        <v>46054</v>
      </c>
      <c r="N388" s="29" t="str">
        <f t="shared" ca="1" si="96"/>
        <v xml:space="preserve"> </v>
      </c>
      <c r="O388" t="str">
        <f t="shared" ca="1" si="97"/>
        <v xml:space="preserve"> </v>
      </c>
      <c r="P388" t="str">
        <f t="shared" ca="1" si="98"/>
        <v xml:space="preserve"> </v>
      </c>
      <c r="Q388" s="59" t="str">
        <f t="shared" ca="1" si="99"/>
        <v xml:space="preserve"> </v>
      </c>
      <c r="R388" s="36" t="str">
        <f t="shared" ca="1" si="100"/>
        <v xml:space="preserve"> </v>
      </c>
      <c r="S388" s="37" t="str">
        <f t="shared" ca="1" si="84"/>
        <v xml:space="preserve"> </v>
      </c>
      <c r="T388" s="95">
        <f ca="1">IF(L388&gt;=N$2,1,D388*T389/VLOOKUP(L388,Moeda!A$3:D$24,4,1))</f>
        <v>1</v>
      </c>
    </row>
    <row r="389" spans="1:20" x14ac:dyDescent="0.2">
      <c r="A389" s="8">
        <v>46082</v>
      </c>
      <c r="B389" s="62"/>
      <c r="C389" s="39"/>
      <c r="D389" s="83" t="str">
        <f t="shared" ca="1" si="85"/>
        <v/>
      </c>
      <c r="E389" s="97" t="str">
        <f t="shared" ca="1" si="86"/>
        <v/>
      </c>
      <c r="F389" s="82" t="str">
        <f t="shared" ca="1" si="87"/>
        <v/>
      </c>
      <c r="G389" s="97" t="str">
        <f t="shared" ca="1" si="88"/>
        <v/>
      </c>
      <c r="H389" s="82" t="str">
        <f t="shared" ca="1" si="89"/>
        <v/>
      </c>
      <c r="I389" s="97" t="str">
        <f t="shared" ca="1" si="90"/>
        <v/>
      </c>
      <c r="J389" s="14" t="str">
        <f t="shared" ca="1" si="102"/>
        <v>b</v>
      </c>
      <c r="L389" s="8">
        <f t="shared" si="101"/>
        <v>46082</v>
      </c>
      <c r="N389" s="29" t="str">
        <f t="shared" ca="1" si="96"/>
        <v xml:space="preserve"> </v>
      </c>
      <c r="O389" t="str">
        <f t="shared" ca="1" si="97"/>
        <v xml:space="preserve"> </v>
      </c>
      <c r="P389" t="str">
        <f t="shared" ca="1" si="98"/>
        <v xml:space="preserve"> </v>
      </c>
      <c r="Q389" s="59" t="str">
        <f t="shared" ca="1" si="99"/>
        <v xml:space="preserve"> </v>
      </c>
      <c r="R389" s="36" t="str">
        <f t="shared" ca="1" si="100"/>
        <v xml:space="preserve"> </v>
      </c>
      <c r="S389" s="37" t="str">
        <f t="shared" ca="1" si="84"/>
        <v xml:space="preserve"> </v>
      </c>
      <c r="T389" s="95">
        <f ca="1">IF(L389&gt;=N$2,1,D389*T390/VLOOKUP(L389,Moeda!A$3:D$24,4,1))</f>
        <v>1</v>
      </c>
    </row>
    <row r="390" spans="1:20" x14ac:dyDescent="0.2">
      <c r="A390" s="8">
        <v>46113</v>
      </c>
      <c r="B390" s="62"/>
      <c r="C390" s="39"/>
      <c r="D390" s="83" t="str">
        <f t="shared" ca="1" si="85"/>
        <v/>
      </c>
      <c r="E390" s="97" t="str">
        <f t="shared" ca="1" si="86"/>
        <v/>
      </c>
      <c r="F390" s="82" t="str">
        <f t="shared" ca="1" si="87"/>
        <v/>
      </c>
      <c r="G390" s="97" t="str">
        <f t="shared" ca="1" si="88"/>
        <v/>
      </c>
      <c r="H390" s="82" t="str">
        <f t="shared" ca="1" si="89"/>
        <v/>
      </c>
      <c r="I390" s="97" t="str">
        <f t="shared" ca="1" si="90"/>
        <v/>
      </c>
      <c r="J390" s="14" t="str">
        <f t="shared" ca="1" si="102"/>
        <v>b</v>
      </c>
      <c r="L390" s="8">
        <f t="shared" si="101"/>
        <v>46113</v>
      </c>
      <c r="N390" s="29" t="str">
        <f t="shared" ca="1" si="96"/>
        <v xml:space="preserve"> </v>
      </c>
      <c r="O390" t="str">
        <f t="shared" ca="1" si="97"/>
        <v xml:space="preserve"> </v>
      </c>
      <c r="P390" t="str">
        <f t="shared" ca="1" si="98"/>
        <v xml:space="preserve"> </v>
      </c>
      <c r="Q390" s="59" t="str">
        <f t="shared" ca="1" si="99"/>
        <v xml:space="preserve"> </v>
      </c>
      <c r="R390" s="36" t="str">
        <f t="shared" ca="1" si="100"/>
        <v xml:space="preserve"> </v>
      </c>
      <c r="S390" s="37" t="str">
        <f t="shared" ca="1" si="84"/>
        <v xml:space="preserve"> </v>
      </c>
      <c r="T390" s="95">
        <f ca="1">IF(L390&gt;=N$2,1,D390*T391/VLOOKUP(L390,Moeda!A$3:D$24,4,1))</f>
        <v>1</v>
      </c>
    </row>
    <row r="391" spans="1:20" x14ac:dyDescent="0.2">
      <c r="A391" s="8">
        <v>46143</v>
      </c>
      <c r="B391" s="62"/>
      <c r="C391" s="39"/>
      <c r="D391" s="83" t="str">
        <f t="shared" ca="1" si="85"/>
        <v/>
      </c>
      <c r="E391" s="97" t="str">
        <f t="shared" ca="1" si="86"/>
        <v/>
      </c>
      <c r="F391" s="82" t="str">
        <f t="shared" ca="1" si="87"/>
        <v/>
      </c>
      <c r="G391" s="97" t="str">
        <f t="shared" ca="1" si="88"/>
        <v/>
      </c>
      <c r="H391" s="82" t="str">
        <f t="shared" ca="1" si="89"/>
        <v/>
      </c>
      <c r="I391" s="97" t="str">
        <f t="shared" ca="1" si="90"/>
        <v/>
      </c>
      <c r="J391" s="14" t="str">
        <f t="shared" ca="1" si="102"/>
        <v>b</v>
      </c>
      <c r="L391" s="8">
        <f t="shared" si="101"/>
        <v>46143</v>
      </c>
      <c r="N391" s="29" t="str">
        <f t="shared" ca="1" si="96"/>
        <v xml:space="preserve"> </v>
      </c>
      <c r="O391" t="str">
        <f t="shared" ca="1" si="97"/>
        <v xml:space="preserve"> </v>
      </c>
      <c r="P391" t="str">
        <f t="shared" ca="1" si="98"/>
        <v xml:space="preserve"> </v>
      </c>
      <c r="Q391" s="59" t="str">
        <f t="shared" ca="1" si="99"/>
        <v xml:space="preserve"> </v>
      </c>
      <c r="R391" s="36" t="str">
        <f t="shared" ca="1" si="100"/>
        <v xml:space="preserve"> </v>
      </c>
      <c r="S391" s="37" t="str">
        <f t="shared" ca="1" si="84"/>
        <v xml:space="preserve"> </v>
      </c>
      <c r="T391" s="95">
        <f ca="1">IF(L391&gt;=N$2,1,D391*T392/VLOOKUP(L391,Moeda!A$3:D$24,4,1))</f>
        <v>1</v>
      </c>
    </row>
    <row r="392" spans="1:20" x14ac:dyDescent="0.2">
      <c r="A392" s="8">
        <v>46174</v>
      </c>
      <c r="B392" s="62"/>
      <c r="C392" s="39"/>
      <c r="D392" s="83" t="str">
        <f t="shared" ca="1" si="85"/>
        <v/>
      </c>
      <c r="E392" s="97" t="str">
        <f t="shared" ca="1" si="86"/>
        <v/>
      </c>
      <c r="F392" s="82" t="str">
        <f t="shared" ca="1" si="87"/>
        <v/>
      </c>
      <c r="G392" s="97" t="str">
        <f t="shared" ca="1" si="88"/>
        <v/>
      </c>
      <c r="H392" s="82" t="str">
        <f t="shared" ca="1" si="89"/>
        <v/>
      </c>
      <c r="I392" s="97" t="str">
        <f t="shared" ca="1" si="90"/>
        <v/>
      </c>
      <c r="J392" s="14" t="str">
        <f t="shared" ca="1" si="102"/>
        <v>b</v>
      </c>
      <c r="L392" s="8">
        <f t="shared" si="101"/>
        <v>46174</v>
      </c>
      <c r="N392" s="29" t="str">
        <f t="shared" ca="1" si="96"/>
        <v xml:space="preserve"> </v>
      </c>
      <c r="O392" t="str">
        <f t="shared" ca="1" si="97"/>
        <v xml:space="preserve"> </v>
      </c>
      <c r="P392" t="str">
        <f t="shared" ca="1" si="98"/>
        <v xml:space="preserve"> </v>
      </c>
      <c r="Q392" s="59" t="str">
        <f t="shared" ca="1" si="99"/>
        <v xml:space="preserve"> </v>
      </c>
      <c r="R392" s="36" t="str">
        <f t="shared" ca="1" si="100"/>
        <v xml:space="preserve"> </v>
      </c>
      <c r="S392" s="37" t="str">
        <f t="shared" ca="1" si="84"/>
        <v xml:space="preserve"> </v>
      </c>
      <c r="T392" s="95">
        <f ca="1">IF(L392&gt;=N$2,1,D392*T393/VLOOKUP(L392,Moeda!A$3:D$24,4,1))</f>
        <v>1</v>
      </c>
    </row>
    <row r="393" spans="1:20" x14ac:dyDescent="0.2">
      <c r="A393" s="8">
        <v>46204</v>
      </c>
      <c r="B393" s="62"/>
      <c r="C393" s="39"/>
      <c r="D393" s="83" t="str">
        <f t="shared" ca="1" si="85"/>
        <v/>
      </c>
      <c r="E393" s="97" t="str">
        <f t="shared" ca="1" si="86"/>
        <v/>
      </c>
      <c r="F393" s="82" t="str">
        <f t="shared" ca="1" si="87"/>
        <v/>
      </c>
      <c r="G393" s="97" t="str">
        <f t="shared" ca="1" si="88"/>
        <v/>
      </c>
      <c r="H393" s="82" t="str">
        <f t="shared" ca="1" si="89"/>
        <v/>
      </c>
      <c r="I393" s="97" t="str">
        <f t="shared" ca="1" si="90"/>
        <v/>
      </c>
      <c r="J393" s="14" t="str">
        <f t="shared" ca="1" si="102"/>
        <v>b</v>
      </c>
      <c r="L393" s="8">
        <f t="shared" si="101"/>
        <v>46204</v>
      </c>
      <c r="N393" s="29" t="str">
        <f t="shared" ca="1" si="96"/>
        <v xml:space="preserve"> </v>
      </c>
      <c r="O393" t="str">
        <f t="shared" ca="1" si="97"/>
        <v xml:space="preserve"> </v>
      </c>
      <c r="P393" t="str">
        <f t="shared" ca="1" si="98"/>
        <v xml:space="preserve"> </v>
      </c>
      <c r="Q393" s="59" t="str">
        <f t="shared" ca="1" si="99"/>
        <v xml:space="preserve"> </v>
      </c>
      <c r="R393" s="36" t="str">
        <f t="shared" ca="1" si="100"/>
        <v xml:space="preserve"> </v>
      </c>
      <c r="S393" s="37" t="str">
        <f t="shared" ca="1" si="84"/>
        <v xml:space="preserve"> </v>
      </c>
      <c r="T393" s="95">
        <f ca="1">IF(L393&gt;=N$2,1,D393*T394/VLOOKUP(L393,Moeda!A$3:D$24,4,1))</f>
        <v>1</v>
      </c>
    </row>
    <row r="394" spans="1:20" x14ac:dyDescent="0.2">
      <c r="A394" s="8">
        <v>46235</v>
      </c>
      <c r="B394" s="62"/>
      <c r="C394" s="39"/>
      <c r="D394" s="83" t="str">
        <f t="shared" ca="1" si="85"/>
        <v/>
      </c>
      <c r="E394" s="97" t="str">
        <f t="shared" ca="1" si="86"/>
        <v/>
      </c>
      <c r="F394" s="82" t="str">
        <f t="shared" ca="1" si="87"/>
        <v/>
      </c>
      <c r="G394" s="97" t="str">
        <f t="shared" ca="1" si="88"/>
        <v/>
      </c>
      <c r="H394" s="82" t="str">
        <f t="shared" ca="1" si="89"/>
        <v/>
      </c>
      <c r="I394" s="97" t="str">
        <f t="shared" ca="1" si="90"/>
        <v/>
      </c>
      <c r="J394" s="14" t="str">
        <f t="shared" ca="1" si="102"/>
        <v>b</v>
      </c>
      <c r="L394" s="8">
        <f t="shared" si="101"/>
        <v>46235</v>
      </c>
      <c r="N394" s="29" t="str">
        <f t="shared" ca="1" si="96"/>
        <v xml:space="preserve"> </v>
      </c>
      <c r="O394" t="str">
        <f t="shared" ca="1" si="97"/>
        <v xml:space="preserve"> </v>
      </c>
      <c r="P394" t="str">
        <f t="shared" ca="1" si="98"/>
        <v xml:space="preserve"> </v>
      </c>
      <c r="Q394" s="59" t="str">
        <f t="shared" ca="1" si="99"/>
        <v xml:space="preserve"> </v>
      </c>
      <c r="R394" s="36" t="str">
        <f t="shared" ca="1" si="100"/>
        <v xml:space="preserve"> </v>
      </c>
      <c r="S394" s="37" t="str">
        <f t="shared" ca="1" si="84"/>
        <v xml:space="preserve"> </v>
      </c>
      <c r="T394" s="95">
        <f ca="1">IF(L394&gt;=N$2,1,D394*T395/VLOOKUP(L394,Moeda!A$3:D$24,4,1))</f>
        <v>1</v>
      </c>
    </row>
    <row r="395" spans="1:20" x14ac:dyDescent="0.2">
      <c r="A395" s="8">
        <v>46266</v>
      </c>
      <c r="B395" s="62"/>
      <c r="C395" s="39"/>
      <c r="D395" s="83" t="str">
        <f t="shared" ca="1" si="85"/>
        <v/>
      </c>
      <c r="E395" s="97" t="str">
        <f t="shared" ca="1" si="86"/>
        <v/>
      </c>
      <c r="F395" s="82" t="str">
        <f t="shared" ca="1" si="87"/>
        <v/>
      </c>
      <c r="G395" s="97" t="str">
        <f t="shared" ca="1" si="88"/>
        <v/>
      </c>
      <c r="H395" s="82" t="str">
        <f t="shared" ca="1" si="89"/>
        <v/>
      </c>
      <c r="I395" s="97" t="str">
        <f t="shared" ca="1" si="90"/>
        <v/>
      </c>
      <c r="J395" s="14" t="str">
        <f t="shared" ca="1" si="102"/>
        <v>b</v>
      </c>
      <c r="L395" s="8">
        <f t="shared" si="101"/>
        <v>46266</v>
      </c>
      <c r="N395" s="29" t="str">
        <f t="shared" ca="1" si="96"/>
        <v xml:space="preserve"> </v>
      </c>
      <c r="O395" t="str">
        <f t="shared" ca="1" si="97"/>
        <v xml:space="preserve"> </v>
      </c>
      <c r="P395" t="str">
        <f t="shared" ca="1" si="98"/>
        <v xml:space="preserve"> </v>
      </c>
      <c r="Q395" s="59" t="str">
        <f t="shared" ca="1" si="99"/>
        <v xml:space="preserve"> </v>
      </c>
      <c r="R395" s="36" t="str">
        <f t="shared" ca="1" si="100"/>
        <v xml:space="preserve"> </v>
      </c>
      <c r="S395" s="37" t="str">
        <f t="shared" ca="1" si="84"/>
        <v xml:space="preserve"> </v>
      </c>
      <c r="T395" s="95">
        <f ca="1">IF(L395&gt;=N$2,1,D395*T396/VLOOKUP(L395,Moeda!A$3:D$24,4,1))</f>
        <v>1</v>
      </c>
    </row>
    <row r="396" spans="1:20" x14ac:dyDescent="0.2">
      <c r="A396" s="8">
        <v>46296</v>
      </c>
      <c r="B396" s="62"/>
      <c r="C396" s="39"/>
      <c r="D396" s="83" t="str">
        <f t="shared" ca="1" si="85"/>
        <v/>
      </c>
      <c r="E396" s="97" t="str">
        <f t="shared" ca="1" si="86"/>
        <v/>
      </c>
      <c r="F396" s="82" t="str">
        <f t="shared" ca="1" si="87"/>
        <v/>
      </c>
      <c r="G396" s="97" t="str">
        <f t="shared" ca="1" si="88"/>
        <v/>
      </c>
      <c r="H396" s="82" t="str">
        <f t="shared" ca="1" si="89"/>
        <v/>
      </c>
      <c r="I396" s="97" t="str">
        <f t="shared" ca="1" si="90"/>
        <v/>
      </c>
      <c r="J396" s="14" t="str">
        <f t="shared" ca="1" si="102"/>
        <v>b</v>
      </c>
      <c r="L396" s="8">
        <f t="shared" si="101"/>
        <v>46296</v>
      </c>
      <c r="N396" s="29" t="str">
        <f t="shared" ca="1" si="96"/>
        <v xml:space="preserve"> </v>
      </c>
      <c r="O396" t="str">
        <f t="shared" ca="1" si="97"/>
        <v xml:space="preserve"> </v>
      </c>
      <c r="P396" t="str">
        <f t="shared" ca="1" si="98"/>
        <v xml:space="preserve"> </v>
      </c>
      <c r="Q396" s="59" t="str">
        <f t="shared" ca="1" si="99"/>
        <v xml:space="preserve"> </v>
      </c>
      <c r="R396" s="36" t="str">
        <f t="shared" ca="1" si="100"/>
        <v xml:space="preserve"> </v>
      </c>
      <c r="S396" s="37" t="str">
        <f t="shared" ca="1" si="84"/>
        <v xml:space="preserve"> </v>
      </c>
      <c r="T396" s="95">
        <f ca="1">IF(L396&gt;=N$2,1,D396*T397/VLOOKUP(L396,Moeda!A$3:D$24,4,1))</f>
        <v>1</v>
      </c>
    </row>
    <row r="397" spans="1:20" x14ac:dyDescent="0.2">
      <c r="A397" s="8">
        <v>46327</v>
      </c>
      <c r="B397" s="62"/>
      <c r="C397" s="39"/>
      <c r="D397" s="83" t="str">
        <f t="shared" ca="1" si="85"/>
        <v/>
      </c>
      <c r="E397" s="97" t="str">
        <f t="shared" ca="1" si="86"/>
        <v/>
      </c>
      <c r="F397" s="82" t="str">
        <f t="shared" ca="1" si="87"/>
        <v/>
      </c>
      <c r="G397" s="97" t="str">
        <f t="shared" ca="1" si="88"/>
        <v/>
      </c>
      <c r="H397" s="82" t="str">
        <f t="shared" ca="1" si="89"/>
        <v/>
      </c>
      <c r="I397" s="97" t="str">
        <f t="shared" ca="1" si="90"/>
        <v/>
      </c>
      <c r="J397" s="14" t="str">
        <f t="shared" ca="1" si="102"/>
        <v>b</v>
      </c>
      <c r="L397" s="8">
        <f t="shared" si="101"/>
        <v>46327</v>
      </c>
      <c r="N397" s="29" t="str">
        <f t="shared" ca="1" si="96"/>
        <v xml:space="preserve"> </v>
      </c>
      <c r="O397" t="str">
        <f t="shared" ca="1" si="97"/>
        <v xml:space="preserve"> </v>
      </c>
      <c r="P397" t="str">
        <f t="shared" ca="1" si="98"/>
        <v xml:space="preserve"> </v>
      </c>
      <c r="Q397" s="59" t="str">
        <f t="shared" ca="1" si="99"/>
        <v xml:space="preserve"> </v>
      </c>
      <c r="R397" s="36" t="str">
        <f t="shared" ca="1" si="100"/>
        <v xml:space="preserve"> </v>
      </c>
      <c r="S397" s="37" t="str">
        <f t="shared" ca="1" si="84"/>
        <v xml:space="preserve"> </v>
      </c>
      <c r="T397" s="95">
        <f ca="1">IF(L397&gt;=N$2,1,D397*T398/VLOOKUP(L397,Moeda!A$3:D$24,4,1))</f>
        <v>1</v>
      </c>
    </row>
    <row r="398" spans="1:20" x14ac:dyDescent="0.2">
      <c r="A398" s="8">
        <v>46357</v>
      </c>
      <c r="B398" s="62"/>
      <c r="C398" s="39"/>
      <c r="D398" s="83" t="str">
        <f t="shared" ca="1" si="85"/>
        <v/>
      </c>
      <c r="E398" s="97" t="str">
        <f t="shared" ca="1" si="86"/>
        <v/>
      </c>
      <c r="F398" s="82" t="str">
        <f t="shared" ca="1" si="87"/>
        <v/>
      </c>
      <c r="G398" s="97" t="str">
        <f t="shared" ca="1" si="88"/>
        <v/>
      </c>
      <c r="H398" s="82" t="str">
        <f t="shared" ca="1" si="89"/>
        <v/>
      </c>
      <c r="I398" s="97" t="str">
        <f t="shared" ca="1" si="90"/>
        <v/>
      </c>
      <c r="J398" s="14" t="str">
        <f t="shared" ca="1" si="102"/>
        <v>b</v>
      </c>
      <c r="L398" s="8">
        <f t="shared" si="101"/>
        <v>46357</v>
      </c>
      <c r="N398" s="29" t="str">
        <f t="shared" ca="1" si="96"/>
        <v xml:space="preserve"> </v>
      </c>
      <c r="O398" t="str">
        <f t="shared" ca="1" si="97"/>
        <v xml:space="preserve"> </v>
      </c>
      <c r="P398" t="str">
        <f t="shared" ca="1" si="98"/>
        <v xml:space="preserve"> </v>
      </c>
      <c r="Q398" s="59" t="str">
        <f t="shared" ca="1" si="99"/>
        <v xml:space="preserve"> </v>
      </c>
      <c r="R398" s="36" t="str">
        <f t="shared" ca="1" si="100"/>
        <v xml:space="preserve"> </v>
      </c>
      <c r="S398" s="37" t="str">
        <f t="shared" ca="1" si="84"/>
        <v xml:space="preserve"> </v>
      </c>
      <c r="T398" s="95">
        <f ca="1">IF(L398&gt;=N$2,1,D398*T399/VLOOKUP(L398,Moeda!A$3:D$24,4,1))</f>
        <v>1</v>
      </c>
    </row>
    <row r="399" spans="1:20" x14ac:dyDescent="0.2">
      <c r="A399" s="8">
        <v>46388</v>
      </c>
      <c r="B399" s="62"/>
      <c r="C399" s="39"/>
      <c r="D399" s="83" t="str">
        <f t="shared" ca="1" si="85"/>
        <v/>
      </c>
      <c r="E399" s="97" t="str">
        <f t="shared" ca="1" si="86"/>
        <v/>
      </c>
      <c r="F399" s="82" t="str">
        <f t="shared" ca="1" si="87"/>
        <v/>
      </c>
      <c r="G399" s="97" t="str">
        <f t="shared" ca="1" si="88"/>
        <v/>
      </c>
      <c r="H399" s="82" t="str">
        <f t="shared" ca="1" si="89"/>
        <v/>
      </c>
      <c r="I399" s="97" t="str">
        <f t="shared" ca="1" si="90"/>
        <v/>
      </c>
      <c r="J399" s="14" t="str">
        <f t="shared" ca="1" si="102"/>
        <v>b</v>
      </c>
      <c r="L399" s="8">
        <f t="shared" si="101"/>
        <v>46388</v>
      </c>
      <c r="N399" s="29" t="str">
        <f t="shared" ca="1" si="96"/>
        <v xml:space="preserve"> </v>
      </c>
      <c r="O399" t="str">
        <f t="shared" ca="1" si="97"/>
        <v xml:space="preserve"> </v>
      </c>
      <c r="P399" t="str">
        <f t="shared" ca="1" si="98"/>
        <v xml:space="preserve"> </v>
      </c>
      <c r="Q399" s="59" t="str">
        <f t="shared" ca="1" si="99"/>
        <v xml:space="preserve"> </v>
      </c>
      <c r="R399" s="36" t="str">
        <f t="shared" ca="1" si="100"/>
        <v xml:space="preserve"> </v>
      </c>
      <c r="S399" s="37" t="str">
        <f t="shared" ca="1" si="84"/>
        <v xml:space="preserve"> </v>
      </c>
      <c r="T399" s="95">
        <f ca="1">IF(L399&gt;=N$2,1,D399*T400/VLOOKUP(L399,Moeda!A$3:D$24,4,1))</f>
        <v>1</v>
      </c>
    </row>
    <row r="400" spans="1:20" x14ac:dyDescent="0.2">
      <c r="A400" s="8">
        <v>46419</v>
      </c>
      <c r="B400" s="62"/>
      <c r="C400" s="39"/>
      <c r="D400" s="83" t="str">
        <f t="shared" ca="1" si="85"/>
        <v/>
      </c>
      <c r="E400" s="97" t="str">
        <f t="shared" ca="1" si="86"/>
        <v/>
      </c>
      <c r="F400" s="82" t="str">
        <f t="shared" ca="1" si="87"/>
        <v/>
      </c>
      <c r="G400" s="97" t="str">
        <f t="shared" ca="1" si="88"/>
        <v/>
      </c>
      <c r="H400" s="82" t="str">
        <f t="shared" ca="1" si="89"/>
        <v/>
      </c>
      <c r="I400" s="97" t="str">
        <f t="shared" ca="1" si="90"/>
        <v/>
      </c>
      <c r="J400" s="14" t="str">
        <f t="shared" ca="1" si="102"/>
        <v>b</v>
      </c>
      <c r="L400" s="8">
        <f t="shared" si="101"/>
        <v>46419</v>
      </c>
      <c r="N400" s="29" t="str">
        <f t="shared" ca="1" si="96"/>
        <v xml:space="preserve"> </v>
      </c>
      <c r="O400" t="str">
        <f t="shared" ca="1" si="97"/>
        <v xml:space="preserve"> </v>
      </c>
      <c r="P400" t="str">
        <f t="shared" ca="1" si="98"/>
        <v xml:space="preserve"> </v>
      </c>
      <c r="Q400" s="59" t="str">
        <f t="shared" ca="1" si="99"/>
        <v xml:space="preserve"> </v>
      </c>
      <c r="R400" s="36" t="str">
        <f t="shared" ca="1" si="100"/>
        <v xml:space="preserve"> </v>
      </c>
      <c r="S400" s="37" t="str">
        <f t="shared" ca="1" si="84"/>
        <v xml:space="preserve"> </v>
      </c>
      <c r="T400" s="95">
        <f ca="1">IF(L400&gt;=N$2,1,D400*T401/VLOOKUP(L400,Moeda!A$3:D$24,4,1))</f>
        <v>1</v>
      </c>
    </row>
    <row r="401" spans="1:20" x14ac:dyDescent="0.2">
      <c r="A401" s="8">
        <v>46447</v>
      </c>
      <c r="B401" s="62"/>
      <c r="C401" s="39"/>
      <c r="D401" s="83" t="str">
        <f t="shared" ca="1" si="85"/>
        <v/>
      </c>
      <c r="E401" s="97" t="str">
        <f t="shared" ca="1" si="86"/>
        <v/>
      </c>
      <c r="F401" s="82" t="str">
        <f t="shared" ca="1" si="87"/>
        <v/>
      </c>
      <c r="G401" s="97" t="str">
        <f t="shared" ca="1" si="88"/>
        <v/>
      </c>
      <c r="H401" s="82" t="str">
        <f t="shared" ca="1" si="89"/>
        <v/>
      </c>
      <c r="I401" s="97" t="str">
        <f t="shared" ca="1" si="90"/>
        <v/>
      </c>
      <c r="J401" s="14" t="str">
        <f t="shared" ca="1" si="102"/>
        <v>b</v>
      </c>
      <c r="L401" s="8">
        <f t="shared" si="101"/>
        <v>46447</v>
      </c>
      <c r="N401" s="29" t="str">
        <f t="shared" ca="1" si="96"/>
        <v xml:space="preserve"> </v>
      </c>
      <c r="O401" t="str">
        <f t="shared" ca="1" si="97"/>
        <v xml:space="preserve"> </v>
      </c>
      <c r="P401" t="str">
        <f t="shared" ca="1" si="98"/>
        <v xml:space="preserve"> </v>
      </c>
      <c r="Q401" s="59" t="str">
        <f t="shared" ca="1" si="99"/>
        <v xml:space="preserve"> </v>
      </c>
      <c r="R401" s="36" t="str">
        <f t="shared" ca="1" si="100"/>
        <v xml:space="preserve"> </v>
      </c>
      <c r="S401" s="37" t="str">
        <f t="shared" ca="1" si="84"/>
        <v xml:space="preserve"> </v>
      </c>
      <c r="T401" s="95">
        <f ca="1">IF(L401&gt;=N$2,1,D401*T402/VLOOKUP(L401,Moeda!A$3:D$24,4,1))</f>
        <v>1</v>
      </c>
    </row>
    <row r="402" spans="1:20" x14ac:dyDescent="0.2">
      <c r="A402" s="8">
        <v>46478</v>
      </c>
      <c r="B402" s="62"/>
      <c r="C402" s="39"/>
      <c r="D402" s="83" t="str">
        <f t="shared" ca="1" si="85"/>
        <v/>
      </c>
      <c r="E402" s="97" t="str">
        <f t="shared" ca="1" si="86"/>
        <v/>
      </c>
      <c r="F402" s="82" t="str">
        <f t="shared" ca="1" si="87"/>
        <v/>
      </c>
      <c r="G402" s="97" t="str">
        <f t="shared" ca="1" si="88"/>
        <v/>
      </c>
      <c r="H402" s="82" t="str">
        <f t="shared" ca="1" si="89"/>
        <v/>
      </c>
      <c r="I402" s="97" t="str">
        <f t="shared" ca="1" si="90"/>
        <v/>
      </c>
      <c r="J402" s="14" t="str">
        <f t="shared" ca="1" si="102"/>
        <v>b</v>
      </c>
      <c r="L402" s="8">
        <f t="shared" si="101"/>
        <v>46478</v>
      </c>
      <c r="N402" s="29" t="str">
        <f t="shared" ca="1" si="96"/>
        <v xml:space="preserve"> </v>
      </c>
      <c r="O402" t="str">
        <f t="shared" ca="1" si="97"/>
        <v xml:space="preserve"> </v>
      </c>
      <c r="P402" t="str">
        <f t="shared" ca="1" si="98"/>
        <v xml:space="preserve"> </v>
      </c>
      <c r="Q402" s="59" t="str">
        <f t="shared" ca="1" si="99"/>
        <v xml:space="preserve"> </v>
      </c>
      <c r="R402" s="36" t="str">
        <f t="shared" ca="1" si="100"/>
        <v xml:space="preserve"> </v>
      </c>
      <c r="S402" s="37" t="str">
        <f t="shared" ca="1" si="84"/>
        <v xml:space="preserve"> </v>
      </c>
      <c r="T402" s="95">
        <f ca="1">IF(L402&gt;=N$2,1,D402*T403/VLOOKUP(L402,Moeda!A$3:D$24,4,1))</f>
        <v>1</v>
      </c>
    </row>
    <row r="403" spans="1:20" x14ac:dyDescent="0.2">
      <c r="A403" s="8">
        <v>46508</v>
      </c>
      <c r="B403" s="62"/>
      <c r="C403" s="39"/>
      <c r="D403" s="83" t="str">
        <f t="shared" ca="1" si="85"/>
        <v/>
      </c>
      <c r="E403" s="97" t="str">
        <f t="shared" ca="1" si="86"/>
        <v/>
      </c>
      <c r="F403" s="82" t="str">
        <f t="shared" ca="1" si="87"/>
        <v/>
      </c>
      <c r="G403" s="97" t="str">
        <f t="shared" ca="1" si="88"/>
        <v/>
      </c>
      <c r="H403" s="82" t="str">
        <f t="shared" ca="1" si="89"/>
        <v/>
      </c>
      <c r="I403" s="97" t="str">
        <f t="shared" ca="1" si="90"/>
        <v/>
      </c>
      <c r="J403" s="14" t="str">
        <f t="shared" ca="1" si="102"/>
        <v>b</v>
      </c>
      <c r="L403" s="8">
        <f t="shared" si="101"/>
        <v>46508</v>
      </c>
      <c r="N403" s="29" t="str">
        <f t="shared" ca="1" si="96"/>
        <v xml:space="preserve"> </v>
      </c>
      <c r="O403" t="str">
        <f t="shared" ca="1" si="97"/>
        <v xml:space="preserve"> </v>
      </c>
      <c r="P403" t="str">
        <f t="shared" ca="1" si="98"/>
        <v xml:space="preserve"> </v>
      </c>
      <c r="Q403" s="59" t="str">
        <f t="shared" ca="1" si="99"/>
        <v xml:space="preserve"> </v>
      </c>
      <c r="R403" s="36" t="str">
        <f t="shared" ca="1" si="100"/>
        <v xml:space="preserve"> </v>
      </c>
      <c r="S403" s="37" t="str">
        <f t="shared" ref="S403:S466" ca="1" si="103">IF(L403=N$2,1,IF(L403&lt;N$2,T403," "))</f>
        <v xml:space="preserve"> </v>
      </c>
      <c r="T403" s="95">
        <f ca="1">IF(L403&gt;=N$2,1,D403*T404/VLOOKUP(L403,Moeda!A$3:D$24,4,1))</f>
        <v>1</v>
      </c>
    </row>
    <row r="404" spans="1:20" x14ac:dyDescent="0.2">
      <c r="A404" s="8">
        <v>46539</v>
      </c>
      <c r="B404" s="62"/>
      <c r="C404" s="39"/>
      <c r="D404" s="83" t="str">
        <f t="shared" ref="D404:D467" ca="1" si="104">IF(J404="b","",C404/C403)</f>
        <v/>
      </c>
      <c r="E404" s="97" t="str">
        <f t="shared" ref="E404:E467" ca="1" si="105">IF($J404="b","",100*(D404-1))</f>
        <v/>
      </c>
      <c r="F404" s="82" t="str">
        <f t="shared" ref="F404:F467" ca="1" si="106">IF(J404="b","",IF(MONTH(A404)=1,D404,D404*F403))</f>
        <v/>
      </c>
      <c r="G404" s="97" t="str">
        <f t="shared" ref="G404:G467" ca="1" si="107">IF($J404="b","",100*(F404-1))</f>
        <v/>
      </c>
      <c r="H404" s="82" t="str">
        <f t="shared" ref="H404:H467" ca="1" si="108">IF($J404="b","",PRODUCT(D393:D404))</f>
        <v/>
      </c>
      <c r="I404" s="97" t="str">
        <f t="shared" ref="I404:I467" ca="1" si="109">IF($J404="b","",100*(H404-1))</f>
        <v/>
      </c>
      <c r="J404" s="14" t="str">
        <f t="shared" ca="1" si="102"/>
        <v>b</v>
      </c>
      <c r="L404" s="8">
        <f t="shared" si="101"/>
        <v>46539</v>
      </c>
      <c r="N404" s="29" t="str">
        <f t="shared" ca="1" si="96"/>
        <v xml:space="preserve"> </v>
      </c>
      <c r="O404" t="str">
        <f t="shared" ca="1" si="97"/>
        <v xml:space="preserve"> </v>
      </c>
      <c r="P404" t="str">
        <f t="shared" ca="1" si="98"/>
        <v xml:space="preserve"> </v>
      </c>
      <c r="Q404" s="59" t="str">
        <f t="shared" ca="1" si="99"/>
        <v xml:space="preserve"> </v>
      </c>
      <c r="R404" s="36" t="str">
        <f t="shared" ca="1" si="100"/>
        <v xml:space="preserve"> </v>
      </c>
      <c r="S404" s="37" t="str">
        <f t="shared" ca="1" si="103"/>
        <v xml:space="preserve"> </v>
      </c>
      <c r="T404" s="95">
        <f ca="1">IF(L404&gt;=N$2,1,D404*T405/VLOOKUP(L404,Moeda!A$3:D$24,4,1))</f>
        <v>1</v>
      </c>
    </row>
    <row r="405" spans="1:20" x14ac:dyDescent="0.2">
      <c r="A405" s="8">
        <v>46569</v>
      </c>
      <c r="B405" s="62"/>
      <c r="C405" s="39"/>
      <c r="D405" s="83" t="str">
        <f t="shared" ca="1" si="104"/>
        <v/>
      </c>
      <c r="E405" s="97" t="str">
        <f t="shared" ca="1" si="105"/>
        <v/>
      </c>
      <c r="F405" s="82" t="str">
        <f t="shared" ca="1" si="106"/>
        <v/>
      </c>
      <c r="G405" s="97" t="str">
        <f t="shared" ca="1" si="107"/>
        <v/>
      </c>
      <c r="H405" s="82" t="str">
        <f t="shared" ca="1" si="108"/>
        <v/>
      </c>
      <c r="I405" s="97" t="str">
        <f t="shared" ca="1" si="109"/>
        <v/>
      </c>
      <c r="J405" s="14" t="str">
        <f t="shared" ca="1" si="102"/>
        <v>b</v>
      </c>
      <c r="L405" s="8">
        <f t="shared" si="101"/>
        <v>46569</v>
      </c>
      <c r="N405" s="29" t="str">
        <f t="shared" ca="1" si="96"/>
        <v xml:space="preserve"> </v>
      </c>
      <c r="O405" t="str">
        <f t="shared" ca="1" si="97"/>
        <v xml:space="preserve"> </v>
      </c>
      <c r="P405" t="str">
        <f t="shared" ca="1" si="98"/>
        <v xml:space="preserve"> </v>
      </c>
      <c r="Q405" s="59" t="str">
        <f t="shared" ca="1" si="99"/>
        <v xml:space="preserve"> </v>
      </c>
      <c r="R405" s="36" t="str">
        <f t="shared" ca="1" si="100"/>
        <v xml:space="preserve"> </v>
      </c>
      <c r="S405" s="37" t="str">
        <f t="shared" ca="1" si="103"/>
        <v xml:space="preserve"> </v>
      </c>
      <c r="T405" s="95">
        <f ca="1">IF(L405&gt;=N$2,1,D405*T406/VLOOKUP(L405,Moeda!A$3:D$24,4,1))</f>
        <v>1</v>
      </c>
    </row>
    <row r="406" spans="1:20" x14ac:dyDescent="0.2">
      <c r="A406" s="8">
        <v>46600</v>
      </c>
      <c r="B406" s="62"/>
      <c r="C406" s="39"/>
      <c r="D406" s="83" t="str">
        <f t="shared" ca="1" si="104"/>
        <v/>
      </c>
      <c r="E406" s="97" t="str">
        <f t="shared" ca="1" si="105"/>
        <v/>
      </c>
      <c r="F406" s="82" t="str">
        <f t="shared" ca="1" si="106"/>
        <v/>
      </c>
      <c r="G406" s="97" t="str">
        <f t="shared" ca="1" si="107"/>
        <v/>
      </c>
      <c r="H406" s="82" t="str">
        <f t="shared" ca="1" si="108"/>
        <v/>
      </c>
      <c r="I406" s="97" t="str">
        <f t="shared" ca="1" si="109"/>
        <v/>
      </c>
      <c r="J406" s="14" t="str">
        <f t="shared" ca="1" si="102"/>
        <v>b</v>
      </c>
      <c r="L406" s="8">
        <f t="shared" si="101"/>
        <v>46600</v>
      </c>
      <c r="N406" s="29" t="str">
        <f t="shared" ca="1" si="96"/>
        <v xml:space="preserve"> </v>
      </c>
      <c r="O406" t="str">
        <f t="shared" ca="1" si="97"/>
        <v xml:space="preserve"> </v>
      </c>
      <c r="P406" t="str">
        <f t="shared" ca="1" si="98"/>
        <v xml:space="preserve"> </v>
      </c>
      <c r="Q406" s="59" t="str">
        <f t="shared" ca="1" si="99"/>
        <v xml:space="preserve"> </v>
      </c>
      <c r="R406" s="36" t="str">
        <f t="shared" ca="1" si="100"/>
        <v xml:space="preserve"> </v>
      </c>
      <c r="S406" s="37" t="str">
        <f t="shared" ca="1" si="103"/>
        <v xml:space="preserve"> </v>
      </c>
      <c r="T406" s="95">
        <f ca="1">IF(L406&gt;=N$2,1,D406*T407/VLOOKUP(L406,Moeda!A$3:D$24,4,1))</f>
        <v>1</v>
      </c>
    </row>
    <row r="407" spans="1:20" x14ac:dyDescent="0.2">
      <c r="A407" s="8">
        <v>46631</v>
      </c>
      <c r="B407" s="62"/>
      <c r="C407" s="39"/>
      <c r="D407" s="83" t="str">
        <f t="shared" ca="1" si="104"/>
        <v/>
      </c>
      <c r="E407" s="97" t="str">
        <f t="shared" ca="1" si="105"/>
        <v/>
      </c>
      <c r="F407" s="82" t="str">
        <f t="shared" ca="1" si="106"/>
        <v/>
      </c>
      <c r="G407" s="97" t="str">
        <f t="shared" ca="1" si="107"/>
        <v/>
      </c>
      <c r="H407" s="82" t="str">
        <f t="shared" ca="1" si="108"/>
        <v/>
      </c>
      <c r="I407" s="97" t="str">
        <f t="shared" ca="1" si="109"/>
        <v/>
      </c>
      <c r="J407" s="14" t="str">
        <f t="shared" ca="1" si="102"/>
        <v>b</v>
      </c>
      <c r="L407" s="8">
        <f t="shared" si="101"/>
        <v>46631</v>
      </c>
      <c r="N407" s="29" t="str">
        <f t="shared" ca="1" si="96"/>
        <v xml:space="preserve"> </v>
      </c>
      <c r="O407" t="str">
        <f t="shared" ca="1" si="97"/>
        <v xml:space="preserve"> </v>
      </c>
      <c r="P407" t="str">
        <f t="shared" ca="1" si="98"/>
        <v xml:space="preserve"> </v>
      </c>
      <c r="Q407" s="59" t="str">
        <f t="shared" ca="1" si="99"/>
        <v xml:space="preserve"> </v>
      </c>
      <c r="R407" s="36" t="str">
        <f t="shared" ca="1" si="100"/>
        <v xml:space="preserve"> </v>
      </c>
      <c r="S407" s="37" t="str">
        <f t="shared" ca="1" si="103"/>
        <v xml:space="preserve"> </v>
      </c>
      <c r="T407" s="95">
        <f ca="1">IF(L407&gt;=N$2,1,D407*T408/VLOOKUP(L407,Moeda!A$3:D$24,4,1))</f>
        <v>1</v>
      </c>
    </row>
    <row r="408" spans="1:20" x14ac:dyDescent="0.2">
      <c r="A408" s="8">
        <v>46661</v>
      </c>
      <c r="B408" s="62"/>
      <c r="C408" s="39"/>
      <c r="D408" s="83" t="str">
        <f t="shared" ca="1" si="104"/>
        <v/>
      </c>
      <c r="E408" s="97" t="str">
        <f t="shared" ca="1" si="105"/>
        <v/>
      </c>
      <c r="F408" s="82" t="str">
        <f t="shared" ca="1" si="106"/>
        <v/>
      </c>
      <c r="G408" s="97" t="str">
        <f t="shared" ca="1" si="107"/>
        <v/>
      </c>
      <c r="H408" s="82" t="str">
        <f t="shared" ca="1" si="108"/>
        <v/>
      </c>
      <c r="I408" s="97" t="str">
        <f t="shared" ca="1" si="109"/>
        <v/>
      </c>
      <c r="J408" s="14" t="str">
        <f t="shared" ca="1" si="102"/>
        <v>b</v>
      </c>
      <c r="L408" s="8">
        <f t="shared" si="101"/>
        <v>46661</v>
      </c>
      <c r="N408" s="29" t="str">
        <f t="shared" ca="1" si="96"/>
        <v xml:space="preserve"> </v>
      </c>
      <c r="O408" t="str">
        <f t="shared" ca="1" si="97"/>
        <v xml:space="preserve"> </v>
      </c>
      <c r="P408" t="str">
        <f t="shared" ca="1" si="98"/>
        <v xml:space="preserve"> </v>
      </c>
      <c r="Q408" s="59" t="str">
        <f t="shared" ca="1" si="99"/>
        <v xml:space="preserve"> </v>
      </c>
      <c r="R408" s="36" t="str">
        <f t="shared" ca="1" si="100"/>
        <v xml:space="preserve"> </v>
      </c>
      <c r="S408" s="37" t="str">
        <f t="shared" ca="1" si="103"/>
        <v xml:space="preserve"> </v>
      </c>
      <c r="T408" s="95">
        <f ca="1">IF(L408&gt;=N$2,1,D408*T409/VLOOKUP(L408,Moeda!A$3:D$24,4,1))</f>
        <v>1</v>
      </c>
    </row>
    <row r="409" spans="1:20" x14ac:dyDescent="0.2">
      <c r="A409" s="8">
        <v>46692</v>
      </c>
      <c r="B409" s="62"/>
      <c r="C409" s="39"/>
      <c r="D409" s="83" t="str">
        <f t="shared" ca="1" si="104"/>
        <v/>
      </c>
      <c r="E409" s="97" t="str">
        <f t="shared" ca="1" si="105"/>
        <v/>
      </c>
      <c r="F409" s="82" t="str">
        <f t="shared" ca="1" si="106"/>
        <v/>
      </c>
      <c r="G409" s="97" t="str">
        <f t="shared" ca="1" si="107"/>
        <v/>
      </c>
      <c r="H409" s="82" t="str">
        <f t="shared" ca="1" si="108"/>
        <v/>
      </c>
      <c r="I409" s="97" t="str">
        <f t="shared" ca="1" si="109"/>
        <v/>
      </c>
      <c r="J409" s="14" t="str">
        <f t="shared" ca="1" si="102"/>
        <v>b</v>
      </c>
      <c r="L409" s="8">
        <f t="shared" si="101"/>
        <v>46692</v>
      </c>
      <c r="N409" s="29" t="str">
        <f t="shared" ref="N409:N435" ca="1" si="110">IF(L409=N$2,L409," ")</f>
        <v xml:space="preserve"> </v>
      </c>
      <c r="O409" t="str">
        <f t="shared" ref="O409:O435" ca="1" si="111">IF(L409&lt;=N$2,YEAR(A409)," ")</f>
        <v xml:space="preserve"> </v>
      </c>
      <c r="P409" t="str">
        <f t="shared" ref="P409:P435" ca="1" si="112">IF(L409&lt;=N$2,MONTH(A409)," ")</f>
        <v xml:space="preserve"> </v>
      </c>
      <c r="Q409" s="59" t="str">
        <f t="shared" ref="Q409:Q435" ca="1" si="113">IF(L409&lt;=N$2,O409*P409," ")</f>
        <v xml:space="preserve"> </v>
      </c>
      <c r="R409" s="36" t="str">
        <f t="shared" ref="R409:R435" ca="1" si="114">IF(L409&lt;=N$2,E409," ")</f>
        <v xml:space="preserve"> </v>
      </c>
      <c r="S409" s="37" t="str">
        <f t="shared" ca="1" si="103"/>
        <v xml:space="preserve"> </v>
      </c>
      <c r="T409" s="95">
        <f ca="1">IF(L409&gt;=N$2,1,D409*T410/VLOOKUP(L409,Moeda!A$3:D$24,4,1))</f>
        <v>1</v>
      </c>
    </row>
    <row r="410" spans="1:20" x14ac:dyDescent="0.2">
      <c r="A410" s="8">
        <v>46722</v>
      </c>
      <c r="B410" s="62"/>
      <c r="C410" s="39"/>
      <c r="D410" s="83" t="str">
        <f t="shared" ca="1" si="104"/>
        <v/>
      </c>
      <c r="E410" s="97" t="str">
        <f t="shared" ca="1" si="105"/>
        <v/>
      </c>
      <c r="F410" s="82" t="str">
        <f t="shared" ca="1" si="106"/>
        <v/>
      </c>
      <c r="G410" s="97" t="str">
        <f t="shared" ca="1" si="107"/>
        <v/>
      </c>
      <c r="H410" s="82" t="str">
        <f t="shared" ca="1" si="108"/>
        <v/>
      </c>
      <c r="I410" s="97" t="str">
        <f t="shared" ca="1" si="109"/>
        <v/>
      </c>
      <c r="J410" s="14" t="str">
        <f t="shared" ca="1" si="102"/>
        <v>b</v>
      </c>
      <c r="L410" s="8">
        <f t="shared" si="101"/>
        <v>46722</v>
      </c>
      <c r="N410" s="29" t="str">
        <f t="shared" ca="1" si="110"/>
        <v xml:space="preserve"> </v>
      </c>
      <c r="O410" t="str">
        <f t="shared" ca="1" si="111"/>
        <v xml:space="preserve"> </v>
      </c>
      <c r="P410" t="str">
        <f t="shared" ca="1" si="112"/>
        <v xml:space="preserve"> </v>
      </c>
      <c r="Q410" s="59" t="str">
        <f t="shared" ca="1" si="113"/>
        <v xml:space="preserve"> </v>
      </c>
      <c r="R410" s="36" t="str">
        <f t="shared" ca="1" si="114"/>
        <v xml:space="preserve"> </v>
      </c>
      <c r="S410" s="37" t="str">
        <f t="shared" ca="1" si="103"/>
        <v xml:space="preserve"> </v>
      </c>
      <c r="T410" s="95">
        <f ca="1">IF(L410&gt;=N$2,1,D410*T411/VLOOKUP(L410,Moeda!A$3:D$24,4,1))</f>
        <v>1</v>
      </c>
    </row>
    <row r="411" spans="1:20" x14ac:dyDescent="0.2">
      <c r="A411" s="8">
        <v>46753</v>
      </c>
      <c r="B411" s="62"/>
      <c r="C411" s="39"/>
      <c r="D411" s="83" t="str">
        <f t="shared" ca="1" si="104"/>
        <v/>
      </c>
      <c r="E411" s="97" t="str">
        <f t="shared" ca="1" si="105"/>
        <v/>
      </c>
      <c r="F411" s="82" t="str">
        <f t="shared" ca="1" si="106"/>
        <v/>
      </c>
      <c r="G411" s="97" t="str">
        <f t="shared" ca="1" si="107"/>
        <v/>
      </c>
      <c r="H411" s="82" t="str">
        <f t="shared" ca="1" si="108"/>
        <v/>
      </c>
      <c r="I411" s="97" t="str">
        <f t="shared" ca="1" si="109"/>
        <v/>
      </c>
      <c r="J411" s="14" t="str">
        <f t="shared" ca="1" si="102"/>
        <v>b</v>
      </c>
      <c r="L411" s="8">
        <f t="shared" si="101"/>
        <v>46753</v>
      </c>
      <c r="N411" s="29" t="str">
        <f t="shared" ca="1" si="110"/>
        <v xml:space="preserve"> </v>
      </c>
      <c r="O411" t="str">
        <f t="shared" ca="1" si="111"/>
        <v xml:space="preserve"> </v>
      </c>
      <c r="P411" t="str">
        <f t="shared" ca="1" si="112"/>
        <v xml:space="preserve"> </v>
      </c>
      <c r="Q411" s="59" t="str">
        <f t="shared" ca="1" si="113"/>
        <v xml:space="preserve"> </v>
      </c>
      <c r="R411" s="36" t="str">
        <f t="shared" ca="1" si="114"/>
        <v xml:space="preserve"> </v>
      </c>
      <c r="S411" s="37" t="str">
        <f t="shared" ca="1" si="103"/>
        <v xml:space="preserve"> </v>
      </c>
      <c r="T411" s="95">
        <f ca="1">IF(L411&gt;=N$2,1,D411*T412/VLOOKUP(L411,Moeda!A$3:D$24,4,1))</f>
        <v>1</v>
      </c>
    </row>
    <row r="412" spans="1:20" x14ac:dyDescent="0.2">
      <c r="A412" s="8">
        <v>46784</v>
      </c>
      <c r="B412" s="62"/>
      <c r="C412" s="39"/>
      <c r="D412" s="83" t="str">
        <f t="shared" ca="1" si="104"/>
        <v/>
      </c>
      <c r="E412" s="97" t="str">
        <f t="shared" ca="1" si="105"/>
        <v/>
      </c>
      <c r="F412" s="82" t="str">
        <f t="shared" ca="1" si="106"/>
        <v/>
      </c>
      <c r="G412" s="97" t="str">
        <f t="shared" ca="1" si="107"/>
        <v/>
      </c>
      <c r="H412" s="82" t="str">
        <f t="shared" ca="1" si="108"/>
        <v/>
      </c>
      <c r="I412" s="97" t="str">
        <f t="shared" ca="1" si="109"/>
        <v/>
      </c>
      <c r="J412" s="14" t="str">
        <f t="shared" ca="1" si="102"/>
        <v>b</v>
      </c>
      <c r="L412" s="8">
        <f t="shared" si="101"/>
        <v>46784</v>
      </c>
      <c r="N412" s="29" t="str">
        <f t="shared" ca="1" si="110"/>
        <v xml:space="preserve"> </v>
      </c>
      <c r="O412" t="str">
        <f t="shared" ca="1" si="111"/>
        <v xml:space="preserve"> </v>
      </c>
      <c r="P412" t="str">
        <f t="shared" ca="1" si="112"/>
        <v xml:space="preserve"> </v>
      </c>
      <c r="Q412" s="59" t="str">
        <f t="shared" ca="1" si="113"/>
        <v xml:space="preserve"> </v>
      </c>
      <c r="R412" s="36" t="str">
        <f t="shared" ca="1" si="114"/>
        <v xml:space="preserve"> </v>
      </c>
      <c r="S412" s="37" t="str">
        <f t="shared" ca="1" si="103"/>
        <v xml:space="preserve"> </v>
      </c>
      <c r="T412" s="95">
        <f ca="1">IF(L412&gt;=N$2,1,D412*T413/VLOOKUP(L412,Moeda!A$3:D$24,4,1))</f>
        <v>1</v>
      </c>
    </row>
    <row r="413" spans="1:20" x14ac:dyDescent="0.2">
      <c r="A413" s="8">
        <v>46813</v>
      </c>
      <c r="B413" s="62"/>
      <c r="C413" s="39"/>
      <c r="D413" s="83" t="str">
        <f t="shared" ca="1" si="104"/>
        <v/>
      </c>
      <c r="E413" s="97" t="str">
        <f t="shared" ca="1" si="105"/>
        <v/>
      </c>
      <c r="F413" s="82" t="str">
        <f t="shared" ca="1" si="106"/>
        <v/>
      </c>
      <c r="G413" s="97" t="str">
        <f t="shared" ca="1" si="107"/>
        <v/>
      </c>
      <c r="H413" s="82" t="str">
        <f t="shared" ca="1" si="108"/>
        <v/>
      </c>
      <c r="I413" s="97" t="str">
        <f t="shared" ca="1" si="109"/>
        <v/>
      </c>
      <c r="J413" s="14" t="str">
        <f t="shared" ca="1" si="102"/>
        <v>b</v>
      </c>
      <c r="L413" s="8">
        <f t="shared" si="101"/>
        <v>46813</v>
      </c>
      <c r="N413" s="29" t="str">
        <f t="shared" ca="1" si="110"/>
        <v xml:space="preserve"> </v>
      </c>
      <c r="O413" t="str">
        <f t="shared" ca="1" si="111"/>
        <v xml:space="preserve"> </v>
      </c>
      <c r="P413" t="str">
        <f t="shared" ca="1" si="112"/>
        <v xml:space="preserve"> </v>
      </c>
      <c r="Q413" s="59" t="str">
        <f t="shared" ca="1" si="113"/>
        <v xml:space="preserve"> </v>
      </c>
      <c r="R413" s="36" t="str">
        <f t="shared" ca="1" si="114"/>
        <v xml:space="preserve"> </v>
      </c>
      <c r="S413" s="37" t="str">
        <f t="shared" ca="1" si="103"/>
        <v xml:space="preserve"> </v>
      </c>
      <c r="T413" s="95">
        <f ca="1">IF(L413&gt;=N$2,1,D413*T414/VLOOKUP(L413,Moeda!A$3:D$24,4,1))</f>
        <v>1</v>
      </c>
    </row>
    <row r="414" spans="1:20" x14ac:dyDescent="0.2">
      <c r="A414" s="8">
        <v>46844</v>
      </c>
      <c r="B414" s="62"/>
      <c r="C414" s="39"/>
      <c r="D414" s="83" t="str">
        <f t="shared" ca="1" si="104"/>
        <v/>
      </c>
      <c r="E414" s="97" t="str">
        <f t="shared" ca="1" si="105"/>
        <v/>
      </c>
      <c r="F414" s="82" t="str">
        <f t="shared" ca="1" si="106"/>
        <v/>
      </c>
      <c r="G414" s="97" t="str">
        <f t="shared" ca="1" si="107"/>
        <v/>
      </c>
      <c r="H414" s="82" t="str">
        <f t="shared" ca="1" si="108"/>
        <v/>
      </c>
      <c r="I414" s="97" t="str">
        <f t="shared" ca="1" si="109"/>
        <v/>
      </c>
      <c r="J414" s="14" t="str">
        <f t="shared" ca="1" si="102"/>
        <v>b</v>
      </c>
      <c r="L414" s="8">
        <f t="shared" si="101"/>
        <v>46844</v>
      </c>
      <c r="N414" s="29" t="str">
        <f t="shared" ca="1" si="110"/>
        <v xml:space="preserve"> </v>
      </c>
      <c r="O414" t="str">
        <f t="shared" ca="1" si="111"/>
        <v xml:space="preserve"> </v>
      </c>
      <c r="P414" t="str">
        <f t="shared" ca="1" si="112"/>
        <v xml:space="preserve"> </v>
      </c>
      <c r="Q414" s="59" t="str">
        <f t="shared" ca="1" si="113"/>
        <v xml:space="preserve"> </v>
      </c>
      <c r="R414" s="36" t="str">
        <f t="shared" ca="1" si="114"/>
        <v xml:space="preserve"> </v>
      </c>
      <c r="S414" s="37" t="str">
        <f t="shared" ca="1" si="103"/>
        <v xml:space="preserve"> </v>
      </c>
      <c r="T414" s="95">
        <f ca="1">IF(L414&gt;=N$2,1,D414*T415/VLOOKUP(L414,Moeda!A$3:D$24,4,1))</f>
        <v>1</v>
      </c>
    </row>
    <row r="415" spans="1:20" x14ac:dyDescent="0.2">
      <c r="A415" s="8">
        <v>46874</v>
      </c>
      <c r="B415" s="62"/>
      <c r="C415" s="39"/>
      <c r="D415" s="83" t="str">
        <f t="shared" ca="1" si="104"/>
        <v/>
      </c>
      <c r="E415" s="97" t="str">
        <f t="shared" ca="1" si="105"/>
        <v/>
      </c>
      <c r="F415" s="82" t="str">
        <f t="shared" ca="1" si="106"/>
        <v/>
      </c>
      <c r="G415" s="97" t="str">
        <f t="shared" ca="1" si="107"/>
        <v/>
      </c>
      <c r="H415" s="82" t="str">
        <f t="shared" ca="1" si="108"/>
        <v/>
      </c>
      <c r="I415" s="97" t="str">
        <f t="shared" ca="1" si="109"/>
        <v/>
      </c>
      <c r="J415" s="14" t="str">
        <f t="shared" ca="1" si="102"/>
        <v>b</v>
      </c>
      <c r="L415" s="8">
        <f t="shared" si="101"/>
        <v>46874</v>
      </c>
      <c r="N415" s="29" t="str">
        <f t="shared" ca="1" si="110"/>
        <v xml:space="preserve"> </v>
      </c>
      <c r="O415" t="str">
        <f t="shared" ca="1" si="111"/>
        <v xml:space="preserve"> </v>
      </c>
      <c r="P415" t="str">
        <f t="shared" ca="1" si="112"/>
        <v xml:space="preserve"> </v>
      </c>
      <c r="Q415" s="59" t="str">
        <f t="shared" ca="1" si="113"/>
        <v xml:space="preserve"> </v>
      </c>
      <c r="R415" s="36" t="str">
        <f t="shared" ca="1" si="114"/>
        <v xml:space="preserve"> </v>
      </c>
      <c r="S415" s="37" t="str">
        <f t="shared" ca="1" si="103"/>
        <v xml:space="preserve"> </v>
      </c>
      <c r="T415" s="95">
        <f ca="1">IF(L415&gt;=N$2,1,D415*T416/VLOOKUP(L415,Moeda!A$3:D$24,4,1))</f>
        <v>1</v>
      </c>
    </row>
    <row r="416" spans="1:20" x14ac:dyDescent="0.2">
      <c r="A416" s="8">
        <v>46905</v>
      </c>
      <c r="B416" s="62"/>
      <c r="C416" s="39"/>
      <c r="D416" s="83" t="str">
        <f t="shared" ca="1" si="104"/>
        <v/>
      </c>
      <c r="E416" s="97" t="str">
        <f t="shared" ca="1" si="105"/>
        <v/>
      </c>
      <c r="F416" s="82" t="str">
        <f t="shared" ca="1" si="106"/>
        <v/>
      </c>
      <c r="G416" s="97" t="str">
        <f t="shared" ca="1" si="107"/>
        <v/>
      </c>
      <c r="H416" s="82" t="str">
        <f t="shared" ca="1" si="108"/>
        <v/>
      </c>
      <c r="I416" s="97" t="str">
        <f t="shared" ca="1" si="109"/>
        <v/>
      </c>
      <c r="J416" s="14" t="str">
        <f t="shared" ca="1" si="102"/>
        <v>b</v>
      </c>
      <c r="L416" s="8">
        <f t="shared" si="101"/>
        <v>46905</v>
      </c>
      <c r="N416" s="29" t="str">
        <f t="shared" ca="1" si="110"/>
        <v xml:space="preserve"> </v>
      </c>
      <c r="O416" t="str">
        <f t="shared" ca="1" si="111"/>
        <v xml:space="preserve"> </v>
      </c>
      <c r="P416" t="str">
        <f t="shared" ca="1" si="112"/>
        <v xml:space="preserve"> </v>
      </c>
      <c r="Q416" s="59" t="str">
        <f t="shared" ca="1" si="113"/>
        <v xml:space="preserve"> </v>
      </c>
      <c r="R416" s="36" t="str">
        <f t="shared" ca="1" si="114"/>
        <v xml:space="preserve"> </v>
      </c>
      <c r="S416" s="37" t="str">
        <f t="shared" ca="1" si="103"/>
        <v xml:space="preserve"> </v>
      </c>
      <c r="T416" s="95">
        <f ca="1">IF(L416&gt;=N$2,1,D416*T417/VLOOKUP(L416,Moeda!A$3:D$24,4,1))</f>
        <v>1</v>
      </c>
    </row>
    <row r="417" spans="1:20" x14ac:dyDescent="0.2">
      <c r="A417" s="8">
        <v>46935</v>
      </c>
      <c r="B417" s="62"/>
      <c r="C417" s="39"/>
      <c r="D417" s="83" t="str">
        <f t="shared" ca="1" si="104"/>
        <v/>
      </c>
      <c r="E417" s="97" t="str">
        <f t="shared" ca="1" si="105"/>
        <v/>
      </c>
      <c r="F417" s="82" t="str">
        <f t="shared" ca="1" si="106"/>
        <v/>
      </c>
      <c r="G417" s="97" t="str">
        <f t="shared" ca="1" si="107"/>
        <v/>
      </c>
      <c r="H417" s="82" t="str">
        <f t="shared" ca="1" si="108"/>
        <v/>
      </c>
      <c r="I417" s="97" t="str">
        <f t="shared" ca="1" si="109"/>
        <v/>
      </c>
      <c r="J417" s="14" t="str">
        <f t="shared" ca="1" si="102"/>
        <v>b</v>
      </c>
      <c r="L417" s="8">
        <f t="shared" si="101"/>
        <v>46935</v>
      </c>
      <c r="N417" s="29" t="str">
        <f t="shared" ca="1" si="110"/>
        <v xml:space="preserve"> </v>
      </c>
      <c r="O417" t="str">
        <f t="shared" ca="1" si="111"/>
        <v xml:space="preserve"> </v>
      </c>
      <c r="P417" t="str">
        <f t="shared" ca="1" si="112"/>
        <v xml:space="preserve"> </v>
      </c>
      <c r="Q417" s="59" t="str">
        <f t="shared" ca="1" si="113"/>
        <v xml:space="preserve"> </v>
      </c>
      <c r="R417" s="36" t="str">
        <f t="shared" ca="1" si="114"/>
        <v xml:space="preserve"> </v>
      </c>
      <c r="S417" s="37" t="str">
        <f t="shared" ca="1" si="103"/>
        <v xml:space="preserve"> </v>
      </c>
      <c r="T417" s="95">
        <f ca="1">IF(L417&gt;=N$2,1,D417*T418/VLOOKUP(L417,Moeda!A$3:D$24,4,1))</f>
        <v>1</v>
      </c>
    </row>
    <row r="418" spans="1:20" x14ac:dyDescent="0.2">
      <c r="A418" s="8">
        <v>46966</v>
      </c>
      <c r="B418" s="62"/>
      <c r="C418" s="39"/>
      <c r="D418" s="83" t="str">
        <f t="shared" ca="1" si="104"/>
        <v/>
      </c>
      <c r="E418" s="97" t="str">
        <f t="shared" ca="1" si="105"/>
        <v/>
      </c>
      <c r="F418" s="82" t="str">
        <f t="shared" ca="1" si="106"/>
        <v/>
      </c>
      <c r="G418" s="97" t="str">
        <f t="shared" ca="1" si="107"/>
        <v/>
      </c>
      <c r="H418" s="82" t="str">
        <f t="shared" ca="1" si="108"/>
        <v/>
      </c>
      <c r="I418" s="97" t="str">
        <f t="shared" ca="1" si="109"/>
        <v/>
      </c>
      <c r="J418" s="14" t="str">
        <f t="shared" ca="1" si="102"/>
        <v>b</v>
      </c>
      <c r="L418" s="8">
        <f t="shared" si="101"/>
        <v>46966</v>
      </c>
      <c r="N418" s="29" t="str">
        <f t="shared" ca="1" si="110"/>
        <v xml:space="preserve"> </v>
      </c>
      <c r="O418" t="str">
        <f t="shared" ca="1" si="111"/>
        <v xml:space="preserve"> </v>
      </c>
      <c r="P418" t="str">
        <f t="shared" ca="1" si="112"/>
        <v xml:space="preserve"> </v>
      </c>
      <c r="Q418" s="59" t="str">
        <f t="shared" ca="1" si="113"/>
        <v xml:space="preserve"> </v>
      </c>
      <c r="R418" s="36" t="str">
        <f t="shared" ca="1" si="114"/>
        <v xml:space="preserve"> </v>
      </c>
      <c r="S418" s="37" t="str">
        <f t="shared" ca="1" si="103"/>
        <v xml:space="preserve"> </v>
      </c>
      <c r="T418" s="95">
        <f ca="1">IF(L418&gt;=N$2,1,D418*T419/VLOOKUP(L418,Moeda!A$3:D$24,4,1))</f>
        <v>1</v>
      </c>
    </row>
    <row r="419" spans="1:20" x14ac:dyDescent="0.2">
      <c r="A419" s="8">
        <v>46997</v>
      </c>
      <c r="B419" s="62"/>
      <c r="C419" s="39"/>
      <c r="D419" s="83" t="str">
        <f t="shared" ca="1" si="104"/>
        <v/>
      </c>
      <c r="E419" s="97" t="str">
        <f t="shared" ca="1" si="105"/>
        <v/>
      </c>
      <c r="F419" s="82" t="str">
        <f t="shared" ca="1" si="106"/>
        <v/>
      </c>
      <c r="G419" s="97" t="str">
        <f t="shared" ca="1" si="107"/>
        <v/>
      </c>
      <c r="H419" s="82" t="str">
        <f t="shared" ca="1" si="108"/>
        <v/>
      </c>
      <c r="I419" s="97" t="str">
        <f t="shared" ca="1" si="109"/>
        <v/>
      </c>
      <c r="J419" s="14" t="str">
        <f t="shared" ca="1" si="102"/>
        <v>b</v>
      </c>
      <c r="L419" s="8">
        <f t="shared" si="101"/>
        <v>46997</v>
      </c>
      <c r="N419" s="29" t="str">
        <f t="shared" ca="1" si="110"/>
        <v xml:space="preserve"> </v>
      </c>
      <c r="O419" t="str">
        <f t="shared" ca="1" si="111"/>
        <v xml:space="preserve"> </v>
      </c>
      <c r="P419" t="str">
        <f t="shared" ca="1" si="112"/>
        <v xml:space="preserve"> </v>
      </c>
      <c r="Q419" s="59" t="str">
        <f t="shared" ca="1" si="113"/>
        <v xml:space="preserve"> </v>
      </c>
      <c r="R419" s="36" t="str">
        <f t="shared" ca="1" si="114"/>
        <v xml:space="preserve"> </v>
      </c>
      <c r="S419" s="37" t="str">
        <f t="shared" ca="1" si="103"/>
        <v xml:space="preserve"> </v>
      </c>
      <c r="T419" s="95">
        <f ca="1">IF(L419&gt;=N$2,1,D419*T420/VLOOKUP(L419,Moeda!A$3:D$24,4,1))</f>
        <v>1</v>
      </c>
    </row>
    <row r="420" spans="1:20" x14ac:dyDescent="0.2">
      <c r="A420" s="8">
        <v>47027</v>
      </c>
      <c r="B420" s="62"/>
      <c r="C420" s="39"/>
      <c r="D420" s="83" t="str">
        <f t="shared" ca="1" si="104"/>
        <v/>
      </c>
      <c r="E420" s="97" t="str">
        <f t="shared" ca="1" si="105"/>
        <v/>
      </c>
      <c r="F420" s="82" t="str">
        <f t="shared" ca="1" si="106"/>
        <v/>
      </c>
      <c r="G420" s="97" t="str">
        <f t="shared" ca="1" si="107"/>
        <v/>
      </c>
      <c r="H420" s="82" t="str">
        <f t="shared" ca="1" si="108"/>
        <v/>
      </c>
      <c r="I420" s="97" t="str">
        <f t="shared" ca="1" si="109"/>
        <v/>
      </c>
      <c r="J420" s="14" t="str">
        <f t="shared" ca="1" si="102"/>
        <v>b</v>
      </c>
      <c r="L420" s="8">
        <f t="shared" si="101"/>
        <v>47027</v>
      </c>
      <c r="N420" s="29" t="str">
        <f t="shared" ca="1" si="110"/>
        <v xml:space="preserve"> </v>
      </c>
      <c r="O420" t="str">
        <f t="shared" ca="1" si="111"/>
        <v xml:space="preserve"> </v>
      </c>
      <c r="P420" t="str">
        <f t="shared" ca="1" si="112"/>
        <v xml:space="preserve"> </v>
      </c>
      <c r="Q420" s="59" t="str">
        <f t="shared" ca="1" si="113"/>
        <v xml:space="preserve"> </v>
      </c>
      <c r="R420" s="36" t="str">
        <f t="shared" ca="1" si="114"/>
        <v xml:space="preserve"> </v>
      </c>
      <c r="S420" s="37" t="str">
        <f t="shared" ca="1" si="103"/>
        <v xml:space="preserve"> </v>
      </c>
      <c r="T420" s="95">
        <f ca="1">IF(L420&gt;=N$2,1,D420*T421/VLOOKUP(L420,Moeda!A$3:D$24,4,1))</f>
        <v>1</v>
      </c>
    </row>
    <row r="421" spans="1:20" x14ac:dyDescent="0.2">
      <c r="A421" s="8">
        <v>47058</v>
      </c>
      <c r="B421" s="62"/>
      <c r="C421" s="39"/>
      <c r="D421" s="83" t="str">
        <f t="shared" ca="1" si="104"/>
        <v/>
      </c>
      <c r="E421" s="97" t="str">
        <f t="shared" ca="1" si="105"/>
        <v/>
      </c>
      <c r="F421" s="82" t="str">
        <f t="shared" ca="1" si="106"/>
        <v/>
      </c>
      <c r="G421" s="97" t="str">
        <f t="shared" ca="1" si="107"/>
        <v/>
      </c>
      <c r="H421" s="82" t="str">
        <f t="shared" ca="1" si="108"/>
        <v/>
      </c>
      <c r="I421" s="97" t="str">
        <f t="shared" ca="1" si="109"/>
        <v/>
      </c>
      <c r="J421" s="14" t="str">
        <f t="shared" ca="1" si="102"/>
        <v>b</v>
      </c>
      <c r="L421" s="8">
        <f t="shared" si="101"/>
        <v>47058</v>
      </c>
      <c r="N421" s="29" t="str">
        <f t="shared" ca="1" si="110"/>
        <v xml:space="preserve"> </v>
      </c>
      <c r="O421" t="str">
        <f t="shared" ca="1" si="111"/>
        <v xml:space="preserve"> </v>
      </c>
      <c r="P421" t="str">
        <f t="shared" ca="1" si="112"/>
        <v xml:space="preserve"> </v>
      </c>
      <c r="Q421" s="59" t="str">
        <f t="shared" ca="1" si="113"/>
        <v xml:space="preserve"> </v>
      </c>
      <c r="R421" s="36" t="str">
        <f t="shared" ca="1" si="114"/>
        <v xml:space="preserve"> </v>
      </c>
      <c r="S421" s="37" t="str">
        <f t="shared" ca="1" si="103"/>
        <v xml:space="preserve"> </v>
      </c>
      <c r="T421" s="95">
        <f ca="1">IF(L421&gt;=N$2,1,D421*T422/VLOOKUP(L421,Moeda!A$3:D$24,4,1))</f>
        <v>1</v>
      </c>
    </row>
    <row r="422" spans="1:20" x14ac:dyDescent="0.2">
      <c r="A422" s="8">
        <v>47088</v>
      </c>
      <c r="B422" s="62"/>
      <c r="C422" s="39"/>
      <c r="D422" s="83" t="str">
        <f t="shared" ca="1" si="104"/>
        <v/>
      </c>
      <c r="E422" s="97" t="str">
        <f t="shared" ca="1" si="105"/>
        <v/>
      </c>
      <c r="F422" s="82" t="str">
        <f t="shared" ca="1" si="106"/>
        <v/>
      </c>
      <c r="G422" s="97" t="str">
        <f t="shared" ca="1" si="107"/>
        <v/>
      </c>
      <c r="H422" s="82" t="str">
        <f t="shared" ca="1" si="108"/>
        <v/>
      </c>
      <c r="I422" s="97" t="str">
        <f t="shared" ca="1" si="109"/>
        <v/>
      </c>
      <c r="J422" s="14" t="str">
        <f t="shared" ca="1" si="102"/>
        <v>b</v>
      </c>
      <c r="L422" s="8">
        <f t="shared" si="101"/>
        <v>47088</v>
      </c>
      <c r="N422" s="29" t="str">
        <f t="shared" ca="1" si="110"/>
        <v xml:space="preserve"> </v>
      </c>
      <c r="O422" t="str">
        <f t="shared" ca="1" si="111"/>
        <v xml:space="preserve"> </v>
      </c>
      <c r="P422" t="str">
        <f t="shared" ca="1" si="112"/>
        <v xml:space="preserve"> </v>
      </c>
      <c r="Q422" s="59" t="str">
        <f t="shared" ca="1" si="113"/>
        <v xml:space="preserve"> </v>
      </c>
      <c r="R422" s="36" t="str">
        <f t="shared" ca="1" si="114"/>
        <v xml:space="preserve"> </v>
      </c>
      <c r="S422" s="37" t="str">
        <f t="shared" ca="1" si="103"/>
        <v xml:space="preserve"> </v>
      </c>
      <c r="T422" s="95">
        <f ca="1">IF(L422&gt;=N$2,1,D422*T423/VLOOKUP(L422,Moeda!A$3:D$24,4,1))</f>
        <v>1</v>
      </c>
    </row>
    <row r="423" spans="1:20" x14ac:dyDescent="0.2">
      <c r="A423" s="8">
        <v>47119</v>
      </c>
      <c r="B423" s="62"/>
      <c r="C423" s="39"/>
      <c r="D423" s="83" t="str">
        <f t="shared" ca="1" si="104"/>
        <v/>
      </c>
      <c r="E423" s="97" t="str">
        <f t="shared" ca="1" si="105"/>
        <v/>
      </c>
      <c r="F423" s="82" t="str">
        <f t="shared" ca="1" si="106"/>
        <v/>
      </c>
      <c r="G423" s="97" t="str">
        <f t="shared" ca="1" si="107"/>
        <v/>
      </c>
      <c r="H423" s="82" t="str">
        <f t="shared" ca="1" si="108"/>
        <v/>
      </c>
      <c r="I423" s="97" t="str">
        <f t="shared" ca="1" si="109"/>
        <v/>
      </c>
      <c r="J423" s="14" t="str">
        <f t="shared" ca="1" si="102"/>
        <v>b</v>
      </c>
      <c r="L423" s="8">
        <f t="shared" si="101"/>
        <v>47119</v>
      </c>
      <c r="N423" s="29" t="str">
        <f t="shared" ca="1" si="110"/>
        <v xml:space="preserve"> </v>
      </c>
      <c r="O423" t="str">
        <f t="shared" ca="1" si="111"/>
        <v xml:space="preserve"> </v>
      </c>
      <c r="P423" t="str">
        <f t="shared" ca="1" si="112"/>
        <v xml:space="preserve"> </v>
      </c>
      <c r="Q423" s="59" t="str">
        <f t="shared" ca="1" si="113"/>
        <v xml:space="preserve"> </v>
      </c>
      <c r="R423" s="36" t="str">
        <f t="shared" ca="1" si="114"/>
        <v xml:space="preserve"> </v>
      </c>
      <c r="S423" s="37" t="str">
        <f t="shared" ca="1" si="103"/>
        <v xml:space="preserve"> </v>
      </c>
      <c r="T423" s="95">
        <f ca="1">IF(L423&gt;=N$2,1,D423*T424/VLOOKUP(L423,Moeda!A$3:D$24,4,1))</f>
        <v>1</v>
      </c>
    </row>
    <row r="424" spans="1:20" x14ac:dyDescent="0.2">
      <c r="A424" s="8">
        <v>47150</v>
      </c>
      <c r="B424" s="62"/>
      <c r="C424" s="39"/>
      <c r="D424" s="83" t="str">
        <f t="shared" ca="1" si="104"/>
        <v/>
      </c>
      <c r="E424" s="97" t="str">
        <f t="shared" ca="1" si="105"/>
        <v/>
      </c>
      <c r="F424" s="82" t="str">
        <f t="shared" ca="1" si="106"/>
        <v/>
      </c>
      <c r="G424" s="97" t="str">
        <f t="shared" ca="1" si="107"/>
        <v/>
      </c>
      <c r="H424" s="82" t="str">
        <f t="shared" ca="1" si="108"/>
        <v/>
      </c>
      <c r="I424" s="97" t="str">
        <f t="shared" ca="1" si="109"/>
        <v/>
      </c>
      <c r="J424" s="14" t="str">
        <f t="shared" ca="1" si="102"/>
        <v>b</v>
      </c>
      <c r="L424" s="8">
        <f t="shared" si="101"/>
        <v>47150</v>
      </c>
      <c r="N424" s="29" t="str">
        <f t="shared" ca="1" si="110"/>
        <v xml:space="preserve"> </v>
      </c>
      <c r="O424" t="str">
        <f t="shared" ca="1" si="111"/>
        <v xml:space="preserve"> </v>
      </c>
      <c r="P424" t="str">
        <f t="shared" ca="1" si="112"/>
        <v xml:space="preserve"> </v>
      </c>
      <c r="Q424" s="59" t="str">
        <f t="shared" ca="1" si="113"/>
        <v xml:space="preserve"> </v>
      </c>
      <c r="R424" s="36" t="str">
        <f t="shared" ca="1" si="114"/>
        <v xml:space="preserve"> </v>
      </c>
      <c r="S424" s="37" t="str">
        <f t="shared" ca="1" si="103"/>
        <v xml:space="preserve"> </v>
      </c>
      <c r="T424" s="95">
        <f ca="1">IF(L424&gt;=N$2,1,D424*T425/VLOOKUP(L424,Moeda!A$3:D$24,4,1))</f>
        <v>1</v>
      </c>
    </row>
    <row r="425" spans="1:20" x14ac:dyDescent="0.2">
      <c r="A425" s="8">
        <v>47178</v>
      </c>
      <c r="B425" s="62"/>
      <c r="C425" s="39"/>
      <c r="D425" s="83" t="str">
        <f t="shared" ca="1" si="104"/>
        <v/>
      </c>
      <c r="E425" s="97" t="str">
        <f t="shared" ca="1" si="105"/>
        <v/>
      </c>
      <c r="F425" s="82" t="str">
        <f t="shared" ca="1" si="106"/>
        <v/>
      </c>
      <c r="G425" s="97" t="str">
        <f t="shared" ca="1" si="107"/>
        <v/>
      </c>
      <c r="H425" s="82" t="str">
        <f t="shared" ca="1" si="108"/>
        <v/>
      </c>
      <c r="I425" s="97" t="str">
        <f t="shared" ca="1" si="109"/>
        <v/>
      </c>
      <c r="J425" s="14" t="str">
        <f t="shared" ca="1" si="102"/>
        <v>b</v>
      </c>
      <c r="L425" s="8">
        <f t="shared" si="101"/>
        <v>47178</v>
      </c>
      <c r="N425" s="29" t="str">
        <f t="shared" ca="1" si="110"/>
        <v xml:space="preserve"> </v>
      </c>
      <c r="O425" t="str">
        <f t="shared" ca="1" si="111"/>
        <v xml:space="preserve"> </v>
      </c>
      <c r="P425" t="str">
        <f t="shared" ca="1" si="112"/>
        <v xml:space="preserve"> </v>
      </c>
      <c r="Q425" s="59" t="str">
        <f t="shared" ca="1" si="113"/>
        <v xml:space="preserve"> </v>
      </c>
      <c r="R425" s="36" t="str">
        <f t="shared" ca="1" si="114"/>
        <v xml:space="preserve"> </v>
      </c>
      <c r="S425" s="37" t="str">
        <f t="shared" ca="1" si="103"/>
        <v xml:space="preserve"> </v>
      </c>
      <c r="T425" s="95">
        <f ca="1">IF(L425&gt;=N$2,1,D425*T426/VLOOKUP(L425,Moeda!A$3:D$24,4,1))</f>
        <v>1</v>
      </c>
    </row>
    <row r="426" spans="1:20" x14ac:dyDescent="0.2">
      <c r="A426" s="8">
        <v>47209</v>
      </c>
      <c r="B426" s="62"/>
      <c r="C426" s="39"/>
      <c r="D426" s="83" t="str">
        <f t="shared" ca="1" si="104"/>
        <v/>
      </c>
      <c r="E426" s="97" t="str">
        <f t="shared" ca="1" si="105"/>
        <v/>
      </c>
      <c r="F426" s="82" t="str">
        <f t="shared" ca="1" si="106"/>
        <v/>
      </c>
      <c r="G426" s="97" t="str">
        <f t="shared" ca="1" si="107"/>
        <v/>
      </c>
      <c r="H426" s="82" t="str">
        <f t="shared" ca="1" si="108"/>
        <v/>
      </c>
      <c r="I426" s="97" t="str">
        <f t="shared" ca="1" si="109"/>
        <v/>
      </c>
      <c r="J426" s="14" t="str">
        <f t="shared" ca="1" si="102"/>
        <v>b</v>
      </c>
      <c r="L426" s="8">
        <f t="shared" si="101"/>
        <v>47209</v>
      </c>
      <c r="N426" s="29" t="str">
        <f t="shared" ca="1" si="110"/>
        <v xml:space="preserve"> </v>
      </c>
      <c r="O426" t="str">
        <f t="shared" ca="1" si="111"/>
        <v xml:space="preserve"> </v>
      </c>
      <c r="P426" t="str">
        <f t="shared" ca="1" si="112"/>
        <v xml:space="preserve"> </v>
      </c>
      <c r="Q426" s="59" t="str">
        <f t="shared" ca="1" si="113"/>
        <v xml:space="preserve"> </v>
      </c>
      <c r="R426" s="36" t="str">
        <f t="shared" ca="1" si="114"/>
        <v xml:space="preserve"> </v>
      </c>
      <c r="S426" s="37" t="str">
        <f t="shared" ca="1" si="103"/>
        <v xml:space="preserve"> </v>
      </c>
      <c r="T426" s="95">
        <f ca="1">IF(L426&gt;=N$2,1,D426*T427/VLOOKUP(L426,Moeda!A$3:D$24,4,1))</f>
        <v>1</v>
      </c>
    </row>
    <row r="427" spans="1:20" x14ac:dyDescent="0.2">
      <c r="A427" s="8">
        <v>47239</v>
      </c>
      <c r="B427" s="62"/>
      <c r="C427" s="39"/>
      <c r="D427" s="83" t="str">
        <f t="shared" ca="1" si="104"/>
        <v/>
      </c>
      <c r="E427" s="97" t="str">
        <f t="shared" ca="1" si="105"/>
        <v/>
      </c>
      <c r="F427" s="82" t="str">
        <f t="shared" ca="1" si="106"/>
        <v/>
      </c>
      <c r="G427" s="97" t="str">
        <f t="shared" ca="1" si="107"/>
        <v/>
      </c>
      <c r="H427" s="82" t="str">
        <f t="shared" ca="1" si="108"/>
        <v/>
      </c>
      <c r="I427" s="97" t="str">
        <f t="shared" ca="1" si="109"/>
        <v/>
      </c>
      <c r="J427" s="14" t="str">
        <f t="shared" ca="1" si="102"/>
        <v>b</v>
      </c>
      <c r="L427" s="8">
        <f t="shared" si="101"/>
        <v>47239</v>
      </c>
      <c r="N427" s="29" t="str">
        <f t="shared" ca="1" si="110"/>
        <v xml:space="preserve"> </v>
      </c>
      <c r="O427" t="str">
        <f t="shared" ca="1" si="111"/>
        <v xml:space="preserve"> </v>
      </c>
      <c r="P427" t="str">
        <f t="shared" ca="1" si="112"/>
        <v xml:space="preserve"> </v>
      </c>
      <c r="Q427" s="59" t="str">
        <f t="shared" ca="1" si="113"/>
        <v xml:space="preserve"> </v>
      </c>
      <c r="R427" s="36" t="str">
        <f t="shared" ca="1" si="114"/>
        <v xml:space="preserve"> </v>
      </c>
      <c r="S427" s="37" t="str">
        <f t="shared" ca="1" si="103"/>
        <v xml:space="preserve"> </v>
      </c>
      <c r="T427" s="95">
        <f ca="1">IF(L427&gt;=N$2,1,D427*T428/VLOOKUP(L427,Moeda!A$3:D$24,4,1))</f>
        <v>1</v>
      </c>
    </row>
    <row r="428" spans="1:20" x14ac:dyDescent="0.2">
      <c r="A428" s="8">
        <v>47270</v>
      </c>
      <c r="B428" s="62"/>
      <c r="C428" s="39"/>
      <c r="D428" s="83" t="str">
        <f t="shared" ca="1" si="104"/>
        <v/>
      </c>
      <c r="E428" s="97" t="str">
        <f t="shared" ca="1" si="105"/>
        <v/>
      </c>
      <c r="F428" s="82" t="str">
        <f t="shared" ca="1" si="106"/>
        <v/>
      </c>
      <c r="G428" s="97" t="str">
        <f t="shared" ca="1" si="107"/>
        <v/>
      </c>
      <c r="H428" s="82" t="str">
        <f t="shared" ca="1" si="108"/>
        <v/>
      </c>
      <c r="I428" s="97" t="str">
        <f t="shared" ca="1" si="109"/>
        <v/>
      </c>
      <c r="J428" s="14" t="str">
        <f t="shared" ca="1" si="102"/>
        <v>b</v>
      </c>
      <c r="L428" s="8">
        <f t="shared" si="101"/>
        <v>47270</v>
      </c>
      <c r="N428" s="29" t="str">
        <f t="shared" ca="1" si="110"/>
        <v xml:space="preserve"> </v>
      </c>
      <c r="O428" t="str">
        <f t="shared" ca="1" si="111"/>
        <v xml:space="preserve"> </v>
      </c>
      <c r="P428" t="str">
        <f t="shared" ca="1" si="112"/>
        <v xml:space="preserve"> </v>
      </c>
      <c r="Q428" s="59" t="str">
        <f t="shared" ca="1" si="113"/>
        <v xml:space="preserve"> </v>
      </c>
      <c r="R428" s="36" t="str">
        <f t="shared" ca="1" si="114"/>
        <v xml:space="preserve"> </v>
      </c>
      <c r="S428" s="37" t="str">
        <f t="shared" ca="1" si="103"/>
        <v xml:space="preserve"> </v>
      </c>
      <c r="T428" s="95">
        <f ca="1">IF(L428&gt;=N$2,1,D428*T429/VLOOKUP(L428,Moeda!A$3:D$24,4,1))</f>
        <v>1</v>
      </c>
    </row>
    <row r="429" spans="1:20" x14ac:dyDescent="0.2">
      <c r="A429" s="8">
        <v>47300</v>
      </c>
      <c r="B429" s="62"/>
      <c r="C429" s="39"/>
      <c r="D429" s="83" t="str">
        <f t="shared" ca="1" si="104"/>
        <v/>
      </c>
      <c r="E429" s="97" t="str">
        <f t="shared" ca="1" si="105"/>
        <v/>
      </c>
      <c r="F429" s="82" t="str">
        <f t="shared" ca="1" si="106"/>
        <v/>
      </c>
      <c r="G429" s="97" t="str">
        <f t="shared" ca="1" si="107"/>
        <v/>
      </c>
      <c r="H429" s="82" t="str">
        <f t="shared" ca="1" si="108"/>
        <v/>
      </c>
      <c r="I429" s="97" t="str">
        <f t="shared" ca="1" si="109"/>
        <v/>
      </c>
      <c r="J429" s="14" t="str">
        <f t="shared" ca="1" si="102"/>
        <v>b</v>
      </c>
      <c r="L429" s="8">
        <f t="shared" si="101"/>
        <v>47300</v>
      </c>
      <c r="N429" s="29" t="str">
        <f t="shared" ca="1" si="110"/>
        <v xml:space="preserve"> </v>
      </c>
      <c r="O429" t="str">
        <f t="shared" ca="1" si="111"/>
        <v xml:space="preserve"> </v>
      </c>
      <c r="P429" t="str">
        <f t="shared" ca="1" si="112"/>
        <v xml:space="preserve"> </v>
      </c>
      <c r="Q429" s="59" t="str">
        <f t="shared" ca="1" si="113"/>
        <v xml:space="preserve"> </v>
      </c>
      <c r="R429" s="36" t="str">
        <f t="shared" ca="1" si="114"/>
        <v xml:space="preserve"> </v>
      </c>
      <c r="S429" s="37" t="str">
        <f t="shared" ca="1" si="103"/>
        <v xml:space="preserve"> </v>
      </c>
      <c r="T429" s="95">
        <f ca="1">IF(L429&gt;=N$2,1,D429*T430/VLOOKUP(L429,Moeda!A$3:D$24,4,1))</f>
        <v>1</v>
      </c>
    </row>
    <row r="430" spans="1:20" x14ac:dyDescent="0.2">
      <c r="A430" s="8">
        <v>47331</v>
      </c>
      <c r="B430" s="62"/>
      <c r="C430" s="39"/>
      <c r="D430" s="83" t="str">
        <f t="shared" ca="1" si="104"/>
        <v/>
      </c>
      <c r="E430" s="97" t="str">
        <f t="shared" ca="1" si="105"/>
        <v/>
      </c>
      <c r="F430" s="82" t="str">
        <f t="shared" ca="1" si="106"/>
        <v/>
      </c>
      <c r="G430" s="97" t="str">
        <f t="shared" ca="1" si="107"/>
        <v/>
      </c>
      <c r="H430" s="82" t="str">
        <f t="shared" ca="1" si="108"/>
        <v/>
      </c>
      <c r="I430" s="97" t="str">
        <f t="shared" ca="1" si="109"/>
        <v/>
      </c>
      <c r="J430" s="14" t="str">
        <f t="shared" ca="1" si="102"/>
        <v>b</v>
      </c>
      <c r="L430" s="8">
        <f t="shared" si="101"/>
        <v>47331</v>
      </c>
      <c r="N430" s="29" t="str">
        <f t="shared" ca="1" si="110"/>
        <v xml:space="preserve"> </v>
      </c>
      <c r="O430" t="str">
        <f t="shared" ca="1" si="111"/>
        <v xml:space="preserve"> </v>
      </c>
      <c r="P430" t="str">
        <f t="shared" ca="1" si="112"/>
        <v xml:space="preserve"> </v>
      </c>
      <c r="Q430" s="59" t="str">
        <f t="shared" ca="1" si="113"/>
        <v xml:space="preserve"> </v>
      </c>
      <c r="R430" s="36" t="str">
        <f t="shared" ca="1" si="114"/>
        <v xml:space="preserve"> </v>
      </c>
      <c r="S430" s="37" t="str">
        <f t="shared" ca="1" si="103"/>
        <v xml:space="preserve"> </v>
      </c>
      <c r="T430" s="95">
        <f ca="1">IF(L430&gt;=N$2,1,D430*T431/VLOOKUP(L430,Moeda!A$3:D$24,4,1))</f>
        <v>1</v>
      </c>
    </row>
    <row r="431" spans="1:20" x14ac:dyDescent="0.2">
      <c r="A431" s="8">
        <v>47362</v>
      </c>
      <c r="B431" s="62"/>
      <c r="C431" s="39"/>
      <c r="D431" s="83" t="str">
        <f t="shared" ca="1" si="104"/>
        <v/>
      </c>
      <c r="E431" s="97" t="str">
        <f t="shared" ca="1" si="105"/>
        <v/>
      </c>
      <c r="F431" s="82" t="str">
        <f t="shared" ca="1" si="106"/>
        <v/>
      </c>
      <c r="G431" s="97" t="str">
        <f t="shared" ca="1" si="107"/>
        <v/>
      </c>
      <c r="H431" s="82" t="str">
        <f t="shared" ca="1" si="108"/>
        <v/>
      </c>
      <c r="I431" s="97" t="str">
        <f t="shared" ca="1" si="109"/>
        <v/>
      </c>
      <c r="J431" s="14" t="str">
        <f t="shared" ca="1" si="102"/>
        <v>b</v>
      </c>
      <c r="L431" s="8">
        <f t="shared" si="101"/>
        <v>47362</v>
      </c>
      <c r="N431" s="29" t="str">
        <f t="shared" ca="1" si="110"/>
        <v xml:space="preserve"> </v>
      </c>
      <c r="O431" t="str">
        <f t="shared" ca="1" si="111"/>
        <v xml:space="preserve"> </v>
      </c>
      <c r="P431" t="str">
        <f t="shared" ca="1" si="112"/>
        <v xml:space="preserve"> </v>
      </c>
      <c r="Q431" s="59" t="str">
        <f t="shared" ca="1" si="113"/>
        <v xml:space="preserve"> </v>
      </c>
      <c r="R431" s="36" t="str">
        <f t="shared" ca="1" si="114"/>
        <v xml:space="preserve"> </v>
      </c>
      <c r="S431" s="37" t="str">
        <f t="shared" ca="1" si="103"/>
        <v xml:space="preserve"> </v>
      </c>
      <c r="T431" s="95">
        <f ca="1">IF(L431&gt;=N$2,1,D431*T432/VLOOKUP(L431,Moeda!A$3:D$24,4,1))</f>
        <v>1</v>
      </c>
    </row>
    <row r="432" spans="1:20" x14ac:dyDescent="0.2">
      <c r="A432" s="8">
        <v>47392</v>
      </c>
      <c r="B432" s="62"/>
      <c r="C432" s="39"/>
      <c r="D432" s="83" t="str">
        <f t="shared" ca="1" si="104"/>
        <v/>
      </c>
      <c r="E432" s="97" t="str">
        <f t="shared" ca="1" si="105"/>
        <v/>
      </c>
      <c r="F432" s="82" t="str">
        <f t="shared" ca="1" si="106"/>
        <v/>
      </c>
      <c r="G432" s="97" t="str">
        <f t="shared" ca="1" si="107"/>
        <v/>
      </c>
      <c r="H432" s="82" t="str">
        <f t="shared" ca="1" si="108"/>
        <v/>
      </c>
      <c r="I432" s="97" t="str">
        <f t="shared" ca="1" si="109"/>
        <v/>
      </c>
      <c r="J432" s="14" t="str">
        <f t="shared" ca="1" si="102"/>
        <v>b</v>
      </c>
      <c r="L432" s="8">
        <f t="shared" si="101"/>
        <v>47392</v>
      </c>
      <c r="N432" s="29" t="str">
        <f t="shared" ca="1" si="110"/>
        <v xml:space="preserve"> </v>
      </c>
      <c r="O432" t="str">
        <f t="shared" ca="1" si="111"/>
        <v xml:space="preserve"> </v>
      </c>
      <c r="P432" t="str">
        <f t="shared" ca="1" si="112"/>
        <v xml:space="preserve"> </v>
      </c>
      <c r="Q432" s="59" t="str">
        <f t="shared" ca="1" si="113"/>
        <v xml:space="preserve"> </v>
      </c>
      <c r="R432" s="36" t="str">
        <f t="shared" ca="1" si="114"/>
        <v xml:space="preserve"> </v>
      </c>
      <c r="S432" s="37" t="str">
        <f t="shared" ca="1" si="103"/>
        <v xml:space="preserve"> </v>
      </c>
      <c r="T432" s="95">
        <f ca="1">IF(L432&gt;=N$2,1,D432*T433/VLOOKUP(L432,Moeda!A$3:D$24,4,1))</f>
        <v>1</v>
      </c>
    </row>
    <row r="433" spans="1:20" x14ac:dyDescent="0.2">
      <c r="A433" s="8">
        <v>47423</v>
      </c>
      <c r="B433" s="62"/>
      <c r="C433" s="39"/>
      <c r="D433" s="83" t="str">
        <f t="shared" ca="1" si="104"/>
        <v/>
      </c>
      <c r="E433" s="97" t="str">
        <f t="shared" ca="1" si="105"/>
        <v/>
      </c>
      <c r="F433" s="82" t="str">
        <f t="shared" ca="1" si="106"/>
        <v/>
      </c>
      <c r="G433" s="97" t="str">
        <f t="shared" ca="1" si="107"/>
        <v/>
      </c>
      <c r="H433" s="82" t="str">
        <f t="shared" ca="1" si="108"/>
        <v/>
      </c>
      <c r="I433" s="97" t="str">
        <f t="shared" ca="1" si="109"/>
        <v/>
      </c>
      <c r="J433" s="14" t="str">
        <f t="shared" ca="1" si="102"/>
        <v>b</v>
      </c>
      <c r="L433" s="8">
        <f t="shared" si="101"/>
        <v>47423</v>
      </c>
      <c r="N433" s="29" t="str">
        <f t="shared" ca="1" si="110"/>
        <v xml:space="preserve"> </v>
      </c>
      <c r="O433" t="str">
        <f t="shared" ca="1" si="111"/>
        <v xml:space="preserve"> </v>
      </c>
      <c r="P433" t="str">
        <f t="shared" ca="1" si="112"/>
        <v xml:space="preserve"> </v>
      </c>
      <c r="Q433" s="59" t="str">
        <f t="shared" ca="1" si="113"/>
        <v xml:space="preserve"> </v>
      </c>
      <c r="R433" s="36" t="str">
        <f t="shared" ca="1" si="114"/>
        <v xml:space="preserve"> </v>
      </c>
      <c r="S433" s="37" t="str">
        <f t="shared" ca="1" si="103"/>
        <v xml:space="preserve"> </v>
      </c>
      <c r="T433" s="95">
        <f ca="1">IF(L433&gt;=N$2,1,D433*T434/VLOOKUP(L433,Moeda!A$3:D$24,4,1))</f>
        <v>1</v>
      </c>
    </row>
    <row r="434" spans="1:20" x14ac:dyDescent="0.2">
      <c r="A434" s="8">
        <v>47453</v>
      </c>
      <c r="B434" s="62"/>
      <c r="C434" s="39"/>
      <c r="D434" s="83" t="str">
        <f t="shared" ca="1" si="104"/>
        <v/>
      </c>
      <c r="E434" s="97" t="str">
        <f t="shared" ca="1" si="105"/>
        <v/>
      </c>
      <c r="F434" s="82" t="str">
        <f t="shared" ca="1" si="106"/>
        <v/>
      </c>
      <c r="G434" s="97" t="str">
        <f t="shared" ca="1" si="107"/>
        <v/>
      </c>
      <c r="H434" s="82" t="str">
        <f t="shared" ca="1" si="108"/>
        <v/>
      </c>
      <c r="I434" s="97" t="str">
        <f t="shared" ca="1" si="109"/>
        <v/>
      </c>
      <c r="J434" s="14" t="str">
        <f t="shared" ca="1" si="102"/>
        <v>b</v>
      </c>
      <c r="L434" s="8">
        <f t="shared" si="101"/>
        <v>47453</v>
      </c>
      <c r="N434" s="29" t="str">
        <f t="shared" ca="1" si="110"/>
        <v xml:space="preserve"> </v>
      </c>
      <c r="O434" t="str">
        <f t="shared" ca="1" si="111"/>
        <v xml:space="preserve"> </v>
      </c>
      <c r="P434" t="str">
        <f t="shared" ca="1" si="112"/>
        <v xml:space="preserve"> </v>
      </c>
      <c r="Q434" s="59" t="str">
        <f t="shared" ca="1" si="113"/>
        <v xml:space="preserve"> </v>
      </c>
      <c r="R434" s="36" t="str">
        <f t="shared" ca="1" si="114"/>
        <v xml:space="preserve"> </v>
      </c>
      <c r="S434" s="37" t="str">
        <f t="shared" ca="1" si="103"/>
        <v xml:space="preserve"> </v>
      </c>
      <c r="T434" s="95">
        <f ca="1">IF(L434&gt;=N$2,1,D434*T435/VLOOKUP(L434,Moeda!A$3:D$24,4,1))</f>
        <v>1</v>
      </c>
    </row>
    <row r="435" spans="1:20" x14ac:dyDescent="0.2">
      <c r="A435" s="8">
        <v>47484</v>
      </c>
      <c r="B435" s="62"/>
      <c r="C435" s="39"/>
      <c r="D435" s="83" t="str">
        <f t="shared" ca="1" si="104"/>
        <v/>
      </c>
      <c r="E435" s="97" t="str">
        <f t="shared" ca="1" si="105"/>
        <v/>
      </c>
      <c r="F435" s="82" t="str">
        <f t="shared" ca="1" si="106"/>
        <v/>
      </c>
      <c r="G435" s="97" t="str">
        <f t="shared" ca="1" si="107"/>
        <v/>
      </c>
      <c r="H435" s="82" t="str">
        <f t="shared" ca="1" si="108"/>
        <v/>
      </c>
      <c r="I435" s="97" t="str">
        <f t="shared" ca="1" si="109"/>
        <v/>
      </c>
      <c r="J435" s="14" t="str">
        <f t="shared" ca="1" si="102"/>
        <v>b</v>
      </c>
      <c r="L435" s="8">
        <f t="shared" si="101"/>
        <v>47484</v>
      </c>
      <c r="N435" s="29" t="str">
        <f t="shared" ca="1" si="110"/>
        <v xml:space="preserve"> </v>
      </c>
      <c r="O435" t="str">
        <f t="shared" ca="1" si="111"/>
        <v xml:space="preserve"> </v>
      </c>
      <c r="P435" t="str">
        <f t="shared" ca="1" si="112"/>
        <v xml:space="preserve"> </v>
      </c>
      <c r="Q435" s="59" t="str">
        <f t="shared" ca="1" si="113"/>
        <v xml:space="preserve"> </v>
      </c>
      <c r="R435" s="36" t="str">
        <f t="shared" ca="1" si="114"/>
        <v xml:space="preserve"> </v>
      </c>
      <c r="S435" s="37" t="str">
        <f t="shared" ca="1" si="103"/>
        <v xml:space="preserve"> </v>
      </c>
      <c r="T435" s="95">
        <f ca="1">IF(L435&gt;=N$2,1,D435*T436/VLOOKUP(L435,Moeda!A$3:D$24,4,1))</f>
        <v>1</v>
      </c>
    </row>
    <row r="436" spans="1:20" x14ac:dyDescent="0.2">
      <c r="A436" s="8">
        <v>47515</v>
      </c>
      <c r="B436" s="62"/>
      <c r="C436" s="39"/>
      <c r="D436" s="83" t="str">
        <f t="shared" ca="1" si="104"/>
        <v/>
      </c>
      <c r="E436" s="97" t="str">
        <f t="shared" ca="1" si="105"/>
        <v/>
      </c>
      <c r="F436" s="82" t="str">
        <f t="shared" ca="1" si="106"/>
        <v/>
      </c>
      <c r="G436" s="97" t="str">
        <f t="shared" ca="1" si="107"/>
        <v/>
      </c>
      <c r="H436" s="82" t="str">
        <f t="shared" ca="1" si="108"/>
        <v/>
      </c>
      <c r="I436" s="97" t="str">
        <f t="shared" ca="1" si="109"/>
        <v/>
      </c>
      <c r="J436" s="14" t="str">
        <f t="shared" ca="1" si="102"/>
        <v>b</v>
      </c>
      <c r="L436" s="8">
        <f t="shared" si="101"/>
        <v>47515</v>
      </c>
      <c r="N436" s="29"/>
      <c r="O436" t="str">
        <f t="shared" ref="O436:O499" si="115">IF(M436&gt;=1,YEAR(A436)," ")</f>
        <v xml:space="preserve"> </v>
      </c>
      <c r="P436" t="str">
        <f t="shared" ref="P436:P499" si="116">IF(M436&gt;=1,MONTH(A436)," ")</f>
        <v xml:space="preserve"> </v>
      </c>
      <c r="Q436" s="59" t="str">
        <f t="shared" ref="Q436:Q470" si="117">IF(M436&gt;=1,O436*P436," ")</f>
        <v xml:space="preserve"> </v>
      </c>
      <c r="R436" s="36" t="str">
        <f t="shared" ref="R436:R499" si="118">IF(M436&gt;=1,E436," ")</f>
        <v xml:space="preserve"> </v>
      </c>
      <c r="S436" s="37" t="str">
        <f t="shared" ca="1" si="103"/>
        <v xml:space="preserve"> </v>
      </c>
      <c r="T436" s="95">
        <f ca="1">IF(L436&gt;=N$2,1,D436*T437/VLOOKUP(L436,Moeda!A$3:D$24,4,1))</f>
        <v>1</v>
      </c>
    </row>
    <row r="437" spans="1:20" x14ac:dyDescent="0.2">
      <c r="A437" s="8">
        <v>47543</v>
      </c>
      <c r="B437" s="62"/>
      <c r="C437" s="39"/>
      <c r="D437" s="83" t="str">
        <f t="shared" ca="1" si="104"/>
        <v/>
      </c>
      <c r="E437" s="97" t="str">
        <f t="shared" ca="1" si="105"/>
        <v/>
      </c>
      <c r="F437" s="82" t="str">
        <f t="shared" ca="1" si="106"/>
        <v/>
      </c>
      <c r="G437" s="97" t="str">
        <f t="shared" ca="1" si="107"/>
        <v/>
      </c>
      <c r="H437" s="82" t="str">
        <f t="shared" ca="1" si="108"/>
        <v/>
      </c>
      <c r="I437" s="97" t="str">
        <f t="shared" ca="1" si="109"/>
        <v/>
      </c>
      <c r="J437" s="14" t="str">
        <f t="shared" ca="1" si="102"/>
        <v>b</v>
      </c>
      <c r="L437" s="8">
        <f t="shared" si="101"/>
        <v>47543</v>
      </c>
      <c r="N437" s="29"/>
      <c r="O437" t="str">
        <f t="shared" si="115"/>
        <v xml:space="preserve"> </v>
      </c>
      <c r="P437" t="str">
        <f t="shared" si="116"/>
        <v xml:space="preserve"> </v>
      </c>
      <c r="Q437" s="59" t="str">
        <f t="shared" si="117"/>
        <v xml:space="preserve"> </v>
      </c>
      <c r="R437" s="36" t="str">
        <f t="shared" si="118"/>
        <v xml:space="preserve"> </v>
      </c>
      <c r="S437" s="37" t="str">
        <f t="shared" ca="1" si="103"/>
        <v xml:space="preserve"> </v>
      </c>
      <c r="T437" s="95">
        <f ca="1">IF(L437&gt;=N$2,1,D437*T438/VLOOKUP(L437,Moeda!A$3:D$24,4,1))</f>
        <v>1</v>
      </c>
    </row>
    <row r="438" spans="1:20" x14ac:dyDescent="0.2">
      <c r="A438" s="8">
        <v>47574</v>
      </c>
      <c r="B438" s="62"/>
      <c r="C438" s="39"/>
      <c r="D438" s="83" t="str">
        <f t="shared" ca="1" si="104"/>
        <v/>
      </c>
      <c r="E438" s="97" t="str">
        <f t="shared" ca="1" si="105"/>
        <v/>
      </c>
      <c r="F438" s="82" t="str">
        <f t="shared" ca="1" si="106"/>
        <v/>
      </c>
      <c r="G438" s="97" t="str">
        <f t="shared" ca="1" si="107"/>
        <v/>
      </c>
      <c r="H438" s="82" t="str">
        <f t="shared" ca="1" si="108"/>
        <v/>
      </c>
      <c r="I438" s="97" t="str">
        <f t="shared" ca="1" si="109"/>
        <v/>
      </c>
      <c r="J438" s="14" t="str">
        <f t="shared" ca="1" si="102"/>
        <v>b</v>
      </c>
      <c r="L438" s="8">
        <f t="shared" si="101"/>
        <v>47574</v>
      </c>
      <c r="N438" s="29"/>
      <c r="O438" t="str">
        <f t="shared" si="115"/>
        <v xml:space="preserve"> </v>
      </c>
      <c r="P438" t="str">
        <f t="shared" si="116"/>
        <v xml:space="preserve"> </v>
      </c>
      <c r="Q438" s="59" t="str">
        <f t="shared" si="117"/>
        <v xml:space="preserve"> </v>
      </c>
      <c r="R438" s="36" t="str">
        <f t="shared" si="118"/>
        <v xml:space="preserve"> </v>
      </c>
      <c r="S438" s="37" t="str">
        <f t="shared" ca="1" si="103"/>
        <v xml:space="preserve"> </v>
      </c>
      <c r="T438" s="95">
        <f ca="1">IF(L438&gt;=N$2,1,D438*T439/VLOOKUP(L438,Moeda!A$3:D$24,4,1))</f>
        <v>1</v>
      </c>
    </row>
    <row r="439" spans="1:20" x14ac:dyDescent="0.2">
      <c r="A439" s="8">
        <v>47604</v>
      </c>
      <c r="B439" s="62"/>
      <c r="C439" s="39"/>
      <c r="D439" s="83" t="str">
        <f t="shared" ca="1" si="104"/>
        <v/>
      </c>
      <c r="E439" s="97" t="str">
        <f t="shared" ca="1" si="105"/>
        <v/>
      </c>
      <c r="F439" s="82" t="str">
        <f t="shared" ca="1" si="106"/>
        <v/>
      </c>
      <c r="G439" s="97" t="str">
        <f t="shared" ca="1" si="107"/>
        <v/>
      </c>
      <c r="H439" s="82" t="str">
        <f t="shared" ca="1" si="108"/>
        <v/>
      </c>
      <c r="I439" s="97" t="str">
        <f t="shared" ca="1" si="109"/>
        <v/>
      </c>
      <c r="J439" s="14" t="str">
        <f t="shared" ca="1" si="102"/>
        <v>b</v>
      </c>
      <c r="L439" s="8">
        <f t="shared" si="101"/>
        <v>47604</v>
      </c>
      <c r="N439" s="29"/>
      <c r="O439" t="str">
        <f t="shared" si="115"/>
        <v xml:space="preserve"> </v>
      </c>
      <c r="P439" t="str">
        <f t="shared" si="116"/>
        <v xml:space="preserve"> </v>
      </c>
      <c r="Q439" s="59" t="str">
        <f t="shared" si="117"/>
        <v xml:space="preserve"> </v>
      </c>
      <c r="R439" s="36" t="str">
        <f t="shared" si="118"/>
        <v xml:space="preserve"> </v>
      </c>
      <c r="S439" s="37" t="str">
        <f t="shared" ca="1" si="103"/>
        <v xml:space="preserve"> </v>
      </c>
      <c r="T439" s="95">
        <f ca="1">IF(L439&gt;=N$2,1,D439*T440/VLOOKUP(L439,Moeda!A$3:D$24,4,1))</f>
        <v>1</v>
      </c>
    </row>
    <row r="440" spans="1:20" x14ac:dyDescent="0.2">
      <c r="A440" s="8">
        <v>47635</v>
      </c>
      <c r="B440" s="62"/>
      <c r="C440" s="39"/>
      <c r="D440" s="83" t="str">
        <f t="shared" ca="1" si="104"/>
        <v/>
      </c>
      <c r="E440" s="97" t="str">
        <f t="shared" ca="1" si="105"/>
        <v/>
      </c>
      <c r="F440" s="82" t="str">
        <f t="shared" ca="1" si="106"/>
        <v/>
      </c>
      <c r="G440" s="97" t="str">
        <f t="shared" ca="1" si="107"/>
        <v/>
      </c>
      <c r="H440" s="82" t="str">
        <f t="shared" ca="1" si="108"/>
        <v/>
      </c>
      <c r="I440" s="97" t="str">
        <f t="shared" ca="1" si="109"/>
        <v/>
      </c>
      <c r="J440" s="14" t="str">
        <f t="shared" ca="1" si="102"/>
        <v>b</v>
      </c>
      <c r="L440" s="8">
        <f t="shared" si="101"/>
        <v>47635</v>
      </c>
      <c r="N440" s="29"/>
      <c r="O440" t="str">
        <f t="shared" si="115"/>
        <v xml:space="preserve"> </v>
      </c>
      <c r="P440" t="str">
        <f t="shared" si="116"/>
        <v xml:space="preserve"> </v>
      </c>
      <c r="Q440" s="59" t="str">
        <f t="shared" si="117"/>
        <v xml:space="preserve"> </v>
      </c>
      <c r="R440" s="36" t="str">
        <f t="shared" si="118"/>
        <v xml:space="preserve"> </v>
      </c>
      <c r="S440" s="37" t="str">
        <f t="shared" ca="1" si="103"/>
        <v xml:space="preserve"> </v>
      </c>
      <c r="T440" s="95">
        <f ca="1">IF(L440&gt;=N$2,1,D440*T441/VLOOKUP(L440,Moeda!A$3:D$24,4,1))</f>
        <v>1</v>
      </c>
    </row>
    <row r="441" spans="1:20" x14ac:dyDescent="0.2">
      <c r="A441" s="8">
        <v>47665</v>
      </c>
      <c r="B441" s="62"/>
      <c r="C441" s="39"/>
      <c r="D441" s="83" t="str">
        <f t="shared" ca="1" si="104"/>
        <v/>
      </c>
      <c r="E441" s="97" t="str">
        <f t="shared" ca="1" si="105"/>
        <v/>
      </c>
      <c r="F441" s="82" t="str">
        <f t="shared" ca="1" si="106"/>
        <v/>
      </c>
      <c r="G441" s="97" t="str">
        <f t="shared" ca="1" si="107"/>
        <v/>
      </c>
      <c r="H441" s="82" t="str">
        <f t="shared" ca="1" si="108"/>
        <v/>
      </c>
      <c r="I441" s="97" t="str">
        <f t="shared" ca="1" si="109"/>
        <v/>
      </c>
      <c r="J441" s="14" t="str">
        <f t="shared" ca="1" si="102"/>
        <v>b</v>
      </c>
      <c r="L441" s="8">
        <f t="shared" si="101"/>
        <v>47665</v>
      </c>
      <c r="N441" s="29"/>
      <c r="O441" t="str">
        <f t="shared" si="115"/>
        <v xml:space="preserve"> </v>
      </c>
      <c r="P441" t="str">
        <f t="shared" si="116"/>
        <v xml:space="preserve"> </v>
      </c>
      <c r="Q441" s="59" t="str">
        <f t="shared" si="117"/>
        <v xml:space="preserve"> </v>
      </c>
      <c r="R441" s="36" t="str">
        <f t="shared" si="118"/>
        <v xml:space="preserve"> </v>
      </c>
      <c r="S441" s="37" t="str">
        <f t="shared" ca="1" si="103"/>
        <v xml:space="preserve"> </v>
      </c>
      <c r="T441" s="95">
        <f ca="1">IF(L441&gt;=N$2,1,D441*T442/VLOOKUP(L441,Moeda!A$3:D$24,4,1))</f>
        <v>1</v>
      </c>
    </row>
    <row r="442" spans="1:20" x14ac:dyDescent="0.2">
      <c r="A442" s="8">
        <v>47696</v>
      </c>
      <c r="B442" s="62"/>
      <c r="C442" s="39"/>
      <c r="D442" s="83" t="str">
        <f t="shared" ca="1" si="104"/>
        <v/>
      </c>
      <c r="E442" s="97" t="str">
        <f t="shared" ca="1" si="105"/>
        <v/>
      </c>
      <c r="F442" s="82" t="str">
        <f t="shared" ca="1" si="106"/>
        <v/>
      </c>
      <c r="G442" s="97" t="str">
        <f t="shared" ca="1" si="107"/>
        <v/>
      </c>
      <c r="H442" s="82" t="str">
        <f t="shared" ca="1" si="108"/>
        <v/>
      </c>
      <c r="I442" s="97" t="str">
        <f t="shared" ca="1" si="109"/>
        <v/>
      </c>
      <c r="J442" s="14" t="str">
        <f t="shared" ca="1" si="102"/>
        <v>b</v>
      </c>
      <c r="L442" s="8">
        <f t="shared" si="101"/>
        <v>47696</v>
      </c>
      <c r="N442" s="29"/>
      <c r="O442" t="str">
        <f t="shared" si="115"/>
        <v xml:space="preserve"> </v>
      </c>
      <c r="P442" t="str">
        <f t="shared" si="116"/>
        <v xml:space="preserve"> </v>
      </c>
      <c r="Q442" s="59" t="str">
        <f t="shared" si="117"/>
        <v xml:space="preserve"> </v>
      </c>
      <c r="R442" s="36" t="str">
        <f t="shared" si="118"/>
        <v xml:space="preserve"> </v>
      </c>
      <c r="S442" s="37" t="str">
        <f t="shared" ca="1" si="103"/>
        <v xml:space="preserve"> </v>
      </c>
      <c r="T442" s="95">
        <f ca="1">IF(L442&gt;=N$2,1,D442*T443/VLOOKUP(L442,Moeda!A$3:D$24,4,1))</f>
        <v>1</v>
      </c>
    </row>
    <row r="443" spans="1:20" x14ac:dyDescent="0.2">
      <c r="A443" s="8">
        <v>47727</v>
      </c>
      <c r="B443" s="62"/>
      <c r="C443" s="39"/>
      <c r="D443" s="83" t="str">
        <f t="shared" ca="1" si="104"/>
        <v/>
      </c>
      <c r="E443" s="97" t="str">
        <f t="shared" ca="1" si="105"/>
        <v/>
      </c>
      <c r="F443" s="82" t="str">
        <f t="shared" ca="1" si="106"/>
        <v/>
      </c>
      <c r="G443" s="97" t="str">
        <f t="shared" ca="1" si="107"/>
        <v/>
      </c>
      <c r="H443" s="82" t="str">
        <f t="shared" ca="1" si="108"/>
        <v/>
      </c>
      <c r="I443" s="97" t="str">
        <f t="shared" ca="1" si="109"/>
        <v/>
      </c>
      <c r="J443" s="14" t="str">
        <f t="shared" ca="1" si="102"/>
        <v>b</v>
      </c>
      <c r="L443" s="8">
        <f t="shared" si="101"/>
        <v>47727</v>
      </c>
      <c r="N443" s="29"/>
      <c r="O443" t="str">
        <f t="shared" si="115"/>
        <v xml:space="preserve"> </v>
      </c>
      <c r="P443" t="str">
        <f t="shared" si="116"/>
        <v xml:space="preserve"> </v>
      </c>
      <c r="Q443" s="59" t="str">
        <f t="shared" si="117"/>
        <v xml:space="preserve"> </v>
      </c>
      <c r="R443" s="36" t="str">
        <f t="shared" si="118"/>
        <v xml:space="preserve"> </v>
      </c>
      <c r="S443" s="37" t="str">
        <f t="shared" ca="1" si="103"/>
        <v xml:space="preserve"> </v>
      </c>
      <c r="T443" s="95">
        <f ca="1">IF(L443&gt;=N$2,1,D443*T444/VLOOKUP(L443,Moeda!A$3:D$24,4,1))</f>
        <v>1</v>
      </c>
    </row>
    <row r="444" spans="1:20" x14ac:dyDescent="0.2">
      <c r="A444" s="8">
        <v>47757</v>
      </c>
      <c r="B444" s="62"/>
      <c r="C444" s="39"/>
      <c r="D444" s="83" t="str">
        <f t="shared" ca="1" si="104"/>
        <v/>
      </c>
      <c r="E444" s="97" t="str">
        <f t="shared" ca="1" si="105"/>
        <v/>
      </c>
      <c r="F444" s="82" t="str">
        <f t="shared" ca="1" si="106"/>
        <v/>
      </c>
      <c r="G444" s="97" t="str">
        <f t="shared" ca="1" si="107"/>
        <v/>
      </c>
      <c r="H444" s="82" t="str">
        <f t="shared" ca="1" si="108"/>
        <v/>
      </c>
      <c r="I444" s="97" t="str">
        <f t="shared" ca="1" si="109"/>
        <v/>
      </c>
      <c r="J444" s="14" t="str">
        <f t="shared" ca="1" si="102"/>
        <v>b</v>
      </c>
      <c r="L444" s="8">
        <f t="shared" si="101"/>
        <v>47757</v>
      </c>
      <c r="N444" s="29"/>
      <c r="O444" t="str">
        <f t="shared" si="115"/>
        <v xml:space="preserve"> </v>
      </c>
      <c r="P444" t="str">
        <f t="shared" si="116"/>
        <v xml:space="preserve"> </v>
      </c>
      <c r="Q444" s="59" t="str">
        <f t="shared" si="117"/>
        <v xml:space="preserve"> </v>
      </c>
      <c r="R444" s="36" t="str">
        <f t="shared" si="118"/>
        <v xml:space="preserve"> </v>
      </c>
      <c r="S444" s="37" t="str">
        <f t="shared" ca="1" si="103"/>
        <v xml:space="preserve"> </v>
      </c>
      <c r="T444" s="95">
        <f ca="1">IF(L444&gt;=N$2,1,D444*T445/VLOOKUP(L444,Moeda!A$3:D$24,4,1))</f>
        <v>1</v>
      </c>
    </row>
    <row r="445" spans="1:20" x14ac:dyDescent="0.2">
      <c r="A445" s="8">
        <v>47788</v>
      </c>
      <c r="B445" s="62"/>
      <c r="C445" s="39"/>
      <c r="D445" s="83" t="str">
        <f t="shared" ca="1" si="104"/>
        <v/>
      </c>
      <c r="E445" s="97" t="str">
        <f t="shared" ca="1" si="105"/>
        <v/>
      </c>
      <c r="F445" s="82" t="str">
        <f t="shared" ca="1" si="106"/>
        <v/>
      </c>
      <c r="G445" s="97" t="str">
        <f t="shared" ca="1" si="107"/>
        <v/>
      </c>
      <c r="H445" s="82" t="str">
        <f t="shared" ca="1" si="108"/>
        <v/>
      </c>
      <c r="I445" s="97" t="str">
        <f t="shared" ca="1" si="109"/>
        <v/>
      </c>
      <c r="J445" s="14" t="str">
        <f t="shared" ca="1" si="102"/>
        <v>b</v>
      </c>
      <c r="L445" s="8">
        <f t="shared" si="101"/>
        <v>47788</v>
      </c>
      <c r="N445" s="29"/>
      <c r="O445" t="str">
        <f t="shared" si="115"/>
        <v xml:space="preserve"> </v>
      </c>
      <c r="P445" t="str">
        <f t="shared" si="116"/>
        <v xml:space="preserve"> </v>
      </c>
      <c r="Q445" s="59" t="str">
        <f t="shared" si="117"/>
        <v xml:space="preserve"> </v>
      </c>
      <c r="R445" s="36" t="str">
        <f t="shared" si="118"/>
        <v xml:space="preserve"> </v>
      </c>
      <c r="S445" s="37" t="str">
        <f t="shared" ca="1" si="103"/>
        <v xml:space="preserve"> </v>
      </c>
      <c r="T445" s="95">
        <f ca="1">IF(L445&gt;=N$2,1,D445*T446/VLOOKUP(L445,Moeda!A$3:D$24,4,1))</f>
        <v>1</v>
      </c>
    </row>
    <row r="446" spans="1:20" x14ac:dyDescent="0.2">
      <c r="A446" s="8">
        <v>47818</v>
      </c>
      <c r="B446" s="62"/>
      <c r="C446" s="39"/>
      <c r="D446" s="83" t="str">
        <f t="shared" ca="1" si="104"/>
        <v/>
      </c>
      <c r="E446" s="97" t="str">
        <f t="shared" ca="1" si="105"/>
        <v/>
      </c>
      <c r="F446" s="82" t="str">
        <f t="shared" ca="1" si="106"/>
        <v/>
      </c>
      <c r="G446" s="97" t="str">
        <f t="shared" ca="1" si="107"/>
        <v/>
      </c>
      <c r="H446" s="82" t="str">
        <f t="shared" ca="1" si="108"/>
        <v/>
      </c>
      <c r="I446" s="97" t="str">
        <f t="shared" ca="1" si="109"/>
        <v/>
      </c>
      <c r="J446" s="14" t="str">
        <f t="shared" ca="1" si="102"/>
        <v>b</v>
      </c>
      <c r="L446" s="8">
        <f t="shared" si="101"/>
        <v>47818</v>
      </c>
      <c r="N446" s="29"/>
      <c r="O446" t="str">
        <f t="shared" si="115"/>
        <v xml:space="preserve"> </v>
      </c>
      <c r="P446" t="str">
        <f t="shared" si="116"/>
        <v xml:space="preserve"> </v>
      </c>
      <c r="Q446" s="59" t="str">
        <f t="shared" si="117"/>
        <v xml:space="preserve"> </v>
      </c>
      <c r="R446" s="36" t="str">
        <f t="shared" si="118"/>
        <v xml:space="preserve"> </v>
      </c>
      <c r="S446" s="37" t="str">
        <f t="shared" ca="1" si="103"/>
        <v xml:space="preserve"> </v>
      </c>
      <c r="T446" s="95">
        <f ca="1">IF(L446&gt;=N$2,1,D446*T447/VLOOKUP(L446,Moeda!A$3:D$24,4,1))</f>
        <v>1</v>
      </c>
    </row>
    <row r="447" spans="1:20" x14ac:dyDescent="0.2">
      <c r="A447" s="8">
        <v>47849</v>
      </c>
      <c r="B447" s="62"/>
      <c r="C447" s="39"/>
      <c r="D447" s="83" t="str">
        <f t="shared" ca="1" si="104"/>
        <v/>
      </c>
      <c r="E447" s="97" t="str">
        <f t="shared" ca="1" si="105"/>
        <v/>
      </c>
      <c r="F447" s="82" t="str">
        <f t="shared" ca="1" si="106"/>
        <v/>
      </c>
      <c r="G447" s="97" t="str">
        <f t="shared" ca="1" si="107"/>
        <v/>
      </c>
      <c r="H447" s="82" t="str">
        <f t="shared" ca="1" si="108"/>
        <v/>
      </c>
      <c r="I447" s="97" t="str">
        <f t="shared" ca="1" si="109"/>
        <v/>
      </c>
      <c r="J447" s="14" t="str">
        <f t="shared" ca="1" si="102"/>
        <v>b</v>
      </c>
      <c r="L447" s="8">
        <f t="shared" si="101"/>
        <v>47849</v>
      </c>
      <c r="N447" s="29"/>
      <c r="O447" t="str">
        <f t="shared" si="115"/>
        <v xml:space="preserve"> </v>
      </c>
      <c r="P447" t="str">
        <f t="shared" si="116"/>
        <v xml:space="preserve"> </v>
      </c>
      <c r="Q447" s="59" t="str">
        <f t="shared" si="117"/>
        <v xml:space="preserve"> </v>
      </c>
      <c r="R447" s="36" t="str">
        <f t="shared" si="118"/>
        <v xml:space="preserve"> </v>
      </c>
      <c r="S447" s="37" t="str">
        <f t="shared" ca="1" si="103"/>
        <v xml:space="preserve"> </v>
      </c>
      <c r="T447" s="95">
        <f ca="1">IF(L447&gt;=N$2,1,D447*T448/VLOOKUP(L447,Moeda!A$3:D$24,4,1))</f>
        <v>1</v>
      </c>
    </row>
    <row r="448" spans="1:20" x14ac:dyDescent="0.2">
      <c r="A448" s="8">
        <v>47880</v>
      </c>
      <c r="B448" s="62"/>
      <c r="C448" s="39"/>
      <c r="D448" s="83" t="str">
        <f t="shared" ca="1" si="104"/>
        <v/>
      </c>
      <c r="E448" s="97" t="str">
        <f t="shared" ca="1" si="105"/>
        <v/>
      </c>
      <c r="F448" s="82" t="str">
        <f t="shared" ca="1" si="106"/>
        <v/>
      </c>
      <c r="G448" s="97" t="str">
        <f t="shared" ca="1" si="107"/>
        <v/>
      </c>
      <c r="H448" s="82" t="str">
        <f t="shared" ca="1" si="108"/>
        <v/>
      </c>
      <c r="I448" s="97" t="str">
        <f t="shared" ca="1" si="109"/>
        <v/>
      </c>
      <c r="J448" s="14" t="str">
        <f t="shared" ca="1" si="102"/>
        <v>b</v>
      </c>
      <c r="L448" s="8">
        <f t="shared" si="101"/>
        <v>47880</v>
      </c>
      <c r="N448" s="29"/>
      <c r="O448" t="str">
        <f t="shared" si="115"/>
        <v xml:space="preserve"> </v>
      </c>
      <c r="P448" t="str">
        <f t="shared" si="116"/>
        <v xml:space="preserve"> </v>
      </c>
      <c r="Q448" s="59" t="str">
        <f t="shared" si="117"/>
        <v xml:space="preserve"> </v>
      </c>
      <c r="R448" s="36" t="str">
        <f t="shared" si="118"/>
        <v xml:space="preserve"> </v>
      </c>
      <c r="S448" s="37" t="str">
        <f t="shared" ca="1" si="103"/>
        <v xml:space="preserve"> </v>
      </c>
      <c r="T448" s="95">
        <f ca="1">IF(L448&gt;=N$2,1,D448*T449/VLOOKUP(L448,Moeda!A$3:D$24,4,1))</f>
        <v>1</v>
      </c>
    </row>
    <row r="449" spans="1:20" x14ac:dyDescent="0.2">
      <c r="A449" s="8">
        <v>47908</v>
      </c>
      <c r="B449" s="62"/>
      <c r="C449" s="39"/>
      <c r="D449" s="83" t="str">
        <f t="shared" ca="1" si="104"/>
        <v/>
      </c>
      <c r="E449" s="97" t="str">
        <f t="shared" ca="1" si="105"/>
        <v/>
      </c>
      <c r="F449" s="82" t="str">
        <f t="shared" ca="1" si="106"/>
        <v/>
      </c>
      <c r="G449" s="97" t="str">
        <f t="shared" ca="1" si="107"/>
        <v/>
      </c>
      <c r="H449" s="82" t="str">
        <f t="shared" ca="1" si="108"/>
        <v/>
      </c>
      <c r="I449" s="97" t="str">
        <f t="shared" ca="1" si="109"/>
        <v/>
      </c>
      <c r="J449" s="14" t="str">
        <f t="shared" ca="1" si="102"/>
        <v>b</v>
      </c>
      <c r="L449" s="8">
        <f t="shared" si="101"/>
        <v>47908</v>
      </c>
      <c r="N449" s="29"/>
      <c r="O449" t="str">
        <f t="shared" si="115"/>
        <v xml:space="preserve"> </v>
      </c>
      <c r="P449" t="str">
        <f t="shared" si="116"/>
        <v xml:space="preserve"> </v>
      </c>
      <c r="Q449" s="59" t="str">
        <f t="shared" si="117"/>
        <v xml:space="preserve"> </v>
      </c>
      <c r="R449" s="36" t="str">
        <f t="shared" si="118"/>
        <v xml:space="preserve"> </v>
      </c>
      <c r="S449" s="37" t="str">
        <f t="shared" ca="1" si="103"/>
        <v xml:space="preserve"> </v>
      </c>
      <c r="T449" s="95">
        <f ca="1">IF(L449&gt;=N$2,1,D449*T450/VLOOKUP(L449,Moeda!A$3:D$24,4,1))</f>
        <v>1</v>
      </c>
    </row>
    <row r="450" spans="1:20" x14ac:dyDescent="0.2">
      <c r="A450" s="8">
        <v>47939</v>
      </c>
      <c r="B450" s="62"/>
      <c r="C450" s="39"/>
      <c r="D450" s="83" t="str">
        <f t="shared" ca="1" si="104"/>
        <v/>
      </c>
      <c r="E450" s="97" t="str">
        <f t="shared" ca="1" si="105"/>
        <v/>
      </c>
      <c r="F450" s="82" t="str">
        <f t="shared" ca="1" si="106"/>
        <v/>
      </c>
      <c r="G450" s="97" t="str">
        <f t="shared" ca="1" si="107"/>
        <v/>
      </c>
      <c r="H450" s="82" t="str">
        <f t="shared" ca="1" si="108"/>
        <v/>
      </c>
      <c r="I450" s="97" t="str">
        <f t="shared" ca="1" si="109"/>
        <v/>
      </c>
      <c r="J450" s="14" t="str">
        <f t="shared" ca="1" si="102"/>
        <v>b</v>
      </c>
      <c r="L450" s="8">
        <f t="shared" si="101"/>
        <v>47939</v>
      </c>
      <c r="N450" s="29"/>
      <c r="O450" t="str">
        <f t="shared" si="115"/>
        <v xml:space="preserve"> </v>
      </c>
      <c r="P450" t="str">
        <f t="shared" si="116"/>
        <v xml:space="preserve"> </v>
      </c>
      <c r="Q450" s="59" t="str">
        <f t="shared" si="117"/>
        <v xml:space="preserve"> </v>
      </c>
      <c r="R450" s="36" t="str">
        <f t="shared" si="118"/>
        <v xml:space="preserve"> </v>
      </c>
      <c r="S450" s="37" t="str">
        <f t="shared" ca="1" si="103"/>
        <v xml:space="preserve"> </v>
      </c>
      <c r="T450" s="95">
        <f ca="1">IF(L450&gt;=N$2,1,D450*T451/VLOOKUP(L450,Moeda!A$3:D$24,4,1))</f>
        <v>1</v>
      </c>
    </row>
    <row r="451" spans="1:20" x14ac:dyDescent="0.2">
      <c r="A451" s="8">
        <v>47969</v>
      </c>
      <c r="B451" s="62"/>
      <c r="C451" s="39"/>
      <c r="D451" s="83" t="str">
        <f t="shared" ca="1" si="104"/>
        <v/>
      </c>
      <c r="E451" s="97" t="str">
        <f t="shared" ca="1" si="105"/>
        <v/>
      </c>
      <c r="F451" s="82" t="str">
        <f t="shared" ca="1" si="106"/>
        <v/>
      </c>
      <c r="G451" s="97" t="str">
        <f t="shared" ca="1" si="107"/>
        <v/>
      </c>
      <c r="H451" s="82" t="str">
        <f t="shared" ca="1" si="108"/>
        <v/>
      </c>
      <c r="I451" s="97" t="str">
        <f t="shared" ca="1" si="109"/>
        <v/>
      </c>
      <c r="J451" s="14" t="str">
        <f t="shared" ca="1" si="102"/>
        <v>b</v>
      </c>
      <c r="L451" s="8">
        <f t="shared" ref="L451:L514" si="119">A451</f>
        <v>47969</v>
      </c>
      <c r="N451" s="29"/>
      <c r="O451" t="str">
        <f t="shared" si="115"/>
        <v xml:space="preserve"> </v>
      </c>
      <c r="P451" t="str">
        <f t="shared" si="116"/>
        <v xml:space="preserve"> </v>
      </c>
      <c r="Q451" s="59" t="str">
        <f t="shared" si="117"/>
        <v xml:space="preserve"> </v>
      </c>
      <c r="R451" s="36" t="str">
        <f t="shared" si="118"/>
        <v xml:space="preserve"> </v>
      </c>
      <c r="S451" s="37" t="str">
        <f t="shared" ca="1" si="103"/>
        <v xml:space="preserve"> </v>
      </c>
      <c r="T451" s="95">
        <f ca="1">IF(L451&gt;=N$2,1,D451*T452/VLOOKUP(L451,Moeda!A$3:D$24,4,1))</f>
        <v>1</v>
      </c>
    </row>
    <row r="452" spans="1:20" x14ac:dyDescent="0.2">
      <c r="A452" s="8">
        <v>48000</v>
      </c>
      <c r="B452" s="62"/>
      <c r="C452" s="39"/>
      <c r="D452" s="83" t="str">
        <f t="shared" ca="1" si="104"/>
        <v/>
      </c>
      <c r="E452" s="97" t="str">
        <f t="shared" ca="1" si="105"/>
        <v/>
      </c>
      <c r="F452" s="82" t="str">
        <f t="shared" ca="1" si="106"/>
        <v/>
      </c>
      <c r="G452" s="97" t="str">
        <f t="shared" ca="1" si="107"/>
        <v/>
      </c>
      <c r="H452" s="82" t="str">
        <f t="shared" ca="1" si="108"/>
        <v/>
      </c>
      <c r="I452" s="97" t="str">
        <f t="shared" ca="1" si="109"/>
        <v/>
      </c>
      <c r="J452" s="14" t="str">
        <f t="shared" ref="J452:J515" ca="1" si="120">CELL("tipo",C452)</f>
        <v>b</v>
      </c>
      <c r="L452" s="8">
        <f t="shared" si="119"/>
        <v>48000</v>
      </c>
      <c r="N452" s="29"/>
      <c r="O452" t="str">
        <f t="shared" si="115"/>
        <v xml:space="preserve"> </v>
      </c>
      <c r="P452" t="str">
        <f t="shared" si="116"/>
        <v xml:space="preserve"> </v>
      </c>
      <c r="Q452" s="59" t="str">
        <f t="shared" si="117"/>
        <v xml:space="preserve"> </v>
      </c>
      <c r="R452" s="36" t="str">
        <f t="shared" si="118"/>
        <v xml:space="preserve"> </v>
      </c>
      <c r="S452" s="37" t="str">
        <f t="shared" ca="1" si="103"/>
        <v xml:space="preserve"> </v>
      </c>
      <c r="T452" s="95">
        <f ca="1">IF(L452&gt;=N$2,1,D452*T453/VLOOKUP(L452,Moeda!A$3:D$24,4,1))</f>
        <v>1</v>
      </c>
    </row>
    <row r="453" spans="1:20" x14ac:dyDescent="0.2">
      <c r="A453" s="8">
        <v>48030</v>
      </c>
      <c r="B453" s="62"/>
      <c r="C453" s="39"/>
      <c r="D453" s="83" t="str">
        <f t="shared" ca="1" si="104"/>
        <v/>
      </c>
      <c r="E453" s="97" t="str">
        <f t="shared" ca="1" si="105"/>
        <v/>
      </c>
      <c r="F453" s="82" t="str">
        <f t="shared" ca="1" si="106"/>
        <v/>
      </c>
      <c r="G453" s="97" t="str">
        <f t="shared" ca="1" si="107"/>
        <v/>
      </c>
      <c r="H453" s="82" t="str">
        <f t="shared" ca="1" si="108"/>
        <v/>
      </c>
      <c r="I453" s="97" t="str">
        <f t="shared" ca="1" si="109"/>
        <v/>
      </c>
      <c r="J453" s="14" t="str">
        <f t="shared" ca="1" si="120"/>
        <v>b</v>
      </c>
      <c r="L453" s="8">
        <f t="shared" si="119"/>
        <v>48030</v>
      </c>
      <c r="N453" s="29"/>
      <c r="O453" t="str">
        <f t="shared" si="115"/>
        <v xml:space="preserve"> </v>
      </c>
      <c r="P453" t="str">
        <f t="shared" si="116"/>
        <v xml:space="preserve"> </v>
      </c>
      <c r="Q453" s="59" t="str">
        <f t="shared" si="117"/>
        <v xml:space="preserve"> </v>
      </c>
      <c r="R453" s="36" t="str">
        <f t="shared" si="118"/>
        <v xml:space="preserve"> </v>
      </c>
      <c r="S453" s="37" t="str">
        <f t="shared" ca="1" si="103"/>
        <v xml:space="preserve"> </v>
      </c>
      <c r="T453" s="95">
        <f ca="1">IF(L453&gt;=N$2,1,D453*T454/VLOOKUP(L453,Moeda!A$3:D$24,4,1))</f>
        <v>1</v>
      </c>
    </row>
    <row r="454" spans="1:20" x14ac:dyDescent="0.2">
      <c r="A454" s="8">
        <v>48061</v>
      </c>
      <c r="B454" s="62"/>
      <c r="C454" s="39"/>
      <c r="D454" s="83" t="str">
        <f t="shared" ca="1" si="104"/>
        <v/>
      </c>
      <c r="E454" s="97" t="str">
        <f t="shared" ca="1" si="105"/>
        <v/>
      </c>
      <c r="F454" s="82" t="str">
        <f t="shared" ca="1" si="106"/>
        <v/>
      </c>
      <c r="G454" s="97" t="str">
        <f t="shared" ca="1" si="107"/>
        <v/>
      </c>
      <c r="H454" s="82" t="str">
        <f t="shared" ca="1" si="108"/>
        <v/>
      </c>
      <c r="I454" s="97" t="str">
        <f t="shared" ca="1" si="109"/>
        <v/>
      </c>
      <c r="J454" s="14" t="str">
        <f t="shared" ca="1" si="120"/>
        <v>b</v>
      </c>
      <c r="L454" s="8">
        <f t="shared" si="119"/>
        <v>48061</v>
      </c>
      <c r="N454" s="29"/>
      <c r="O454" t="str">
        <f t="shared" si="115"/>
        <v xml:space="preserve"> </v>
      </c>
      <c r="P454" t="str">
        <f t="shared" si="116"/>
        <v xml:space="preserve"> </v>
      </c>
      <c r="Q454" s="59" t="str">
        <f t="shared" si="117"/>
        <v xml:space="preserve"> </v>
      </c>
      <c r="R454" s="36" t="str">
        <f t="shared" si="118"/>
        <v xml:space="preserve"> </v>
      </c>
      <c r="S454" s="37" t="str">
        <f t="shared" ca="1" si="103"/>
        <v xml:space="preserve"> </v>
      </c>
      <c r="T454" s="95">
        <f ca="1">IF(L454&gt;=N$2,1,D454*T455/VLOOKUP(L454,Moeda!A$3:D$24,4,1))</f>
        <v>1</v>
      </c>
    </row>
    <row r="455" spans="1:20" x14ac:dyDescent="0.2">
      <c r="A455" s="8">
        <v>48092</v>
      </c>
      <c r="B455" s="62"/>
      <c r="C455" s="39"/>
      <c r="D455" s="83" t="str">
        <f t="shared" ca="1" si="104"/>
        <v/>
      </c>
      <c r="E455" s="97" t="str">
        <f t="shared" ca="1" si="105"/>
        <v/>
      </c>
      <c r="F455" s="82" t="str">
        <f t="shared" ca="1" si="106"/>
        <v/>
      </c>
      <c r="G455" s="97" t="str">
        <f t="shared" ca="1" si="107"/>
        <v/>
      </c>
      <c r="H455" s="82" t="str">
        <f t="shared" ca="1" si="108"/>
        <v/>
      </c>
      <c r="I455" s="97" t="str">
        <f t="shared" ca="1" si="109"/>
        <v/>
      </c>
      <c r="J455" s="14" t="str">
        <f t="shared" ca="1" si="120"/>
        <v>b</v>
      </c>
      <c r="L455" s="8">
        <f t="shared" si="119"/>
        <v>48092</v>
      </c>
      <c r="N455" s="29"/>
      <c r="O455" t="str">
        <f t="shared" si="115"/>
        <v xml:space="preserve"> </v>
      </c>
      <c r="P455" t="str">
        <f t="shared" si="116"/>
        <v xml:space="preserve"> </v>
      </c>
      <c r="Q455" s="59" t="str">
        <f t="shared" si="117"/>
        <v xml:space="preserve"> </v>
      </c>
      <c r="R455" s="36" t="str">
        <f t="shared" si="118"/>
        <v xml:space="preserve"> </v>
      </c>
      <c r="S455" s="37" t="str">
        <f t="shared" ca="1" si="103"/>
        <v xml:space="preserve"> </v>
      </c>
      <c r="T455" s="95">
        <f ca="1">IF(L455&gt;=N$2,1,D455*T456/VLOOKUP(L455,Moeda!A$3:D$24,4,1))</f>
        <v>1</v>
      </c>
    </row>
    <row r="456" spans="1:20" x14ac:dyDescent="0.2">
      <c r="A456" s="8">
        <v>48122</v>
      </c>
      <c r="B456" s="62"/>
      <c r="C456" s="39"/>
      <c r="D456" s="83" t="str">
        <f t="shared" ca="1" si="104"/>
        <v/>
      </c>
      <c r="E456" s="97" t="str">
        <f t="shared" ca="1" si="105"/>
        <v/>
      </c>
      <c r="F456" s="82" t="str">
        <f t="shared" ca="1" si="106"/>
        <v/>
      </c>
      <c r="G456" s="97" t="str">
        <f t="shared" ca="1" si="107"/>
        <v/>
      </c>
      <c r="H456" s="82" t="str">
        <f t="shared" ca="1" si="108"/>
        <v/>
      </c>
      <c r="I456" s="97" t="str">
        <f t="shared" ca="1" si="109"/>
        <v/>
      </c>
      <c r="J456" s="14" t="str">
        <f t="shared" ca="1" si="120"/>
        <v>b</v>
      </c>
      <c r="L456" s="8">
        <f t="shared" si="119"/>
        <v>48122</v>
      </c>
      <c r="N456" s="29"/>
      <c r="O456" t="str">
        <f t="shared" si="115"/>
        <v xml:space="preserve"> </v>
      </c>
      <c r="P456" t="str">
        <f t="shared" si="116"/>
        <v xml:space="preserve"> </v>
      </c>
      <c r="Q456" s="59" t="str">
        <f t="shared" si="117"/>
        <v xml:space="preserve"> </v>
      </c>
      <c r="R456" s="36" t="str">
        <f t="shared" si="118"/>
        <v xml:space="preserve"> </v>
      </c>
      <c r="S456" s="37" t="str">
        <f t="shared" ca="1" si="103"/>
        <v xml:space="preserve"> </v>
      </c>
      <c r="T456" s="95">
        <f ca="1">IF(L456&gt;=N$2,1,D456*T457/VLOOKUP(L456,Moeda!A$3:D$24,4,1))</f>
        <v>1</v>
      </c>
    </row>
    <row r="457" spans="1:20" x14ac:dyDescent="0.2">
      <c r="A457" s="8">
        <v>48153</v>
      </c>
      <c r="B457" s="62"/>
      <c r="C457" s="39"/>
      <c r="D457" s="83" t="str">
        <f t="shared" ca="1" si="104"/>
        <v/>
      </c>
      <c r="E457" s="97" t="str">
        <f t="shared" ca="1" si="105"/>
        <v/>
      </c>
      <c r="F457" s="82" t="str">
        <f t="shared" ca="1" si="106"/>
        <v/>
      </c>
      <c r="G457" s="97" t="str">
        <f t="shared" ca="1" si="107"/>
        <v/>
      </c>
      <c r="H457" s="82" t="str">
        <f t="shared" ca="1" si="108"/>
        <v/>
      </c>
      <c r="I457" s="97" t="str">
        <f t="shared" ca="1" si="109"/>
        <v/>
      </c>
      <c r="J457" s="14" t="str">
        <f t="shared" ca="1" si="120"/>
        <v>b</v>
      </c>
      <c r="L457" s="8">
        <f t="shared" si="119"/>
        <v>48153</v>
      </c>
      <c r="N457" s="29"/>
      <c r="O457" t="str">
        <f t="shared" si="115"/>
        <v xml:space="preserve"> </v>
      </c>
      <c r="P457" t="str">
        <f t="shared" si="116"/>
        <v xml:space="preserve"> </v>
      </c>
      <c r="Q457" s="59" t="str">
        <f t="shared" si="117"/>
        <v xml:space="preserve"> </v>
      </c>
      <c r="R457" s="36" t="str">
        <f t="shared" si="118"/>
        <v xml:space="preserve"> </v>
      </c>
      <c r="S457" s="37" t="str">
        <f t="shared" ca="1" si="103"/>
        <v xml:space="preserve"> </v>
      </c>
      <c r="T457" s="95">
        <f ca="1">IF(L457&gt;=N$2,1,D457*T458/VLOOKUP(L457,Moeda!A$3:D$24,4,1))</f>
        <v>1</v>
      </c>
    </row>
    <row r="458" spans="1:20" x14ac:dyDescent="0.2">
      <c r="A458" s="8">
        <v>48183</v>
      </c>
      <c r="B458" s="62"/>
      <c r="C458" s="39"/>
      <c r="D458" s="83" t="str">
        <f t="shared" ca="1" si="104"/>
        <v/>
      </c>
      <c r="E458" s="97" t="str">
        <f t="shared" ca="1" si="105"/>
        <v/>
      </c>
      <c r="F458" s="82" t="str">
        <f t="shared" ca="1" si="106"/>
        <v/>
      </c>
      <c r="G458" s="97" t="str">
        <f t="shared" ca="1" si="107"/>
        <v/>
      </c>
      <c r="H458" s="82" t="str">
        <f t="shared" ca="1" si="108"/>
        <v/>
      </c>
      <c r="I458" s="97" t="str">
        <f t="shared" ca="1" si="109"/>
        <v/>
      </c>
      <c r="J458" s="14" t="str">
        <f t="shared" ca="1" si="120"/>
        <v>b</v>
      </c>
      <c r="L458" s="8">
        <f t="shared" si="119"/>
        <v>48183</v>
      </c>
      <c r="N458" s="29"/>
      <c r="O458" t="str">
        <f t="shared" si="115"/>
        <v xml:space="preserve"> </v>
      </c>
      <c r="P458" t="str">
        <f t="shared" si="116"/>
        <v xml:space="preserve"> </v>
      </c>
      <c r="Q458" s="59" t="str">
        <f t="shared" si="117"/>
        <v xml:space="preserve"> </v>
      </c>
      <c r="R458" s="36" t="str">
        <f t="shared" si="118"/>
        <v xml:space="preserve"> </v>
      </c>
      <c r="S458" s="37" t="str">
        <f t="shared" ca="1" si="103"/>
        <v xml:space="preserve"> </v>
      </c>
      <c r="T458" s="95">
        <f ca="1">IF(L458&gt;=N$2,1,D458*T459/VLOOKUP(L458,Moeda!A$3:D$24,4,1))</f>
        <v>1</v>
      </c>
    </row>
    <row r="459" spans="1:20" x14ac:dyDescent="0.2">
      <c r="A459" s="8">
        <v>48214</v>
      </c>
      <c r="B459" s="62"/>
      <c r="C459" s="39"/>
      <c r="D459" s="83" t="str">
        <f t="shared" ca="1" si="104"/>
        <v/>
      </c>
      <c r="E459" s="97" t="str">
        <f t="shared" ca="1" si="105"/>
        <v/>
      </c>
      <c r="F459" s="82" t="str">
        <f t="shared" ca="1" si="106"/>
        <v/>
      </c>
      <c r="G459" s="97" t="str">
        <f t="shared" ca="1" si="107"/>
        <v/>
      </c>
      <c r="H459" s="82" t="str">
        <f t="shared" ca="1" si="108"/>
        <v/>
      </c>
      <c r="I459" s="97" t="str">
        <f t="shared" ca="1" si="109"/>
        <v/>
      </c>
      <c r="J459" s="14" t="str">
        <f t="shared" ca="1" si="120"/>
        <v>b</v>
      </c>
      <c r="L459" s="8">
        <f t="shared" si="119"/>
        <v>48214</v>
      </c>
      <c r="N459" s="29"/>
      <c r="O459" t="str">
        <f t="shared" si="115"/>
        <v xml:space="preserve"> </v>
      </c>
      <c r="P459" t="str">
        <f t="shared" si="116"/>
        <v xml:space="preserve"> </v>
      </c>
      <c r="Q459" s="59" t="str">
        <f t="shared" si="117"/>
        <v xml:space="preserve"> </v>
      </c>
      <c r="R459" s="36" t="str">
        <f t="shared" si="118"/>
        <v xml:space="preserve"> </v>
      </c>
      <c r="S459" s="37" t="str">
        <f t="shared" ca="1" si="103"/>
        <v xml:space="preserve"> </v>
      </c>
      <c r="T459" s="95">
        <f ca="1">IF(L459&gt;=N$2,1,D459*T460/VLOOKUP(L459,Moeda!A$3:D$24,4,1))</f>
        <v>1</v>
      </c>
    </row>
    <row r="460" spans="1:20" x14ac:dyDescent="0.2">
      <c r="A460" s="8">
        <v>48245</v>
      </c>
      <c r="B460" s="62"/>
      <c r="C460" s="39"/>
      <c r="D460" s="83" t="str">
        <f t="shared" ca="1" si="104"/>
        <v/>
      </c>
      <c r="E460" s="97" t="str">
        <f t="shared" ca="1" si="105"/>
        <v/>
      </c>
      <c r="F460" s="82" t="str">
        <f t="shared" ca="1" si="106"/>
        <v/>
      </c>
      <c r="G460" s="97" t="str">
        <f t="shared" ca="1" si="107"/>
        <v/>
      </c>
      <c r="H460" s="82" t="str">
        <f t="shared" ca="1" si="108"/>
        <v/>
      </c>
      <c r="I460" s="97" t="str">
        <f t="shared" ca="1" si="109"/>
        <v/>
      </c>
      <c r="J460" s="14" t="str">
        <f t="shared" ca="1" si="120"/>
        <v>b</v>
      </c>
      <c r="L460" s="8">
        <f t="shared" si="119"/>
        <v>48245</v>
      </c>
      <c r="N460" s="29"/>
      <c r="O460" t="str">
        <f t="shared" si="115"/>
        <v xml:space="preserve"> </v>
      </c>
      <c r="P460" t="str">
        <f t="shared" si="116"/>
        <v xml:space="preserve"> </v>
      </c>
      <c r="Q460" s="59" t="str">
        <f t="shared" si="117"/>
        <v xml:space="preserve"> </v>
      </c>
      <c r="R460" s="36" t="str">
        <f t="shared" si="118"/>
        <v xml:space="preserve"> </v>
      </c>
      <c r="S460" s="37" t="str">
        <f t="shared" ca="1" si="103"/>
        <v xml:space="preserve"> </v>
      </c>
      <c r="T460" s="95">
        <f ca="1">IF(L460&gt;=N$2,1,D460*T461/VLOOKUP(L460,Moeda!A$3:D$24,4,1))</f>
        <v>1</v>
      </c>
    </row>
    <row r="461" spans="1:20" x14ac:dyDescent="0.2">
      <c r="A461" s="8">
        <v>48274</v>
      </c>
      <c r="B461" s="62"/>
      <c r="C461" s="39"/>
      <c r="D461" s="83" t="str">
        <f t="shared" ca="1" si="104"/>
        <v/>
      </c>
      <c r="E461" s="97" t="str">
        <f t="shared" ca="1" si="105"/>
        <v/>
      </c>
      <c r="F461" s="82" t="str">
        <f t="shared" ca="1" si="106"/>
        <v/>
      </c>
      <c r="G461" s="97" t="str">
        <f t="shared" ca="1" si="107"/>
        <v/>
      </c>
      <c r="H461" s="82" t="str">
        <f t="shared" ca="1" si="108"/>
        <v/>
      </c>
      <c r="I461" s="97" t="str">
        <f t="shared" ca="1" si="109"/>
        <v/>
      </c>
      <c r="J461" s="14" t="str">
        <f t="shared" ca="1" si="120"/>
        <v>b</v>
      </c>
      <c r="L461" s="8">
        <f t="shared" si="119"/>
        <v>48274</v>
      </c>
      <c r="N461" s="29"/>
      <c r="O461" t="str">
        <f t="shared" si="115"/>
        <v xml:space="preserve"> </v>
      </c>
      <c r="P461" t="str">
        <f t="shared" si="116"/>
        <v xml:space="preserve"> </v>
      </c>
      <c r="Q461" s="59" t="str">
        <f t="shared" si="117"/>
        <v xml:space="preserve"> </v>
      </c>
      <c r="R461" s="36" t="str">
        <f t="shared" si="118"/>
        <v xml:space="preserve"> </v>
      </c>
      <c r="S461" s="37" t="str">
        <f t="shared" ca="1" si="103"/>
        <v xml:space="preserve"> </v>
      </c>
      <c r="T461" s="95">
        <f ca="1">IF(L461&gt;=N$2,1,D461*T462/VLOOKUP(L461,Moeda!A$3:D$24,4,1))</f>
        <v>1</v>
      </c>
    </row>
    <row r="462" spans="1:20" x14ac:dyDescent="0.2">
      <c r="A462" s="8">
        <v>48305</v>
      </c>
      <c r="B462" s="62"/>
      <c r="C462" s="39"/>
      <c r="D462" s="83" t="str">
        <f t="shared" ca="1" si="104"/>
        <v/>
      </c>
      <c r="E462" s="97" t="str">
        <f t="shared" ca="1" si="105"/>
        <v/>
      </c>
      <c r="F462" s="82" t="str">
        <f t="shared" ca="1" si="106"/>
        <v/>
      </c>
      <c r="G462" s="97" t="str">
        <f t="shared" ca="1" si="107"/>
        <v/>
      </c>
      <c r="H462" s="82" t="str">
        <f t="shared" ca="1" si="108"/>
        <v/>
      </c>
      <c r="I462" s="97" t="str">
        <f t="shared" ca="1" si="109"/>
        <v/>
      </c>
      <c r="J462" s="14" t="str">
        <f t="shared" ca="1" si="120"/>
        <v>b</v>
      </c>
      <c r="L462" s="8">
        <f t="shared" si="119"/>
        <v>48305</v>
      </c>
      <c r="N462" s="29"/>
      <c r="O462" t="str">
        <f t="shared" si="115"/>
        <v xml:space="preserve"> </v>
      </c>
      <c r="P462" t="str">
        <f t="shared" si="116"/>
        <v xml:space="preserve"> </v>
      </c>
      <c r="Q462" s="59" t="str">
        <f t="shared" si="117"/>
        <v xml:space="preserve"> </v>
      </c>
      <c r="R462" s="36" t="str">
        <f t="shared" si="118"/>
        <v xml:space="preserve"> </v>
      </c>
      <c r="S462" s="37" t="str">
        <f t="shared" ca="1" si="103"/>
        <v xml:space="preserve"> </v>
      </c>
      <c r="T462" s="95">
        <f ca="1">IF(L462&gt;=N$2,1,D462*T463/VLOOKUP(L462,Moeda!A$3:D$24,4,1))</f>
        <v>1</v>
      </c>
    </row>
    <row r="463" spans="1:20" x14ac:dyDescent="0.2">
      <c r="A463" s="8">
        <v>48335</v>
      </c>
      <c r="B463" s="62"/>
      <c r="C463" s="39"/>
      <c r="D463" s="83" t="str">
        <f t="shared" ca="1" si="104"/>
        <v/>
      </c>
      <c r="E463" s="97" t="str">
        <f t="shared" ca="1" si="105"/>
        <v/>
      </c>
      <c r="F463" s="82" t="str">
        <f t="shared" ca="1" si="106"/>
        <v/>
      </c>
      <c r="G463" s="97" t="str">
        <f t="shared" ca="1" si="107"/>
        <v/>
      </c>
      <c r="H463" s="82" t="str">
        <f t="shared" ca="1" si="108"/>
        <v/>
      </c>
      <c r="I463" s="97" t="str">
        <f t="shared" ca="1" si="109"/>
        <v/>
      </c>
      <c r="J463" s="14" t="str">
        <f t="shared" ca="1" si="120"/>
        <v>b</v>
      </c>
      <c r="L463" s="8">
        <f t="shared" si="119"/>
        <v>48335</v>
      </c>
      <c r="N463" s="29"/>
      <c r="O463" t="str">
        <f t="shared" si="115"/>
        <v xml:space="preserve"> </v>
      </c>
      <c r="P463" t="str">
        <f t="shared" si="116"/>
        <v xml:space="preserve"> </v>
      </c>
      <c r="Q463" s="59" t="str">
        <f t="shared" si="117"/>
        <v xml:space="preserve"> </v>
      </c>
      <c r="R463" s="36" t="str">
        <f t="shared" si="118"/>
        <v xml:space="preserve"> </v>
      </c>
      <c r="S463" s="37" t="str">
        <f t="shared" ca="1" si="103"/>
        <v xml:space="preserve"> </v>
      </c>
      <c r="T463" s="95">
        <f ca="1">IF(L463&gt;=N$2,1,D463*T464/VLOOKUP(L463,Moeda!A$3:D$24,4,1))</f>
        <v>1</v>
      </c>
    </row>
    <row r="464" spans="1:20" x14ac:dyDescent="0.2">
      <c r="A464" s="8">
        <v>48366</v>
      </c>
      <c r="B464" s="62"/>
      <c r="C464" s="39"/>
      <c r="D464" s="83" t="str">
        <f t="shared" ca="1" si="104"/>
        <v/>
      </c>
      <c r="E464" s="97" t="str">
        <f t="shared" ca="1" si="105"/>
        <v/>
      </c>
      <c r="F464" s="82" t="str">
        <f t="shared" ca="1" si="106"/>
        <v/>
      </c>
      <c r="G464" s="97" t="str">
        <f t="shared" ca="1" si="107"/>
        <v/>
      </c>
      <c r="H464" s="82" t="str">
        <f t="shared" ca="1" si="108"/>
        <v/>
      </c>
      <c r="I464" s="97" t="str">
        <f t="shared" ca="1" si="109"/>
        <v/>
      </c>
      <c r="J464" s="14" t="str">
        <f t="shared" ca="1" si="120"/>
        <v>b</v>
      </c>
      <c r="L464" s="8">
        <f t="shared" si="119"/>
        <v>48366</v>
      </c>
      <c r="N464" s="29"/>
      <c r="O464" t="str">
        <f t="shared" si="115"/>
        <v xml:space="preserve"> </v>
      </c>
      <c r="P464" t="str">
        <f t="shared" si="116"/>
        <v xml:space="preserve"> </v>
      </c>
      <c r="Q464" s="59" t="str">
        <f t="shared" si="117"/>
        <v xml:space="preserve"> </v>
      </c>
      <c r="R464" s="36" t="str">
        <f t="shared" si="118"/>
        <v xml:space="preserve"> </v>
      </c>
      <c r="S464" s="37" t="str">
        <f t="shared" ca="1" si="103"/>
        <v xml:space="preserve"> </v>
      </c>
      <c r="T464" s="95">
        <f ca="1">IF(L464&gt;=N$2,1,D464*T465/VLOOKUP(L464,Moeda!A$3:D$24,4,1))</f>
        <v>1</v>
      </c>
    </row>
    <row r="465" spans="1:20" x14ac:dyDescent="0.2">
      <c r="A465" s="8">
        <v>48396</v>
      </c>
      <c r="B465" s="62"/>
      <c r="C465" s="39"/>
      <c r="D465" s="83" t="str">
        <f t="shared" ca="1" si="104"/>
        <v/>
      </c>
      <c r="E465" s="97" t="str">
        <f t="shared" ca="1" si="105"/>
        <v/>
      </c>
      <c r="F465" s="82" t="str">
        <f t="shared" ca="1" si="106"/>
        <v/>
      </c>
      <c r="G465" s="97" t="str">
        <f t="shared" ca="1" si="107"/>
        <v/>
      </c>
      <c r="H465" s="82" t="str">
        <f t="shared" ca="1" si="108"/>
        <v/>
      </c>
      <c r="I465" s="97" t="str">
        <f t="shared" ca="1" si="109"/>
        <v/>
      </c>
      <c r="J465" s="14" t="str">
        <f t="shared" ca="1" si="120"/>
        <v>b</v>
      </c>
      <c r="L465" s="8">
        <f t="shared" si="119"/>
        <v>48396</v>
      </c>
      <c r="N465" s="29"/>
      <c r="O465" t="str">
        <f t="shared" si="115"/>
        <v xml:space="preserve"> </v>
      </c>
      <c r="P465" t="str">
        <f t="shared" si="116"/>
        <v xml:space="preserve"> </v>
      </c>
      <c r="Q465" s="59" t="str">
        <f t="shared" si="117"/>
        <v xml:space="preserve"> </v>
      </c>
      <c r="R465" s="36" t="str">
        <f t="shared" si="118"/>
        <v xml:space="preserve"> </v>
      </c>
      <c r="S465" s="37" t="str">
        <f t="shared" ca="1" si="103"/>
        <v xml:space="preserve"> </v>
      </c>
      <c r="T465" s="95">
        <f ca="1">IF(L465&gt;=N$2,1,D465*T466/VLOOKUP(L465,Moeda!A$3:D$24,4,1))</f>
        <v>1</v>
      </c>
    </row>
    <row r="466" spans="1:20" x14ac:dyDescent="0.2">
      <c r="A466" s="8">
        <v>48427</v>
      </c>
      <c r="B466" s="62"/>
      <c r="C466" s="39"/>
      <c r="D466" s="83" t="str">
        <f t="shared" ca="1" si="104"/>
        <v/>
      </c>
      <c r="E466" s="97" t="str">
        <f t="shared" ca="1" si="105"/>
        <v/>
      </c>
      <c r="F466" s="82" t="str">
        <f t="shared" ca="1" si="106"/>
        <v/>
      </c>
      <c r="G466" s="97" t="str">
        <f t="shared" ca="1" si="107"/>
        <v/>
      </c>
      <c r="H466" s="82" t="str">
        <f t="shared" ca="1" si="108"/>
        <v/>
      </c>
      <c r="I466" s="97" t="str">
        <f t="shared" ca="1" si="109"/>
        <v/>
      </c>
      <c r="J466" s="14" t="str">
        <f t="shared" ca="1" si="120"/>
        <v>b</v>
      </c>
      <c r="L466" s="8">
        <f t="shared" si="119"/>
        <v>48427</v>
      </c>
      <c r="N466" s="29"/>
      <c r="O466" t="str">
        <f t="shared" si="115"/>
        <v xml:space="preserve"> </v>
      </c>
      <c r="P466" t="str">
        <f t="shared" si="116"/>
        <v xml:space="preserve"> </v>
      </c>
      <c r="Q466" s="59" t="str">
        <f t="shared" si="117"/>
        <v xml:space="preserve"> </v>
      </c>
      <c r="R466" s="36" t="str">
        <f t="shared" si="118"/>
        <v xml:space="preserve"> </v>
      </c>
      <c r="S466" s="37" t="str">
        <f t="shared" ca="1" si="103"/>
        <v xml:space="preserve"> </v>
      </c>
      <c r="T466" s="95">
        <f ca="1">IF(L466&gt;=N$2,1,D466*T467/VLOOKUP(L466,Moeda!A$3:D$24,4,1))</f>
        <v>1</v>
      </c>
    </row>
    <row r="467" spans="1:20" x14ac:dyDescent="0.2">
      <c r="A467" s="8">
        <v>48458</v>
      </c>
      <c r="B467" s="62"/>
      <c r="C467" s="39"/>
      <c r="D467" s="83" t="str">
        <f t="shared" ca="1" si="104"/>
        <v/>
      </c>
      <c r="E467" s="97" t="str">
        <f t="shared" ca="1" si="105"/>
        <v/>
      </c>
      <c r="F467" s="82" t="str">
        <f t="shared" ca="1" si="106"/>
        <v/>
      </c>
      <c r="G467" s="97" t="str">
        <f t="shared" ca="1" si="107"/>
        <v/>
      </c>
      <c r="H467" s="82" t="str">
        <f t="shared" ca="1" si="108"/>
        <v/>
      </c>
      <c r="I467" s="97" t="str">
        <f t="shared" ca="1" si="109"/>
        <v/>
      </c>
      <c r="J467" s="14" t="str">
        <f t="shared" ca="1" si="120"/>
        <v>b</v>
      </c>
      <c r="L467" s="8">
        <f t="shared" si="119"/>
        <v>48458</v>
      </c>
      <c r="N467" s="29"/>
      <c r="O467" t="str">
        <f t="shared" si="115"/>
        <v xml:space="preserve"> </v>
      </c>
      <c r="P467" t="str">
        <f t="shared" si="116"/>
        <v xml:space="preserve"> </v>
      </c>
      <c r="Q467" s="59" t="str">
        <f t="shared" si="117"/>
        <v xml:space="preserve"> </v>
      </c>
      <c r="R467" s="36" t="str">
        <f t="shared" si="118"/>
        <v xml:space="preserve"> </v>
      </c>
      <c r="S467" s="37" t="str">
        <f t="shared" ref="S467:S530" ca="1" si="121">IF(L467=N$2,1,IF(L467&lt;N$2,T467," "))</f>
        <v xml:space="preserve"> </v>
      </c>
      <c r="T467" s="95">
        <f ca="1">IF(L467&gt;=N$2,1,D467*T468/VLOOKUP(L467,Moeda!A$3:D$24,4,1))</f>
        <v>1</v>
      </c>
    </row>
    <row r="468" spans="1:20" x14ac:dyDescent="0.2">
      <c r="A468" s="8">
        <v>48488</v>
      </c>
      <c r="B468" s="62"/>
      <c r="C468" s="39"/>
      <c r="D468" s="83" t="str">
        <f t="shared" ref="D468:D531" ca="1" si="122">IF(J468="b","",C468/C467)</f>
        <v/>
      </c>
      <c r="E468" s="97" t="str">
        <f t="shared" ref="E468:E531" ca="1" si="123">IF($J468="b","",100*(D468-1))</f>
        <v/>
      </c>
      <c r="F468" s="82" t="str">
        <f t="shared" ref="F468:F531" ca="1" si="124">IF(J468="b","",IF(MONTH(A468)=1,D468,D468*F467))</f>
        <v/>
      </c>
      <c r="G468" s="97" t="str">
        <f t="shared" ref="G468:G531" ca="1" si="125">IF($J468="b","",100*(F468-1))</f>
        <v/>
      </c>
      <c r="H468" s="82" t="str">
        <f t="shared" ref="H468:H531" ca="1" si="126">IF($J468="b","",PRODUCT(D457:D468))</f>
        <v/>
      </c>
      <c r="I468" s="97" t="str">
        <f t="shared" ref="I468:I531" ca="1" si="127">IF($J468="b","",100*(H468-1))</f>
        <v/>
      </c>
      <c r="J468" s="14" t="str">
        <f t="shared" ca="1" si="120"/>
        <v>b</v>
      </c>
      <c r="L468" s="8">
        <f t="shared" si="119"/>
        <v>48488</v>
      </c>
      <c r="N468" s="29"/>
      <c r="O468" t="str">
        <f t="shared" si="115"/>
        <v xml:space="preserve"> </v>
      </c>
      <c r="P468" t="str">
        <f t="shared" si="116"/>
        <v xml:space="preserve"> </v>
      </c>
      <c r="Q468" s="59" t="str">
        <f t="shared" si="117"/>
        <v xml:space="preserve"> </v>
      </c>
      <c r="R468" s="36" t="str">
        <f t="shared" si="118"/>
        <v xml:space="preserve"> </v>
      </c>
      <c r="S468" s="37" t="str">
        <f t="shared" ca="1" si="121"/>
        <v xml:space="preserve"> </v>
      </c>
      <c r="T468" s="95">
        <f ca="1">IF(L468&gt;=N$2,1,D468*T469/VLOOKUP(L468,Moeda!A$3:D$24,4,1))</f>
        <v>1</v>
      </c>
    </row>
    <row r="469" spans="1:20" x14ac:dyDescent="0.2">
      <c r="A469" s="8">
        <v>48519</v>
      </c>
      <c r="B469" s="62"/>
      <c r="C469" s="39"/>
      <c r="D469" s="83" t="str">
        <f t="shared" ca="1" si="122"/>
        <v/>
      </c>
      <c r="E469" s="97" t="str">
        <f t="shared" ca="1" si="123"/>
        <v/>
      </c>
      <c r="F469" s="82" t="str">
        <f t="shared" ca="1" si="124"/>
        <v/>
      </c>
      <c r="G469" s="97" t="str">
        <f t="shared" ca="1" si="125"/>
        <v/>
      </c>
      <c r="H469" s="82" t="str">
        <f t="shared" ca="1" si="126"/>
        <v/>
      </c>
      <c r="I469" s="97" t="str">
        <f t="shared" ca="1" si="127"/>
        <v/>
      </c>
      <c r="J469" s="14" t="str">
        <f t="shared" ca="1" si="120"/>
        <v>b</v>
      </c>
      <c r="L469" s="8">
        <f t="shared" si="119"/>
        <v>48519</v>
      </c>
      <c r="N469" s="29"/>
      <c r="O469" t="str">
        <f t="shared" si="115"/>
        <v xml:space="preserve"> </v>
      </c>
      <c r="P469" t="str">
        <f t="shared" si="116"/>
        <v xml:space="preserve"> </v>
      </c>
      <c r="Q469" s="59" t="str">
        <f t="shared" si="117"/>
        <v xml:space="preserve"> </v>
      </c>
      <c r="R469" s="36" t="str">
        <f t="shared" si="118"/>
        <v xml:space="preserve"> </v>
      </c>
      <c r="S469" s="37" t="str">
        <f t="shared" ca="1" si="121"/>
        <v xml:space="preserve"> </v>
      </c>
      <c r="T469" s="95">
        <f ca="1">IF(L469&gt;=N$2,1,D469*T470/VLOOKUP(L469,Moeda!A$3:D$24,4,1))</f>
        <v>1</v>
      </c>
    </row>
    <row r="470" spans="1:20" x14ac:dyDescent="0.2">
      <c r="A470" s="8">
        <v>48549</v>
      </c>
      <c r="B470" s="62"/>
      <c r="C470" s="39"/>
      <c r="D470" s="83" t="str">
        <f t="shared" ca="1" si="122"/>
        <v/>
      </c>
      <c r="E470" s="97" t="str">
        <f t="shared" ca="1" si="123"/>
        <v/>
      </c>
      <c r="F470" s="82" t="str">
        <f t="shared" ca="1" si="124"/>
        <v/>
      </c>
      <c r="G470" s="97" t="str">
        <f t="shared" ca="1" si="125"/>
        <v/>
      </c>
      <c r="H470" s="82" t="str">
        <f t="shared" ca="1" si="126"/>
        <v/>
      </c>
      <c r="I470" s="97" t="str">
        <f t="shared" ca="1" si="127"/>
        <v/>
      </c>
      <c r="J470" s="14" t="str">
        <f t="shared" ca="1" si="120"/>
        <v>b</v>
      </c>
      <c r="L470" s="8">
        <f t="shared" si="119"/>
        <v>48549</v>
      </c>
      <c r="N470" s="29"/>
      <c r="O470" t="str">
        <f t="shared" si="115"/>
        <v xml:space="preserve"> </v>
      </c>
      <c r="P470" t="str">
        <f t="shared" si="116"/>
        <v xml:space="preserve"> </v>
      </c>
      <c r="Q470" s="59" t="str">
        <f t="shared" si="117"/>
        <v xml:space="preserve"> </v>
      </c>
      <c r="R470" s="36" t="str">
        <f t="shared" si="118"/>
        <v xml:space="preserve"> </v>
      </c>
      <c r="S470" s="37" t="str">
        <f t="shared" ca="1" si="121"/>
        <v xml:space="preserve"> </v>
      </c>
      <c r="T470" s="95">
        <f ca="1">IF(L470&gt;=N$2,1,D470*T471/VLOOKUP(L470,Moeda!A$3:D$24,4,1))</f>
        <v>1</v>
      </c>
    </row>
    <row r="471" spans="1:20" x14ac:dyDescent="0.2">
      <c r="A471" s="8">
        <v>48580</v>
      </c>
      <c r="B471" s="62"/>
      <c r="C471" s="39"/>
      <c r="D471" s="83" t="str">
        <f t="shared" ca="1" si="122"/>
        <v/>
      </c>
      <c r="E471" s="97" t="str">
        <f t="shared" ca="1" si="123"/>
        <v/>
      </c>
      <c r="F471" s="82" t="str">
        <f t="shared" ca="1" si="124"/>
        <v/>
      </c>
      <c r="G471" s="97" t="str">
        <f t="shared" ca="1" si="125"/>
        <v/>
      </c>
      <c r="H471" s="82" t="str">
        <f t="shared" ca="1" si="126"/>
        <v/>
      </c>
      <c r="I471" s="97" t="str">
        <f t="shared" ca="1" si="127"/>
        <v/>
      </c>
      <c r="J471" s="14" t="str">
        <f t="shared" ca="1" si="120"/>
        <v>b</v>
      </c>
      <c r="L471" s="8">
        <f t="shared" si="119"/>
        <v>48580</v>
      </c>
      <c r="N471" s="29"/>
      <c r="O471" t="str">
        <f t="shared" si="115"/>
        <v xml:space="preserve"> </v>
      </c>
      <c r="P471" t="str">
        <f t="shared" si="116"/>
        <v xml:space="preserve"> </v>
      </c>
      <c r="Q471" s="59" t="str">
        <f t="shared" ref="Q471:Q534" si="128">IF(M471&gt;=1,O471*P471," ")</f>
        <v xml:space="preserve"> </v>
      </c>
      <c r="R471" s="36" t="str">
        <f t="shared" si="118"/>
        <v xml:space="preserve"> </v>
      </c>
      <c r="S471" s="37" t="str">
        <f t="shared" ca="1" si="121"/>
        <v xml:space="preserve"> </v>
      </c>
      <c r="T471" s="95">
        <f ca="1">IF(L471&gt;=N$2,1,D471*T472/VLOOKUP(L471,Moeda!A$3:D$24,4,1))</f>
        <v>1</v>
      </c>
    </row>
    <row r="472" spans="1:20" x14ac:dyDescent="0.2">
      <c r="A472" s="8">
        <v>48611</v>
      </c>
      <c r="B472" s="62"/>
      <c r="C472" s="39"/>
      <c r="D472" s="83" t="str">
        <f t="shared" ca="1" si="122"/>
        <v/>
      </c>
      <c r="E472" s="97" t="str">
        <f t="shared" ca="1" si="123"/>
        <v/>
      </c>
      <c r="F472" s="82" t="str">
        <f t="shared" ca="1" si="124"/>
        <v/>
      </c>
      <c r="G472" s="97" t="str">
        <f t="shared" ca="1" si="125"/>
        <v/>
      </c>
      <c r="H472" s="82" t="str">
        <f t="shared" ca="1" si="126"/>
        <v/>
      </c>
      <c r="I472" s="97" t="str">
        <f t="shared" ca="1" si="127"/>
        <v/>
      </c>
      <c r="J472" s="14" t="str">
        <f t="shared" ca="1" si="120"/>
        <v>b</v>
      </c>
      <c r="L472" s="8">
        <f t="shared" si="119"/>
        <v>48611</v>
      </c>
      <c r="N472" s="29"/>
      <c r="O472" t="str">
        <f t="shared" si="115"/>
        <v xml:space="preserve"> </v>
      </c>
      <c r="P472" t="str">
        <f t="shared" si="116"/>
        <v xml:space="preserve"> </v>
      </c>
      <c r="Q472" s="59" t="str">
        <f t="shared" si="128"/>
        <v xml:space="preserve"> </v>
      </c>
      <c r="R472" s="36" t="str">
        <f t="shared" si="118"/>
        <v xml:space="preserve"> </v>
      </c>
      <c r="S472" s="37" t="str">
        <f t="shared" ca="1" si="121"/>
        <v xml:space="preserve"> </v>
      </c>
      <c r="T472" s="95">
        <f ca="1">IF(L472&gt;=N$2,1,D472*T473/VLOOKUP(L472,Moeda!A$3:D$24,4,1))</f>
        <v>1</v>
      </c>
    </row>
    <row r="473" spans="1:20" x14ac:dyDescent="0.2">
      <c r="A473" s="8">
        <v>48639</v>
      </c>
      <c r="B473" s="62"/>
      <c r="C473" s="39"/>
      <c r="D473" s="83" t="str">
        <f t="shared" ca="1" si="122"/>
        <v/>
      </c>
      <c r="E473" s="97" t="str">
        <f t="shared" ca="1" si="123"/>
        <v/>
      </c>
      <c r="F473" s="82" t="str">
        <f t="shared" ca="1" si="124"/>
        <v/>
      </c>
      <c r="G473" s="97" t="str">
        <f t="shared" ca="1" si="125"/>
        <v/>
      </c>
      <c r="H473" s="82" t="str">
        <f t="shared" ca="1" si="126"/>
        <v/>
      </c>
      <c r="I473" s="97" t="str">
        <f t="shared" ca="1" si="127"/>
        <v/>
      </c>
      <c r="J473" s="14" t="str">
        <f t="shared" ca="1" si="120"/>
        <v>b</v>
      </c>
      <c r="L473" s="8">
        <f t="shared" si="119"/>
        <v>48639</v>
      </c>
      <c r="N473" s="29"/>
      <c r="O473" t="str">
        <f t="shared" si="115"/>
        <v xml:space="preserve"> </v>
      </c>
      <c r="P473" t="str">
        <f t="shared" si="116"/>
        <v xml:space="preserve"> </v>
      </c>
      <c r="Q473" s="59" t="str">
        <f t="shared" si="128"/>
        <v xml:space="preserve"> </v>
      </c>
      <c r="R473" s="36" t="str">
        <f t="shared" si="118"/>
        <v xml:space="preserve"> </v>
      </c>
      <c r="S473" s="37" t="str">
        <f t="shared" ca="1" si="121"/>
        <v xml:space="preserve"> </v>
      </c>
      <c r="T473" s="95">
        <f ca="1">IF(L473&gt;=N$2,1,D473*T474/VLOOKUP(L473,Moeda!A$3:D$24,4,1))</f>
        <v>1</v>
      </c>
    </row>
    <row r="474" spans="1:20" x14ac:dyDescent="0.2">
      <c r="A474" s="8">
        <v>48670</v>
      </c>
      <c r="B474" s="62"/>
      <c r="C474" s="39"/>
      <c r="D474" s="83" t="str">
        <f t="shared" ca="1" si="122"/>
        <v/>
      </c>
      <c r="E474" s="97" t="str">
        <f t="shared" ca="1" si="123"/>
        <v/>
      </c>
      <c r="F474" s="82" t="str">
        <f t="shared" ca="1" si="124"/>
        <v/>
      </c>
      <c r="G474" s="97" t="str">
        <f t="shared" ca="1" si="125"/>
        <v/>
      </c>
      <c r="H474" s="82" t="str">
        <f t="shared" ca="1" si="126"/>
        <v/>
      </c>
      <c r="I474" s="97" t="str">
        <f t="shared" ca="1" si="127"/>
        <v/>
      </c>
      <c r="J474" s="14" t="str">
        <f t="shared" ca="1" si="120"/>
        <v>b</v>
      </c>
      <c r="L474" s="8">
        <f t="shared" si="119"/>
        <v>48670</v>
      </c>
      <c r="N474" s="29"/>
      <c r="O474" t="str">
        <f t="shared" si="115"/>
        <v xml:space="preserve"> </v>
      </c>
      <c r="P474" t="str">
        <f t="shared" si="116"/>
        <v xml:space="preserve"> </v>
      </c>
      <c r="Q474" s="59" t="str">
        <f t="shared" si="128"/>
        <v xml:space="preserve"> </v>
      </c>
      <c r="R474" s="36" t="str">
        <f t="shared" si="118"/>
        <v xml:space="preserve"> </v>
      </c>
      <c r="S474" s="37" t="str">
        <f t="shared" ca="1" si="121"/>
        <v xml:space="preserve"> </v>
      </c>
      <c r="T474" s="95">
        <f ca="1">IF(L474&gt;=N$2,1,D474*T475/VLOOKUP(L474,Moeda!A$3:D$24,4,1))</f>
        <v>1</v>
      </c>
    </row>
    <row r="475" spans="1:20" x14ac:dyDescent="0.2">
      <c r="A475" s="8">
        <v>48700</v>
      </c>
      <c r="B475" s="62"/>
      <c r="C475" s="39"/>
      <c r="D475" s="83" t="str">
        <f t="shared" ca="1" si="122"/>
        <v/>
      </c>
      <c r="E475" s="97" t="str">
        <f t="shared" ca="1" si="123"/>
        <v/>
      </c>
      <c r="F475" s="82" t="str">
        <f t="shared" ca="1" si="124"/>
        <v/>
      </c>
      <c r="G475" s="97" t="str">
        <f t="shared" ca="1" si="125"/>
        <v/>
      </c>
      <c r="H475" s="82" t="str">
        <f t="shared" ca="1" si="126"/>
        <v/>
      </c>
      <c r="I475" s="97" t="str">
        <f t="shared" ca="1" si="127"/>
        <v/>
      </c>
      <c r="J475" s="14" t="str">
        <f t="shared" ca="1" si="120"/>
        <v>b</v>
      </c>
      <c r="L475" s="8">
        <f t="shared" si="119"/>
        <v>48700</v>
      </c>
      <c r="N475" s="29"/>
      <c r="O475" t="str">
        <f t="shared" si="115"/>
        <v xml:space="preserve"> </v>
      </c>
      <c r="P475" t="str">
        <f t="shared" si="116"/>
        <v xml:space="preserve"> </v>
      </c>
      <c r="Q475" s="59" t="str">
        <f t="shared" si="128"/>
        <v xml:space="preserve"> </v>
      </c>
      <c r="R475" s="36" t="str">
        <f t="shared" si="118"/>
        <v xml:space="preserve"> </v>
      </c>
      <c r="S475" s="37" t="str">
        <f t="shared" ca="1" si="121"/>
        <v xml:space="preserve"> </v>
      </c>
      <c r="T475" s="95">
        <f ca="1">IF(L475&gt;=N$2,1,D475*T476/VLOOKUP(L475,Moeda!A$3:D$24,4,1))</f>
        <v>1</v>
      </c>
    </row>
    <row r="476" spans="1:20" x14ac:dyDescent="0.2">
      <c r="A476" s="8">
        <v>48731</v>
      </c>
      <c r="B476" s="62"/>
      <c r="C476" s="39"/>
      <c r="D476" s="83" t="str">
        <f t="shared" ca="1" si="122"/>
        <v/>
      </c>
      <c r="E476" s="97" t="str">
        <f t="shared" ca="1" si="123"/>
        <v/>
      </c>
      <c r="F476" s="82" t="str">
        <f t="shared" ca="1" si="124"/>
        <v/>
      </c>
      <c r="G476" s="97" t="str">
        <f t="shared" ca="1" si="125"/>
        <v/>
      </c>
      <c r="H476" s="82" t="str">
        <f t="shared" ca="1" si="126"/>
        <v/>
      </c>
      <c r="I476" s="97" t="str">
        <f t="shared" ca="1" si="127"/>
        <v/>
      </c>
      <c r="J476" s="14" t="str">
        <f t="shared" ca="1" si="120"/>
        <v>b</v>
      </c>
      <c r="L476" s="8">
        <f t="shared" si="119"/>
        <v>48731</v>
      </c>
      <c r="N476" s="29"/>
      <c r="O476" t="str">
        <f t="shared" si="115"/>
        <v xml:space="preserve"> </v>
      </c>
      <c r="P476" t="str">
        <f t="shared" si="116"/>
        <v xml:space="preserve"> </v>
      </c>
      <c r="Q476" s="59" t="str">
        <f t="shared" si="128"/>
        <v xml:space="preserve"> </v>
      </c>
      <c r="R476" s="36" t="str">
        <f t="shared" si="118"/>
        <v xml:space="preserve"> </v>
      </c>
      <c r="S476" s="37" t="str">
        <f t="shared" ca="1" si="121"/>
        <v xml:space="preserve"> </v>
      </c>
      <c r="T476" s="95">
        <f ca="1">IF(L476&gt;=N$2,1,D476*T477/VLOOKUP(L476,Moeda!A$3:D$24,4,1))</f>
        <v>1</v>
      </c>
    </row>
    <row r="477" spans="1:20" x14ac:dyDescent="0.2">
      <c r="A477" s="8">
        <v>48761</v>
      </c>
      <c r="B477" s="62"/>
      <c r="C477" s="39"/>
      <c r="D477" s="83" t="str">
        <f t="shared" ca="1" si="122"/>
        <v/>
      </c>
      <c r="E477" s="97" t="str">
        <f t="shared" ca="1" si="123"/>
        <v/>
      </c>
      <c r="F477" s="82" t="str">
        <f t="shared" ca="1" si="124"/>
        <v/>
      </c>
      <c r="G477" s="97" t="str">
        <f t="shared" ca="1" si="125"/>
        <v/>
      </c>
      <c r="H477" s="82" t="str">
        <f t="shared" ca="1" si="126"/>
        <v/>
      </c>
      <c r="I477" s="97" t="str">
        <f t="shared" ca="1" si="127"/>
        <v/>
      </c>
      <c r="J477" s="14" t="str">
        <f t="shared" ca="1" si="120"/>
        <v>b</v>
      </c>
      <c r="L477" s="8">
        <f t="shared" si="119"/>
        <v>48761</v>
      </c>
      <c r="N477" s="29"/>
      <c r="O477" t="str">
        <f t="shared" si="115"/>
        <v xml:space="preserve"> </v>
      </c>
      <c r="P477" t="str">
        <f t="shared" si="116"/>
        <v xml:space="preserve"> </v>
      </c>
      <c r="Q477" s="59" t="str">
        <f t="shared" si="128"/>
        <v xml:space="preserve"> </v>
      </c>
      <c r="R477" s="36" t="str">
        <f t="shared" si="118"/>
        <v xml:space="preserve"> </v>
      </c>
      <c r="S477" s="37" t="str">
        <f t="shared" ca="1" si="121"/>
        <v xml:space="preserve"> </v>
      </c>
      <c r="T477" s="95">
        <f ca="1">IF(L477&gt;=N$2,1,D477*T478/VLOOKUP(L477,Moeda!A$3:D$24,4,1))</f>
        <v>1</v>
      </c>
    </row>
    <row r="478" spans="1:20" x14ac:dyDescent="0.2">
      <c r="A478" s="8">
        <v>48792</v>
      </c>
      <c r="B478" s="62"/>
      <c r="C478" s="39"/>
      <c r="D478" s="83" t="str">
        <f t="shared" ca="1" si="122"/>
        <v/>
      </c>
      <c r="E478" s="97" t="str">
        <f t="shared" ca="1" si="123"/>
        <v/>
      </c>
      <c r="F478" s="82" t="str">
        <f t="shared" ca="1" si="124"/>
        <v/>
      </c>
      <c r="G478" s="97" t="str">
        <f t="shared" ca="1" si="125"/>
        <v/>
      </c>
      <c r="H478" s="82" t="str">
        <f t="shared" ca="1" si="126"/>
        <v/>
      </c>
      <c r="I478" s="97" t="str">
        <f t="shared" ca="1" si="127"/>
        <v/>
      </c>
      <c r="J478" s="14" t="str">
        <f t="shared" ca="1" si="120"/>
        <v>b</v>
      </c>
      <c r="L478" s="8">
        <f t="shared" si="119"/>
        <v>48792</v>
      </c>
      <c r="N478" s="29"/>
      <c r="O478" t="str">
        <f t="shared" si="115"/>
        <v xml:space="preserve"> </v>
      </c>
      <c r="P478" t="str">
        <f t="shared" si="116"/>
        <v xml:space="preserve"> </v>
      </c>
      <c r="Q478" s="59" t="str">
        <f t="shared" si="128"/>
        <v xml:space="preserve"> </v>
      </c>
      <c r="R478" s="36" t="str">
        <f t="shared" si="118"/>
        <v xml:space="preserve"> </v>
      </c>
      <c r="S478" s="37" t="str">
        <f t="shared" ca="1" si="121"/>
        <v xml:space="preserve"> </v>
      </c>
      <c r="T478" s="95">
        <f ca="1">IF(L478&gt;=N$2,1,D478*T479/VLOOKUP(L478,Moeda!A$3:D$24,4,1))</f>
        <v>1</v>
      </c>
    </row>
    <row r="479" spans="1:20" x14ac:dyDescent="0.2">
      <c r="A479" s="8">
        <v>48823</v>
      </c>
      <c r="B479" s="62"/>
      <c r="C479" s="39"/>
      <c r="D479" s="83" t="str">
        <f t="shared" ca="1" si="122"/>
        <v/>
      </c>
      <c r="E479" s="97" t="str">
        <f t="shared" ca="1" si="123"/>
        <v/>
      </c>
      <c r="F479" s="82" t="str">
        <f t="shared" ca="1" si="124"/>
        <v/>
      </c>
      <c r="G479" s="97" t="str">
        <f t="shared" ca="1" si="125"/>
        <v/>
      </c>
      <c r="H479" s="82" t="str">
        <f t="shared" ca="1" si="126"/>
        <v/>
      </c>
      <c r="I479" s="97" t="str">
        <f t="shared" ca="1" si="127"/>
        <v/>
      </c>
      <c r="J479" s="14" t="str">
        <f t="shared" ca="1" si="120"/>
        <v>b</v>
      </c>
      <c r="L479" s="8">
        <f t="shared" si="119"/>
        <v>48823</v>
      </c>
      <c r="N479" s="29"/>
      <c r="O479" t="str">
        <f t="shared" si="115"/>
        <v xml:space="preserve"> </v>
      </c>
      <c r="P479" t="str">
        <f t="shared" si="116"/>
        <v xml:space="preserve"> </v>
      </c>
      <c r="Q479" s="59" t="str">
        <f t="shared" si="128"/>
        <v xml:space="preserve"> </v>
      </c>
      <c r="R479" s="36" t="str">
        <f t="shared" si="118"/>
        <v xml:space="preserve"> </v>
      </c>
      <c r="S479" s="37" t="str">
        <f t="shared" ca="1" si="121"/>
        <v xml:space="preserve"> </v>
      </c>
      <c r="T479" s="95">
        <f ca="1">IF(L479&gt;=N$2,1,D479*T480/VLOOKUP(L479,Moeda!A$3:D$24,4,1))</f>
        <v>1</v>
      </c>
    </row>
    <row r="480" spans="1:20" x14ac:dyDescent="0.2">
      <c r="A480" s="8">
        <v>48853</v>
      </c>
      <c r="B480" s="62"/>
      <c r="C480" s="39"/>
      <c r="D480" s="83" t="str">
        <f t="shared" ca="1" si="122"/>
        <v/>
      </c>
      <c r="E480" s="97" t="str">
        <f t="shared" ca="1" si="123"/>
        <v/>
      </c>
      <c r="F480" s="82" t="str">
        <f t="shared" ca="1" si="124"/>
        <v/>
      </c>
      <c r="G480" s="97" t="str">
        <f t="shared" ca="1" si="125"/>
        <v/>
      </c>
      <c r="H480" s="82" t="str">
        <f t="shared" ca="1" si="126"/>
        <v/>
      </c>
      <c r="I480" s="97" t="str">
        <f t="shared" ca="1" si="127"/>
        <v/>
      </c>
      <c r="J480" s="14" t="str">
        <f t="shared" ca="1" si="120"/>
        <v>b</v>
      </c>
      <c r="L480" s="8">
        <f t="shared" si="119"/>
        <v>48853</v>
      </c>
      <c r="N480" s="29"/>
      <c r="O480" t="str">
        <f t="shared" si="115"/>
        <v xml:space="preserve"> </v>
      </c>
      <c r="P480" t="str">
        <f t="shared" si="116"/>
        <v xml:space="preserve"> </v>
      </c>
      <c r="Q480" s="59" t="str">
        <f t="shared" si="128"/>
        <v xml:space="preserve"> </v>
      </c>
      <c r="R480" s="36" t="str">
        <f t="shared" si="118"/>
        <v xml:space="preserve"> </v>
      </c>
      <c r="S480" s="37" t="str">
        <f t="shared" ca="1" si="121"/>
        <v xml:space="preserve"> </v>
      </c>
      <c r="T480" s="95">
        <f ca="1">IF(L480&gt;=N$2,1,D480*T481/VLOOKUP(L480,Moeda!A$3:D$24,4,1))</f>
        <v>1</v>
      </c>
    </row>
    <row r="481" spans="1:20" x14ac:dyDescent="0.2">
      <c r="A481" s="8">
        <v>48884</v>
      </c>
      <c r="B481" s="62"/>
      <c r="C481" s="39"/>
      <c r="D481" s="83" t="str">
        <f t="shared" ca="1" si="122"/>
        <v/>
      </c>
      <c r="E481" s="97" t="str">
        <f t="shared" ca="1" si="123"/>
        <v/>
      </c>
      <c r="F481" s="82" t="str">
        <f t="shared" ca="1" si="124"/>
        <v/>
      </c>
      <c r="G481" s="97" t="str">
        <f t="shared" ca="1" si="125"/>
        <v/>
      </c>
      <c r="H481" s="82" t="str">
        <f t="shared" ca="1" si="126"/>
        <v/>
      </c>
      <c r="I481" s="97" t="str">
        <f t="shared" ca="1" si="127"/>
        <v/>
      </c>
      <c r="J481" s="14" t="str">
        <f t="shared" ca="1" si="120"/>
        <v>b</v>
      </c>
      <c r="L481" s="8">
        <f t="shared" si="119"/>
        <v>48884</v>
      </c>
      <c r="N481" s="29"/>
      <c r="O481" t="str">
        <f t="shared" si="115"/>
        <v xml:space="preserve"> </v>
      </c>
      <c r="P481" t="str">
        <f t="shared" si="116"/>
        <v xml:space="preserve"> </v>
      </c>
      <c r="Q481" s="59" t="str">
        <f t="shared" si="128"/>
        <v xml:space="preserve"> </v>
      </c>
      <c r="R481" s="36" t="str">
        <f t="shared" si="118"/>
        <v xml:space="preserve"> </v>
      </c>
      <c r="S481" s="37" t="str">
        <f t="shared" ca="1" si="121"/>
        <v xml:space="preserve"> </v>
      </c>
      <c r="T481" s="95">
        <f ca="1">IF(L481&gt;=N$2,1,D481*T482/VLOOKUP(L481,Moeda!A$3:D$24,4,1))</f>
        <v>1</v>
      </c>
    </row>
    <row r="482" spans="1:20" x14ac:dyDescent="0.2">
      <c r="A482" s="8">
        <v>48914</v>
      </c>
      <c r="B482" s="62"/>
      <c r="C482" s="39"/>
      <c r="D482" s="83" t="str">
        <f t="shared" ca="1" si="122"/>
        <v/>
      </c>
      <c r="E482" s="97" t="str">
        <f t="shared" ca="1" si="123"/>
        <v/>
      </c>
      <c r="F482" s="82" t="str">
        <f t="shared" ca="1" si="124"/>
        <v/>
      </c>
      <c r="G482" s="97" t="str">
        <f t="shared" ca="1" si="125"/>
        <v/>
      </c>
      <c r="H482" s="82" t="str">
        <f t="shared" ca="1" si="126"/>
        <v/>
      </c>
      <c r="I482" s="97" t="str">
        <f t="shared" ca="1" si="127"/>
        <v/>
      </c>
      <c r="J482" s="14" t="str">
        <f t="shared" ca="1" si="120"/>
        <v>b</v>
      </c>
      <c r="L482" s="8">
        <f t="shared" si="119"/>
        <v>48914</v>
      </c>
      <c r="N482" s="29"/>
      <c r="O482" t="str">
        <f t="shared" si="115"/>
        <v xml:space="preserve"> </v>
      </c>
      <c r="P482" t="str">
        <f t="shared" si="116"/>
        <v xml:space="preserve"> </v>
      </c>
      <c r="Q482" s="59" t="str">
        <f t="shared" si="128"/>
        <v xml:space="preserve"> </v>
      </c>
      <c r="R482" s="36" t="str">
        <f t="shared" si="118"/>
        <v xml:space="preserve"> </v>
      </c>
      <c r="S482" s="37" t="str">
        <f t="shared" ca="1" si="121"/>
        <v xml:space="preserve"> </v>
      </c>
      <c r="T482" s="95">
        <f ca="1">IF(L482&gt;=N$2,1,D482*T483/VLOOKUP(L482,Moeda!A$3:D$24,4,1))</f>
        <v>1</v>
      </c>
    </row>
    <row r="483" spans="1:20" x14ac:dyDescent="0.2">
      <c r="A483" s="8">
        <v>48945</v>
      </c>
      <c r="B483" s="62"/>
      <c r="C483" s="39"/>
      <c r="D483" s="83" t="str">
        <f t="shared" ca="1" si="122"/>
        <v/>
      </c>
      <c r="E483" s="97" t="str">
        <f t="shared" ca="1" si="123"/>
        <v/>
      </c>
      <c r="F483" s="82" t="str">
        <f t="shared" ca="1" si="124"/>
        <v/>
      </c>
      <c r="G483" s="97" t="str">
        <f t="shared" ca="1" si="125"/>
        <v/>
      </c>
      <c r="H483" s="82" t="str">
        <f t="shared" ca="1" si="126"/>
        <v/>
      </c>
      <c r="I483" s="97" t="str">
        <f t="shared" ca="1" si="127"/>
        <v/>
      </c>
      <c r="J483" s="14" t="str">
        <f t="shared" ca="1" si="120"/>
        <v>b</v>
      </c>
      <c r="L483" s="8">
        <f t="shared" si="119"/>
        <v>48945</v>
      </c>
      <c r="N483" s="29"/>
      <c r="O483" t="str">
        <f t="shared" si="115"/>
        <v xml:space="preserve"> </v>
      </c>
      <c r="P483" t="str">
        <f t="shared" si="116"/>
        <v xml:space="preserve"> </v>
      </c>
      <c r="Q483" s="59" t="str">
        <f t="shared" si="128"/>
        <v xml:space="preserve"> </v>
      </c>
      <c r="R483" s="36" t="str">
        <f t="shared" si="118"/>
        <v xml:space="preserve"> </v>
      </c>
      <c r="S483" s="37" t="str">
        <f t="shared" ca="1" si="121"/>
        <v xml:space="preserve"> </v>
      </c>
      <c r="T483" s="95">
        <f ca="1">IF(L483&gt;=N$2,1,D483*T484/VLOOKUP(L483,Moeda!A$3:D$24,4,1))</f>
        <v>1</v>
      </c>
    </row>
    <row r="484" spans="1:20" x14ac:dyDescent="0.2">
      <c r="A484" s="8">
        <v>48976</v>
      </c>
      <c r="B484" s="62"/>
      <c r="C484" s="39"/>
      <c r="D484" s="83" t="str">
        <f t="shared" ca="1" si="122"/>
        <v/>
      </c>
      <c r="E484" s="97" t="str">
        <f t="shared" ca="1" si="123"/>
        <v/>
      </c>
      <c r="F484" s="82" t="str">
        <f t="shared" ca="1" si="124"/>
        <v/>
      </c>
      <c r="G484" s="97" t="str">
        <f t="shared" ca="1" si="125"/>
        <v/>
      </c>
      <c r="H484" s="82" t="str">
        <f t="shared" ca="1" si="126"/>
        <v/>
      </c>
      <c r="I484" s="97" t="str">
        <f t="shared" ca="1" si="127"/>
        <v/>
      </c>
      <c r="J484" s="14" t="str">
        <f t="shared" ca="1" si="120"/>
        <v>b</v>
      </c>
      <c r="L484" s="8">
        <f t="shared" si="119"/>
        <v>48976</v>
      </c>
      <c r="N484" s="29"/>
      <c r="O484" t="str">
        <f t="shared" si="115"/>
        <v xml:space="preserve"> </v>
      </c>
      <c r="P484" t="str">
        <f t="shared" si="116"/>
        <v xml:space="preserve"> </v>
      </c>
      <c r="Q484" s="59" t="str">
        <f t="shared" si="128"/>
        <v xml:space="preserve"> </v>
      </c>
      <c r="R484" s="36" t="str">
        <f t="shared" si="118"/>
        <v xml:space="preserve"> </v>
      </c>
      <c r="S484" s="37" t="str">
        <f t="shared" ca="1" si="121"/>
        <v xml:space="preserve"> </v>
      </c>
      <c r="T484" s="95">
        <f ca="1">IF(L484&gt;=N$2,1,D484*T485/VLOOKUP(L484,Moeda!A$3:D$24,4,1))</f>
        <v>1</v>
      </c>
    </row>
    <row r="485" spans="1:20" x14ac:dyDescent="0.2">
      <c r="A485" s="8">
        <v>49004</v>
      </c>
      <c r="B485" s="62"/>
      <c r="C485" s="39"/>
      <c r="D485" s="83" t="str">
        <f t="shared" ca="1" si="122"/>
        <v/>
      </c>
      <c r="E485" s="97" t="str">
        <f t="shared" ca="1" si="123"/>
        <v/>
      </c>
      <c r="F485" s="82" t="str">
        <f t="shared" ca="1" si="124"/>
        <v/>
      </c>
      <c r="G485" s="97" t="str">
        <f t="shared" ca="1" si="125"/>
        <v/>
      </c>
      <c r="H485" s="82" t="str">
        <f t="shared" ca="1" si="126"/>
        <v/>
      </c>
      <c r="I485" s="97" t="str">
        <f t="shared" ca="1" si="127"/>
        <v/>
      </c>
      <c r="J485" s="14" t="str">
        <f t="shared" ca="1" si="120"/>
        <v>b</v>
      </c>
      <c r="L485" s="8">
        <f t="shared" si="119"/>
        <v>49004</v>
      </c>
      <c r="N485" s="29"/>
      <c r="O485" t="str">
        <f t="shared" si="115"/>
        <v xml:space="preserve"> </v>
      </c>
      <c r="P485" t="str">
        <f t="shared" si="116"/>
        <v xml:space="preserve"> </v>
      </c>
      <c r="Q485" s="59" t="str">
        <f t="shared" si="128"/>
        <v xml:space="preserve"> </v>
      </c>
      <c r="R485" s="36" t="str">
        <f t="shared" si="118"/>
        <v xml:space="preserve"> </v>
      </c>
      <c r="S485" s="37" t="str">
        <f t="shared" ca="1" si="121"/>
        <v xml:space="preserve"> </v>
      </c>
      <c r="T485" s="95">
        <f ca="1">IF(L485&gt;=N$2,1,D485*T486/VLOOKUP(L485,Moeda!A$3:D$24,4,1))</f>
        <v>1</v>
      </c>
    </row>
    <row r="486" spans="1:20" x14ac:dyDescent="0.2">
      <c r="A486" s="8">
        <v>49035</v>
      </c>
      <c r="B486" s="62"/>
      <c r="C486" s="39"/>
      <c r="D486" s="83" t="str">
        <f t="shared" ca="1" si="122"/>
        <v/>
      </c>
      <c r="E486" s="97" t="str">
        <f t="shared" ca="1" si="123"/>
        <v/>
      </c>
      <c r="F486" s="82" t="str">
        <f t="shared" ca="1" si="124"/>
        <v/>
      </c>
      <c r="G486" s="97" t="str">
        <f t="shared" ca="1" si="125"/>
        <v/>
      </c>
      <c r="H486" s="82" t="str">
        <f t="shared" ca="1" si="126"/>
        <v/>
      </c>
      <c r="I486" s="97" t="str">
        <f t="shared" ca="1" si="127"/>
        <v/>
      </c>
      <c r="J486" s="14" t="str">
        <f t="shared" ca="1" si="120"/>
        <v>b</v>
      </c>
      <c r="L486" s="8">
        <f t="shared" si="119"/>
        <v>49035</v>
      </c>
      <c r="N486" s="29"/>
      <c r="O486" t="str">
        <f t="shared" si="115"/>
        <v xml:space="preserve"> </v>
      </c>
      <c r="P486" t="str">
        <f t="shared" si="116"/>
        <v xml:space="preserve"> </v>
      </c>
      <c r="Q486" s="59" t="str">
        <f t="shared" si="128"/>
        <v xml:space="preserve"> </v>
      </c>
      <c r="R486" s="36" t="str">
        <f t="shared" si="118"/>
        <v xml:space="preserve"> </v>
      </c>
      <c r="S486" s="37" t="str">
        <f t="shared" ca="1" si="121"/>
        <v xml:space="preserve"> </v>
      </c>
      <c r="T486" s="95">
        <f ca="1">IF(L486&gt;=N$2,1,D486*T487/VLOOKUP(L486,Moeda!A$3:D$24,4,1))</f>
        <v>1</v>
      </c>
    </row>
    <row r="487" spans="1:20" x14ac:dyDescent="0.2">
      <c r="A487" s="8">
        <v>49065</v>
      </c>
      <c r="B487" s="62"/>
      <c r="C487" s="39"/>
      <c r="D487" s="83" t="str">
        <f t="shared" ca="1" si="122"/>
        <v/>
      </c>
      <c r="E487" s="97" t="str">
        <f t="shared" ca="1" si="123"/>
        <v/>
      </c>
      <c r="F487" s="82" t="str">
        <f t="shared" ca="1" si="124"/>
        <v/>
      </c>
      <c r="G487" s="97" t="str">
        <f t="shared" ca="1" si="125"/>
        <v/>
      </c>
      <c r="H487" s="82" t="str">
        <f t="shared" ca="1" si="126"/>
        <v/>
      </c>
      <c r="I487" s="97" t="str">
        <f t="shared" ca="1" si="127"/>
        <v/>
      </c>
      <c r="J487" s="14" t="str">
        <f t="shared" ca="1" si="120"/>
        <v>b</v>
      </c>
      <c r="L487" s="8">
        <f t="shared" si="119"/>
        <v>49065</v>
      </c>
      <c r="N487" s="29"/>
      <c r="O487" t="str">
        <f t="shared" si="115"/>
        <v xml:space="preserve"> </v>
      </c>
      <c r="P487" t="str">
        <f t="shared" si="116"/>
        <v xml:space="preserve"> </v>
      </c>
      <c r="Q487" s="59" t="str">
        <f t="shared" si="128"/>
        <v xml:space="preserve"> </v>
      </c>
      <c r="R487" s="36" t="str">
        <f t="shared" si="118"/>
        <v xml:space="preserve"> </v>
      </c>
      <c r="S487" s="37" t="str">
        <f t="shared" ca="1" si="121"/>
        <v xml:space="preserve"> </v>
      </c>
      <c r="T487" s="95">
        <f ca="1">IF(L487&gt;=N$2,1,D487*T488/VLOOKUP(L487,Moeda!A$3:D$24,4,1))</f>
        <v>1</v>
      </c>
    </row>
    <row r="488" spans="1:20" x14ac:dyDescent="0.2">
      <c r="A488" s="8">
        <v>49096</v>
      </c>
      <c r="B488" s="62"/>
      <c r="C488" s="39"/>
      <c r="D488" s="83" t="str">
        <f t="shared" ca="1" si="122"/>
        <v/>
      </c>
      <c r="E488" s="97" t="str">
        <f t="shared" ca="1" si="123"/>
        <v/>
      </c>
      <c r="F488" s="82" t="str">
        <f t="shared" ca="1" si="124"/>
        <v/>
      </c>
      <c r="G488" s="97" t="str">
        <f t="shared" ca="1" si="125"/>
        <v/>
      </c>
      <c r="H488" s="82" t="str">
        <f t="shared" ca="1" si="126"/>
        <v/>
      </c>
      <c r="I488" s="97" t="str">
        <f t="shared" ca="1" si="127"/>
        <v/>
      </c>
      <c r="J488" s="14" t="str">
        <f t="shared" ca="1" si="120"/>
        <v>b</v>
      </c>
      <c r="L488" s="8">
        <f t="shared" si="119"/>
        <v>49096</v>
      </c>
      <c r="N488" s="29"/>
      <c r="O488" t="str">
        <f t="shared" si="115"/>
        <v xml:space="preserve"> </v>
      </c>
      <c r="P488" t="str">
        <f t="shared" si="116"/>
        <v xml:space="preserve"> </v>
      </c>
      <c r="Q488" s="59" t="str">
        <f t="shared" si="128"/>
        <v xml:space="preserve"> </v>
      </c>
      <c r="R488" s="36" t="str">
        <f t="shared" si="118"/>
        <v xml:space="preserve"> </v>
      </c>
      <c r="S488" s="37" t="str">
        <f t="shared" ca="1" si="121"/>
        <v xml:space="preserve"> </v>
      </c>
      <c r="T488" s="95">
        <f ca="1">IF(L488&gt;=N$2,1,D488*T489/VLOOKUP(L488,Moeda!A$3:D$24,4,1))</f>
        <v>1</v>
      </c>
    </row>
    <row r="489" spans="1:20" x14ac:dyDescent="0.2">
      <c r="A489" s="8">
        <v>49126</v>
      </c>
      <c r="B489" s="62"/>
      <c r="C489" s="39"/>
      <c r="D489" s="83" t="str">
        <f t="shared" ca="1" si="122"/>
        <v/>
      </c>
      <c r="E489" s="97" t="str">
        <f t="shared" ca="1" si="123"/>
        <v/>
      </c>
      <c r="F489" s="82" t="str">
        <f t="shared" ca="1" si="124"/>
        <v/>
      </c>
      <c r="G489" s="97" t="str">
        <f t="shared" ca="1" si="125"/>
        <v/>
      </c>
      <c r="H489" s="82" t="str">
        <f t="shared" ca="1" si="126"/>
        <v/>
      </c>
      <c r="I489" s="97" t="str">
        <f t="shared" ca="1" si="127"/>
        <v/>
      </c>
      <c r="J489" s="14" t="str">
        <f t="shared" ca="1" si="120"/>
        <v>b</v>
      </c>
      <c r="L489" s="8">
        <f t="shared" si="119"/>
        <v>49126</v>
      </c>
      <c r="N489" s="29"/>
      <c r="O489" t="str">
        <f t="shared" si="115"/>
        <v xml:space="preserve"> </v>
      </c>
      <c r="P489" t="str">
        <f t="shared" si="116"/>
        <v xml:space="preserve"> </v>
      </c>
      <c r="Q489" s="59" t="str">
        <f t="shared" si="128"/>
        <v xml:space="preserve"> </v>
      </c>
      <c r="R489" s="36" t="str">
        <f t="shared" si="118"/>
        <v xml:space="preserve"> </v>
      </c>
      <c r="S489" s="37" t="str">
        <f t="shared" ca="1" si="121"/>
        <v xml:space="preserve"> </v>
      </c>
      <c r="T489" s="95">
        <f ca="1">IF(L489&gt;=N$2,1,D489*T490/VLOOKUP(L489,Moeda!A$3:D$24,4,1))</f>
        <v>1</v>
      </c>
    </row>
    <row r="490" spans="1:20" x14ac:dyDescent="0.2">
      <c r="A490" s="8">
        <v>49157</v>
      </c>
      <c r="B490" s="62"/>
      <c r="C490" s="39"/>
      <c r="D490" s="83" t="str">
        <f t="shared" ca="1" si="122"/>
        <v/>
      </c>
      <c r="E490" s="97" t="str">
        <f t="shared" ca="1" si="123"/>
        <v/>
      </c>
      <c r="F490" s="82" t="str">
        <f t="shared" ca="1" si="124"/>
        <v/>
      </c>
      <c r="G490" s="97" t="str">
        <f t="shared" ca="1" si="125"/>
        <v/>
      </c>
      <c r="H490" s="82" t="str">
        <f t="shared" ca="1" si="126"/>
        <v/>
      </c>
      <c r="I490" s="97" t="str">
        <f t="shared" ca="1" si="127"/>
        <v/>
      </c>
      <c r="J490" s="14" t="str">
        <f t="shared" ca="1" si="120"/>
        <v>b</v>
      </c>
      <c r="L490" s="8">
        <f t="shared" si="119"/>
        <v>49157</v>
      </c>
      <c r="N490" s="29"/>
      <c r="O490" t="str">
        <f t="shared" si="115"/>
        <v xml:space="preserve"> </v>
      </c>
      <c r="P490" t="str">
        <f t="shared" si="116"/>
        <v xml:space="preserve"> </v>
      </c>
      <c r="Q490" s="59" t="str">
        <f t="shared" si="128"/>
        <v xml:space="preserve"> </v>
      </c>
      <c r="R490" s="36" t="str">
        <f t="shared" si="118"/>
        <v xml:space="preserve"> </v>
      </c>
      <c r="S490" s="37" t="str">
        <f t="shared" ca="1" si="121"/>
        <v xml:space="preserve"> </v>
      </c>
      <c r="T490" s="95">
        <f ca="1">IF(L490&gt;=N$2,1,D490*T491/VLOOKUP(L490,Moeda!A$3:D$24,4,1))</f>
        <v>1</v>
      </c>
    </row>
    <row r="491" spans="1:20" x14ac:dyDescent="0.2">
      <c r="A491" s="8">
        <v>49188</v>
      </c>
      <c r="B491" s="62"/>
      <c r="C491" s="39"/>
      <c r="D491" s="83" t="str">
        <f t="shared" ca="1" si="122"/>
        <v/>
      </c>
      <c r="E491" s="97" t="str">
        <f t="shared" ca="1" si="123"/>
        <v/>
      </c>
      <c r="F491" s="82" t="str">
        <f t="shared" ca="1" si="124"/>
        <v/>
      </c>
      <c r="G491" s="97" t="str">
        <f t="shared" ca="1" si="125"/>
        <v/>
      </c>
      <c r="H491" s="82" t="str">
        <f t="shared" ca="1" si="126"/>
        <v/>
      </c>
      <c r="I491" s="97" t="str">
        <f t="shared" ca="1" si="127"/>
        <v/>
      </c>
      <c r="J491" s="14" t="str">
        <f t="shared" ca="1" si="120"/>
        <v>b</v>
      </c>
      <c r="L491" s="8">
        <f t="shared" si="119"/>
        <v>49188</v>
      </c>
      <c r="N491" s="29"/>
      <c r="O491" t="str">
        <f t="shared" si="115"/>
        <v xml:space="preserve"> </v>
      </c>
      <c r="P491" t="str">
        <f t="shared" si="116"/>
        <v xml:space="preserve"> </v>
      </c>
      <c r="Q491" s="59" t="str">
        <f t="shared" si="128"/>
        <v xml:space="preserve"> </v>
      </c>
      <c r="R491" s="36" t="str">
        <f t="shared" si="118"/>
        <v xml:space="preserve"> </v>
      </c>
      <c r="S491" s="37" t="str">
        <f t="shared" ca="1" si="121"/>
        <v xml:space="preserve"> </v>
      </c>
      <c r="T491" s="95">
        <f ca="1">IF(L491&gt;=N$2,1,D491*T492/VLOOKUP(L491,Moeda!A$3:D$24,4,1))</f>
        <v>1</v>
      </c>
    </row>
    <row r="492" spans="1:20" x14ac:dyDescent="0.2">
      <c r="A492" s="8">
        <v>49218</v>
      </c>
      <c r="B492" s="62"/>
      <c r="C492" s="39"/>
      <c r="D492" s="83" t="str">
        <f t="shared" ca="1" si="122"/>
        <v/>
      </c>
      <c r="E492" s="97" t="str">
        <f t="shared" ca="1" si="123"/>
        <v/>
      </c>
      <c r="F492" s="82" t="str">
        <f t="shared" ca="1" si="124"/>
        <v/>
      </c>
      <c r="G492" s="97" t="str">
        <f t="shared" ca="1" si="125"/>
        <v/>
      </c>
      <c r="H492" s="82" t="str">
        <f t="shared" ca="1" si="126"/>
        <v/>
      </c>
      <c r="I492" s="97" t="str">
        <f t="shared" ca="1" si="127"/>
        <v/>
      </c>
      <c r="J492" s="14" t="str">
        <f t="shared" ca="1" si="120"/>
        <v>b</v>
      </c>
      <c r="L492" s="8">
        <f t="shared" si="119"/>
        <v>49218</v>
      </c>
      <c r="N492" s="29"/>
      <c r="O492" t="str">
        <f t="shared" si="115"/>
        <v xml:space="preserve"> </v>
      </c>
      <c r="P492" t="str">
        <f t="shared" si="116"/>
        <v xml:space="preserve"> </v>
      </c>
      <c r="Q492" s="59" t="str">
        <f t="shared" si="128"/>
        <v xml:space="preserve"> </v>
      </c>
      <c r="R492" s="36" t="str">
        <f t="shared" si="118"/>
        <v xml:space="preserve"> </v>
      </c>
      <c r="S492" s="37" t="str">
        <f t="shared" ca="1" si="121"/>
        <v xml:space="preserve"> </v>
      </c>
      <c r="T492" s="95">
        <f ca="1">IF(L492&gt;=N$2,1,D492*T493/VLOOKUP(L492,Moeda!A$3:D$24,4,1))</f>
        <v>1</v>
      </c>
    </row>
    <row r="493" spans="1:20" x14ac:dyDescent="0.2">
      <c r="A493" s="8">
        <v>49249</v>
      </c>
      <c r="B493" s="62"/>
      <c r="C493" s="39"/>
      <c r="D493" s="83" t="str">
        <f t="shared" ca="1" si="122"/>
        <v/>
      </c>
      <c r="E493" s="97" t="str">
        <f t="shared" ca="1" si="123"/>
        <v/>
      </c>
      <c r="F493" s="82" t="str">
        <f t="shared" ca="1" si="124"/>
        <v/>
      </c>
      <c r="G493" s="97" t="str">
        <f t="shared" ca="1" si="125"/>
        <v/>
      </c>
      <c r="H493" s="82" t="str">
        <f t="shared" ca="1" si="126"/>
        <v/>
      </c>
      <c r="I493" s="97" t="str">
        <f t="shared" ca="1" si="127"/>
        <v/>
      </c>
      <c r="J493" s="14" t="str">
        <f t="shared" ca="1" si="120"/>
        <v>b</v>
      </c>
      <c r="L493" s="8">
        <f t="shared" si="119"/>
        <v>49249</v>
      </c>
      <c r="N493" s="29"/>
      <c r="O493" t="str">
        <f t="shared" si="115"/>
        <v xml:space="preserve"> </v>
      </c>
      <c r="P493" t="str">
        <f t="shared" si="116"/>
        <v xml:space="preserve"> </v>
      </c>
      <c r="Q493" s="59" t="str">
        <f t="shared" si="128"/>
        <v xml:space="preserve"> </v>
      </c>
      <c r="R493" s="36" t="str">
        <f t="shared" si="118"/>
        <v xml:space="preserve"> </v>
      </c>
      <c r="S493" s="37" t="str">
        <f t="shared" ca="1" si="121"/>
        <v xml:space="preserve"> </v>
      </c>
      <c r="T493" s="95">
        <f ca="1">IF(L493&gt;=N$2,1,D493*T494/VLOOKUP(L493,Moeda!A$3:D$24,4,1))</f>
        <v>1</v>
      </c>
    </row>
    <row r="494" spans="1:20" x14ac:dyDescent="0.2">
      <c r="A494" s="8">
        <v>49279</v>
      </c>
      <c r="B494" s="62"/>
      <c r="C494" s="39"/>
      <c r="D494" s="83" t="str">
        <f t="shared" ca="1" si="122"/>
        <v/>
      </c>
      <c r="E494" s="97" t="str">
        <f t="shared" ca="1" si="123"/>
        <v/>
      </c>
      <c r="F494" s="82" t="str">
        <f t="shared" ca="1" si="124"/>
        <v/>
      </c>
      <c r="G494" s="97" t="str">
        <f t="shared" ca="1" si="125"/>
        <v/>
      </c>
      <c r="H494" s="82" t="str">
        <f t="shared" ca="1" si="126"/>
        <v/>
      </c>
      <c r="I494" s="97" t="str">
        <f t="shared" ca="1" si="127"/>
        <v/>
      </c>
      <c r="J494" s="14" t="str">
        <f t="shared" ca="1" si="120"/>
        <v>b</v>
      </c>
      <c r="L494" s="8">
        <f t="shared" si="119"/>
        <v>49279</v>
      </c>
      <c r="N494" s="29"/>
      <c r="O494" t="str">
        <f t="shared" si="115"/>
        <v xml:space="preserve"> </v>
      </c>
      <c r="P494" t="str">
        <f t="shared" si="116"/>
        <v xml:space="preserve"> </v>
      </c>
      <c r="Q494" s="59" t="str">
        <f t="shared" si="128"/>
        <v xml:space="preserve"> </v>
      </c>
      <c r="R494" s="36" t="str">
        <f t="shared" si="118"/>
        <v xml:space="preserve"> </v>
      </c>
      <c r="S494" s="37" t="str">
        <f t="shared" ca="1" si="121"/>
        <v xml:space="preserve"> </v>
      </c>
      <c r="T494" s="95">
        <f ca="1">IF(L494&gt;=N$2,1,D494*T495/VLOOKUP(L494,Moeda!A$3:D$24,4,1))</f>
        <v>1</v>
      </c>
    </row>
    <row r="495" spans="1:20" x14ac:dyDescent="0.2">
      <c r="A495" s="8">
        <v>49310</v>
      </c>
      <c r="B495" s="62"/>
      <c r="C495" s="39"/>
      <c r="D495" s="83" t="str">
        <f t="shared" ca="1" si="122"/>
        <v/>
      </c>
      <c r="E495" s="97" t="str">
        <f t="shared" ca="1" si="123"/>
        <v/>
      </c>
      <c r="F495" s="82" t="str">
        <f t="shared" ca="1" si="124"/>
        <v/>
      </c>
      <c r="G495" s="97" t="str">
        <f t="shared" ca="1" si="125"/>
        <v/>
      </c>
      <c r="H495" s="82" t="str">
        <f t="shared" ca="1" si="126"/>
        <v/>
      </c>
      <c r="I495" s="97" t="str">
        <f t="shared" ca="1" si="127"/>
        <v/>
      </c>
      <c r="J495" s="14" t="str">
        <f t="shared" ca="1" si="120"/>
        <v>b</v>
      </c>
      <c r="L495" s="8">
        <f t="shared" si="119"/>
        <v>49310</v>
      </c>
      <c r="N495" s="29"/>
      <c r="O495" t="str">
        <f t="shared" si="115"/>
        <v xml:space="preserve"> </v>
      </c>
      <c r="P495" t="str">
        <f t="shared" si="116"/>
        <v xml:space="preserve"> </v>
      </c>
      <c r="Q495" s="59" t="str">
        <f t="shared" si="128"/>
        <v xml:space="preserve"> </v>
      </c>
      <c r="R495" s="36" t="str">
        <f t="shared" si="118"/>
        <v xml:space="preserve"> </v>
      </c>
      <c r="S495" s="37" t="str">
        <f t="shared" ca="1" si="121"/>
        <v xml:space="preserve"> </v>
      </c>
      <c r="T495" s="95">
        <f ca="1">IF(L495&gt;=N$2,1,D495*T496/VLOOKUP(L495,Moeda!A$3:D$24,4,1))</f>
        <v>1</v>
      </c>
    </row>
    <row r="496" spans="1:20" x14ac:dyDescent="0.2">
      <c r="A496" s="8">
        <v>49341</v>
      </c>
      <c r="B496" s="62"/>
      <c r="C496" s="39"/>
      <c r="D496" s="83" t="str">
        <f t="shared" ca="1" si="122"/>
        <v/>
      </c>
      <c r="E496" s="97" t="str">
        <f t="shared" ca="1" si="123"/>
        <v/>
      </c>
      <c r="F496" s="82" t="str">
        <f t="shared" ca="1" si="124"/>
        <v/>
      </c>
      <c r="G496" s="97" t="str">
        <f t="shared" ca="1" si="125"/>
        <v/>
      </c>
      <c r="H496" s="82" t="str">
        <f t="shared" ca="1" si="126"/>
        <v/>
      </c>
      <c r="I496" s="97" t="str">
        <f t="shared" ca="1" si="127"/>
        <v/>
      </c>
      <c r="J496" s="14" t="str">
        <f t="shared" ca="1" si="120"/>
        <v>b</v>
      </c>
      <c r="L496" s="8">
        <f t="shared" si="119"/>
        <v>49341</v>
      </c>
      <c r="N496" s="29"/>
      <c r="O496" t="str">
        <f t="shared" si="115"/>
        <v xml:space="preserve"> </v>
      </c>
      <c r="P496" t="str">
        <f t="shared" si="116"/>
        <v xml:space="preserve"> </v>
      </c>
      <c r="Q496" s="59" t="str">
        <f t="shared" si="128"/>
        <v xml:space="preserve"> </v>
      </c>
      <c r="R496" s="36" t="str">
        <f t="shared" si="118"/>
        <v xml:space="preserve"> </v>
      </c>
      <c r="S496" s="37" t="str">
        <f t="shared" ca="1" si="121"/>
        <v xml:space="preserve"> </v>
      </c>
      <c r="T496" s="95">
        <f ca="1">IF(L496&gt;=N$2,1,D496*T497/VLOOKUP(L496,Moeda!A$3:D$24,4,1))</f>
        <v>1</v>
      </c>
    </row>
    <row r="497" spans="1:20" x14ac:dyDescent="0.2">
      <c r="A497" s="8">
        <v>49369</v>
      </c>
      <c r="B497" s="62"/>
      <c r="C497" s="39"/>
      <c r="D497" s="83" t="str">
        <f t="shared" ca="1" si="122"/>
        <v/>
      </c>
      <c r="E497" s="97" t="str">
        <f t="shared" ca="1" si="123"/>
        <v/>
      </c>
      <c r="F497" s="82" t="str">
        <f t="shared" ca="1" si="124"/>
        <v/>
      </c>
      <c r="G497" s="97" t="str">
        <f t="shared" ca="1" si="125"/>
        <v/>
      </c>
      <c r="H497" s="82" t="str">
        <f t="shared" ca="1" si="126"/>
        <v/>
      </c>
      <c r="I497" s="97" t="str">
        <f t="shared" ca="1" si="127"/>
        <v/>
      </c>
      <c r="J497" s="14" t="str">
        <f t="shared" ca="1" si="120"/>
        <v>b</v>
      </c>
      <c r="L497" s="8">
        <f t="shared" si="119"/>
        <v>49369</v>
      </c>
      <c r="N497" s="29"/>
      <c r="O497" t="str">
        <f t="shared" si="115"/>
        <v xml:space="preserve"> </v>
      </c>
      <c r="P497" t="str">
        <f t="shared" si="116"/>
        <v xml:space="preserve"> </v>
      </c>
      <c r="Q497" s="59" t="str">
        <f t="shared" si="128"/>
        <v xml:space="preserve"> </v>
      </c>
      <c r="R497" s="36" t="str">
        <f t="shared" si="118"/>
        <v xml:space="preserve"> </v>
      </c>
      <c r="S497" s="37" t="str">
        <f t="shared" ca="1" si="121"/>
        <v xml:space="preserve"> </v>
      </c>
      <c r="T497" s="95">
        <f ca="1">IF(L497&gt;=N$2,1,D497*T498/VLOOKUP(L497,Moeda!A$3:D$24,4,1))</f>
        <v>1</v>
      </c>
    </row>
    <row r="498" spans="1:20" x14ac:dyDescent="0.2">
      <c r="A498" s="8">
        <v>49400</v>
      </c>
      <c r="B498" s="62"/>
      <c r="C498" s="39"/>
      <c r="D498" s="83" t="str">
        <f t="shared" ca="1" si="122"/>
        <v/>
      </c>
      <c r="E498" s="97" t="str">
        <f t="shared" ca="1" si="123"/>
        <v/>
      </c>
      <c r="F498" s="82" t="str">
        <f t="shared" ca="1" si="124"/>
        <v/>
      </c>
      <c r="G498" s="97" t="str">
        <f t="shared" ca="1" si="125"/>
        <v/>
      </c>
      <c r="H498" s="82" t="str">
        <f t="shared" ca="1" si="126"/>
        <v/>
      </c>
      <c r="I498" s="97" t="str">
        <f t="shared" ca="1" si="127"/>
        <v/>
      </c>
      <c r="J498" s="14" t="str">
        <f t="shared" ca="1" si="120"/>
        <v>b</v>
      </c>
      <c r="L498" s="8">
        <f t="shared" si="119"/>
        <v>49400</v>
      </c>
      <c r="N498" s="29"/>
      <c r="O498" t="str">
        <f t="shared" si="115"/>
        <v xml:space="preserve"> </v>
      </c>
      <c r="P498" t="str">
        <f t="shared" si="116"/>
        <v xml:space="preserve"> </v>
      </c>
      <c r="Q498" s="59" t="str">
        <f t="shared" si="128"/>
        <v xml:space="preserve"> </v>
      </c>
      <c r="R498" s="36" t="str">
        <f t="shared" si="118"/>
        <v xml:space="preserve"> </v>
      </c>
      <c r="S498" s="37" t="str">
        <f t="shared" ca="1" si="121"/>
        <v xml:space="preserve"> </v>
      </c>
      <c r="T498" s="95">
        <f ca="1">IF(L498&gt;=N$2,1,D498*T499/VLOOKUP(L498,Moeda!A$3:D$24,4,1))</f>
        <v>1</v>
      </c>
    </row>
    <row r="499" spans="1:20" x14ac:dyDescent="0.2">
      <c r="A499" s="8">
        <v>49430</v>
      </c>
      <c r="B499" s="62"/>
      <c r="C499" s="39"/>
      <c r="D499" s="83" t="str">
        <f t="shared" ca="1" si="122"/>
        <v/>
      </c>
      <c r="E499" s="97" t="str">
        <f t="shared" ca="1" si="123"/>
        <v/>
      </c>
      <c r="F499" s="82" t="str">
        <f t="shared" ca="1" si="124"/>
        <v/>
      </c>
      <c r="G499" s="97" t="str">
        <f t="shared" ca="1" si="125"/>
        <v/>
      </c>
      <c r="H499" s="82" t="str">
        <f t="shared" ca="1" si="126"/>
        <v/>
      </c>
      <c r="I499" s="97" t="str">
        <f t="shared" ca="1" si="127"/>
        <v/>
      </c>
      <c r="J499" s="14" t="str">
        <f t="shared" ca="1" si="120"/>
        <v>b</v>
      </c>
      <c r="L499" s="8">
        <f t="shared" si="119"/>
        <v>49430</v>
      </c>
      <c r="N499" s="29"/>
      <c r="O499" t="str">
        <f t="shared" si="115"/>
        <v xml:space="preserve"> </v>
      </c>
      <c r="P499" t="str">
        <f t="shared" si="116"/>
        <v xml:space="preserve"> </v>
      </c>
      <c r="Q499" s="59" t="str">
        <f t="shared" si="128"/>
        <v xml:space="preserve"> </v>
      </c>
      <c r="R499" s="36" t="str">
        <f t="shared" si="118"/>
        <v xml:space="preserve"> </v>
      </c>
      <c r="S499" s="37" t="str">
        <f t="shared" ca="1" si="121"/>
        <v xml:space="preserve"> </v>
      </c>
      <c r="T499" s="95">
        <f ca="1">IF(L499&gt;=N$2,1,D499*T500/VLOOKUP(L499,Moeda!A$3:D$24,4,1))</f>
        <v>1</v>
      </c>
    </row>
    <row r="500" spans="1:20" x14ac:dyDescent="0.2">
      <c r="A500" s="8">
        <v>49461</v>
      </c>
      <c r="B500" s="62"/>
      <c r="C500" s="39"/>
      <c r="D500" s="83" t="str">
        <f t="shared" ca="1" si="122"/>
        <v/>
      </c>
      <c r="E500" s="97" t="str">
        <f t="shared" ca="1" si="123"/>
        <v/>
      </c>
      <c r="F500" s="82" t="str">
        <f t="shared" ca="1" si="124"/>
        <v/>
      </c>
      <c r="G500" s="97" t="str">
        <f t="shared" ca="1" si="125"/>
        <v/>
      </c>
      <c r="H500" s="82" t="str">
        <f t="shared" ca="1" si="126"/>
        <v/>
      </c>
      <c r="I500" s="97" t="str">
        <f t="shared" ca="1" si="127"/>
        <v/>
      </c>
      <c r="J500" s="14" t="str">
        <f t="shared" ca="1" si="120"/>
        <v>b</v>
      </c>
      <c r="L500" s="8">
        <f t="shared" si="119"/>
        <v>49461</v>
      </c>
      <c r="N500" s="29"/>
      <c r="O500" t="str">
        <f t="shared" ref="O500:O563" si="129">IF(M500&gt;=1,YEAR(A500)," ")</f>
        <v xml:space="preserve"> </v>
      </c>
      <c r="P500" t="str">
        <f t="shared" ref="P500:P563" si="130">IF(M500&gt;=1,MONTH(A500)," ")</f>
        <v xml:space="preserve"> </v>
      </c>
      <c r="Q500" s="59" t="str">
        <f t="shared" si="128"/>
        <v xml:space="preserve"> </v>
      </c>
      <c r="R500" s="36" t="str">
        <f t="shared" ref="R500:R563" si="131">IF(M500&gt;=1,E500," ")</f>
        <v xml:space="preserve"> </v>
      </c>
      <c r="S500" s="37" t="str">
        <f t="shared" ca="1" si="121"/>
        <v xml:space="preserve"> </v>
      </c>
      <c r="T500" s="95">
        <f ca="1">IF(L500&gt;=N$2,1,D500*T501/VLOOKUP(L500,Moeda!A$3:D$24,4,1))</f>
        <v>1</v>
      </c>
    </row>
    <row r="501" spans="1:20" x14ac:dyDescent="0.2">
      <c r="A501" s="8">
        <v>49491</v>
      </c>
      <c r="B501" s="62"/>
      <c r="C501" s="39"/>
      <c r="D501" s="83" t="str">
        <f t="shared" ca="1" si="122"/>
        <v/>
      </c>
      <c r="E501" s="97" t="str">
        <f t="shared" ca="1" si="123"/>
        <v/>
      </c>
      <c r="F501" s="82" t="str">
        <f t="shared" ca="1" si="124"/>
        <v/>
      </c>
      <c r="G501" s="97" t="str">
        <f t="shared" ca="1" si="125"/>
        <v/>
      </c>
      <c r="H501" s="82" t="str">
        <f t="shared" ca="1" si="126"/>
        <v/>
      </c>
      <c r="I501" s="97" t="str">
        <f t="shared" ca="1" si="127"/>
        <v/>
      </c>
      <c r="J501" s="14" t="str">
        <f t="shared" ca="1" si="120"/>
        <v>b</v>
      </c>
      <c r="L501" s="8">
        <f t="shared" si="119"/>
        <v>49491</v>
      </c>
      <c r="N501" s="29"/>
      <c r="O501" t="str">
        <f t="shared" si="129"/>
        <v xml:space="preserve"> </v>
      </c>
      <c r="P501" t="str">
        <f t="shared" si="130"/>
        <v xml:space="preserve"> </v>
      </c>
      <c r="Q501" s="59" t="str">
        <f t="shared" si="128"/>
        <v xml:space="preserve"> </v>
      </c>
      <c r="R501" s="36" t="str">
        <f t="shared" si="131"/>
        <v xml:space="preserve"> </v>
      </c>
      <c r="S501" s="37" t="str">
        <f t="shared" ca="1" si="121"/>
        <v xml:space="preserve"> </v>
      </c>
      <c r="T501" s="95">
        <f ca="1">IF(L501&gt;=N$2,1,D501*T502/VLOOKUP(L501,Moeda!A$3:D$24,4,1))</f>
        <v>1</v>
      </c>
    </row>
    <row r="502" spans="1:20" x14ac:dyDescent="0.2">
      <c r="A502" s="8">
        <v>49522</v>
      </c>
      <c r="B502" s="62"/>
      <c r="C502" s="39"/>
      <c r="D502" s="83" t="str">
        <f t="shared" ca="1" si="122"/>
        <v/>
      </c>
      <c r="E502" s="97" t="str">
        <f t="shared" ca="1" si="123"/>
        <v/>
      </c>
      <c r="F502" s="82" t="str">
        <f t="shared" ca="1" si="124"/>
        <v/>
      </c>
      <c r="G502" s="97" t="str">
        <f t="shared" ca="1" si="125"/>
        <v/>
      </c>
      <c r="H502" s="82" t="str">
        <f t="shared" ca="1" si="126"/>
        <v/>
      </c>
      <c r="I502" s="97" t="str">
        <f t="shared" ca="1" si="127"/>
        <v/>
      </c>
      <c r="J502" s="14" t="str">
        <f t="shared" ca="1" si="120"/>
        <v>b</v>
      </c>
      <c r="L502" s="8">
        <f t="shared" si="119"/>
        <v>49522</v>
      </c>
      <c r="N502" s="29"/>
      <c r="O502" t="str">
        <f t="shared" si="129"/>
        <v xml:space="preserve"> </v>
      </c>
      <c r="P502" t="str">
        <f t="shared" si="130"/>
        <v xml:space="preserve"> </v>
      </c>
      <c r="Q502" s="59" t="str">
        <f t="shared" si="128"/>
        <v xml:space="preserve"> </v>
      </c>
      <c r="R502" s="36" t="str">
        <f t="shared" si="131"/>
        <v xml:space="preserve"> </v>
      </c>
      <c r="S502" s="37" t="str">
        <f t="shared" ca="1" si="121"/>
        <v xml:space="preserve"> </v>
      </c>
      <c r="T502" s="95">
        <f ca="1">IF(L502&gt;=N$2,1,D502*T503/VLOOKUP(L502,Moeda!A$3:D$24,4,1))</f>
        <v>1</v>
      </c>
    </row>
    <row r="503" spans="1:20" x14ac:dyDescent="0.2">
      <c r="A503" s="8">
        <v>49553</v>
      </c>
      <c r="B503" s="62"/>
      <c r="C503" s="39"/>
      <c r="D503" s="83" t="str">
        <f t="shared" ca="1" si="122"/>
        <v/>
      </c>
      <c r="E503" s="97" t="str">
        <f t="shared" ca="1" si="123"/>
        <v/>
      </c>
      <c r="F503" s="82" t="str">
        <f t="shared" ca="1" si="124"/>
        <v/>
      </c>
      <c r="G503" s="97" t="str">
        <f t="shared" ca="1" si="125"/>
        <v/>
      </c>
      <c r="H503" s="82" t="str">
        <f t="shared" ca="1" si="126"/>
        <v/>
      </c>
      <c r="I503" s="97" t="str">
        <f t="shared" ca="1" si="127"/>
        <v/>
      </c>
      <c r="J503" s="14" t="str">
        <f t="shared" ca="1" si="120"/>
        <v>b</v>
      </c>
      <c r="L503" s="8">
        <f t="shared" si="119"/>
        <v>49553</v>
      </c>
      <c r="N503" s="29"/>
      <c r="O503" t="str">
        <f t="shared" si="129"/>
        <v xml:space="preserve"> </v>
      </c>
      <c r="P503" t="str">
        <f t="shared" si="130"/>
        <v xml:space="preserve"> </v>
      </c>
      <c r="Q503" s="59" t="str">
        <f t="shared" si="128"/>
        <v xml:space="preserve"> </v>
      </c>
      <c r="R503" s="36" t="str">
        <f t="shared" si="131"/>
        <v xml:space="preserve"> </v>
      </c>
      <c r="S503" s="37" t="str">
        <f t="shared" ca="1" si="121"/>
        <v xml:space="preserve"> </v>
      </c>
      <c r="T503" s="95">
        <f ca="1">IF(L503&gt;=N$2,1,D503*T504/VLOOKUP(L503,Moeda!A$3:D$24,4,1))</f>
        <v>1</v>
      </c>
    </row>
    <row r="504" spans="1:20" x14ac:dyDescent="0.2">
      <c r="A504" s="8">
        <v>49583</v>
      </c>
      <c r="B504" s="62"/>
      <c r="C504" s="39"/>
      <c r="D504" s="83" t="str">
        <f t="shared" ca="1" si="122"/>
        <v/>
      </c>
      <c r="E504" s="97" t="str">
        <f t="shared" ca="1" si="123"/>
        <v/>
      </c>
      <c r="F504" s="82" t="str">
        <f t="shared" ca="1" si="124"/>
        <v/>
      </c>
      <c r="G504" s="97" t="str">
        <f t="shared" ca="1" si="125"/>
        <v/>
      </c>
      <c r="H504" s="82" t="str">
        <f t="shared" ca="1" si="126"/>
        <v/>
      </c>
      <c r="I504" s="97" t="str">
        <f t="shared" ca="1" si="127"/>
        <v/>
      </c>
      <c r="J504" s="14" t="str">
        <f t="shared" ca="1" si="120"/>
        <v>b</v>
      </c>
      <c r="L504" s="8">
        <f t="shared" si="119"/>
        <v>49583</v>
      </c>
      <c r="N504" s="29"/>
      <c r="O504" t="str">
        <f t="shared" si="129"/>
        <v xml:space="preserve"> </v>
      </c>
      <c r="P504" t="str">
        <f t="shared" si="130"/>
        <v xml:space="preserve"> </v>
      </c>
      <c r="Q504" s="59" t="str">
        <f t="shared" si="128"/>
        <v xml:space="preserve"> </v>
      </c>
      <c r="R504" s="36" t="str">
        <f t="shared" si="131"/>
        <v xml:space="preserve"> </v>
      </c>
      <c r="S504" s="37" t="str">
        <f t="shared" ca="1" si="121"/>
        <v xml:space="preserve"> </v>
      </c>
      <c r="T504" s="95">
        <f ca="1">IF(L504&gt;=N$2,1,D504*T505/VLOOKUP(L504,Moeda!A$3:D$24,4,1))</f>
        <v>1</v>
      </c>
    </row>
    <row r="505" spans="1:20" x14ac:dyDescent="0.2">
      <c r="A505" s="8">
        <v>49614</v>
      </c>
      <c r="B505" s="62"/>
      <c r="C505" s="39"/>
      <c r="D505" s="83" t="str">
        <f t="shared" ca="1" si="122"/>
        <v/>
      </c>
      <c r="E505" s="97" t="str">
        <f t="shared" ca="1" si="123"/>
        <v/>
      </c>
      <c r="F505" s="82" t="str">
        <f t="shared" ca="1" si="124"/>
        <v/>
      </c>
      <c r="G505" s="97" t="str">
        <f t="shared" ca="1" si="125"/>
        <v/>
      </c>
      <c r="H505" s="82" t="str">
        <f t="shared" ca="1" si="126"/>
        <v/>
      </c>
      <c r="I505" s="97" t="str">
        <f t="shared" ca="1" si="127"/>
        <v/>
      </c>
      <c r="J505" s="14" t="str">
        <f t="shared" ca="1" si="120"/>
        <v>b</v>
      </c>
      <c r="L505" s="8">
        <f t="shared" si="119"/>
        <v>49614</v>
      </c>
      <c r="N505" s="29"/>
      <c r="O505" t="str">
        <f t="shared" si="129"/>
        <v xml:space="preserve"> </v>
      </c>
      <c r="P505" t="str">
        <f t="shared" si="130"/>
        <v xml:space="preserve"> </v>
      </c>
      <c r="Q505" s="59" t="str">
        <f t="shared" si="128"/>
        <v xml:space="preserve"> </v>
      </c>
      <c r="R505" s="36" t="str">
        <f t="shared" si="131"/>
        <v xml:space="preserve"> </v>
      </c>
      <c r="S505" s="37" t="str">
        <f t="shared" ca="1" si="121"/>
        <v xml:space="preserve"> </v>
      </c>
      <c r="T505" s="95">
        <f ca="1">IF(L505&gt;=N$2,1,D505*T506/VLOOKUP(L505,Moeda!A$3:D$24,4,1))</f>
        <v>1</v>
      </c>
    </row>
    <row r="506" spans="1:20" x14ac:dyDescent="0.2">
      <c r="A506" s="8">
        <v>49644</v>
      </c>
      <c r="B506" s="62"/>
      <c r="C506" s="39"/>
      <c r="D506" s="83" t="str">
        <f t="shared" ca="1" si="122"/>
        <v/>
      </c>
      <c r="E506" s="97" t="str">
        <f t="shared" ca="1" si="123"/>
        <v/>
      </c>
      <c r="F506" s="82" t="str">
        <f t="shared" ca="1" si="124"/>
        <v/>
      </c>
      <c r="G506" s="97" t="str">
        <f t="shared" ca="1" si="125"/>
        <v/>
      </c>
      <c r="H506" s="82" t="str">
        <f t="shared" ca="1" si="126"/>
        <v/>
      </c>
      <c r="I506" s="97" t="str">
        <f t="shared" ca="1" si="127"/>
        <v/>
      </c>
      <c r="J506" s="14" t="str">
        <f t="shared" ca="1" si="120"/>
        <v>b</v>
      </c>
      <c r="L506" s="8">
        <f t="shared" si="119"/>
        <v>49644</v>
      </c>
      <c r="N506" s="29"/>
      <c r="O506" t="str">
        <f t="shared" si="129"/>
        <v xml:space="preserve"> </v>
      </c>
      <c r="P506" t="str">
        <f t="shared" si="130"/>
        <v xml:space="preserve"> </v>
      </c>
      <c r="Q506" s="59" t="str">
        <f t="shared" si="128"/>
        <v xml:space="preserve"> </v>
      </c>
      <c r="R506" s="36" t="str">
        <f t="shared" si="131"/>
        <v xml:space="preserve"> </v>
      </c>
      <c r="S506" s="37" t="str">
        <f t="shared" ca="1" si="121"/>
        <v xml:space="preserve"> </v>
      </c>
      <c r="T506" s="95">
        <f ca="1">IF(L506&gt;=N$2,1,D506*T507/VLOOKUP(L506,Moeda!A$3:D$24,4,1))</f>
        <v>1</v>
      </c>
    </row>
    <row r="507" spans="1:20" x14ac:dyDescent="0.2">
      <c r="A507" s="8">
        <v>49675</v>
      </c>
      <c r="B507" s="62"/>
      <c r="C507" s="39"/>
      <c r="D507" s="83" t="str">
        <f t="shared" ca="1" si="122"/>
        <v/>
      </c>
      <c r="E507" s="97" t="str">
        <f t="shared" ca="1" si="123"/>
        <v/>
      </c>
      <c r="F507" s="82" t="str">
        <f t="shared" ca="1" si="124"/>
        <v/>
      </c>
      <c r="G507" s="97" t="str">
        <f t="shared" ca="1" si="125"/>
        <v/>
      </c>
      <c r="H507" s="82" t="str">
        <f t="shared" ca="1" si="126"/>
        <v/>
      </c>
      <c r="I507" s="97" t="str">
        <f t="shared" ca="1" si="127"/>
        <v/>
      </c>
      <c r="J507" s="14" t="str">
        <f t="shared" ca="1" si="120"/>
        <v>b</v>
      </c>
      <c r="L507" s="8">
        <f t="shared" si="119"/>
        <v>49675</v>
      </c>
      <c r="N507" s="29"/>
      <c r="O507" t="str">
        <f t="shared" si="129"/>
        <v xml:space="preserve"> </v>
      </c>
      <c r="P507" t="str">
        <f t="shared" si="130"/>
        <v xml:space="preserve"> </v>
      </c>
      <c r="Q507" s="59" t="str">
        <f t="shared" si="128"/>
        <v xml:space="preserve"> </v>
      </c>
      <c r="R507" s="36" t="str">
        <f t="shared" si="131"/>
        <v xml:space="preserve"> </v>
      </c>
      <c r="S507" s="37" t="str">
        <f t="shared" ca="1" si="121"/>
        <v xml:space="preserve"> </v>
      </c>
      <c r="T507" s="95">
        <f ca="1">IF(L507&gt;=N$2,1,D507*T508/VLOOKUP(L507,Moeda!A$3:D$24,4,1))</f>
        <v>1</v>
      </c>
    </row>
    <row r="508" spans="1:20" x14ac:dyDescent="0.2">
      <c r="A508" s="8">
        <v>49706</v>
      </c>
      <c r="B508" s="62"/>
      <c r="C508" s="39"/>
      <c r="D508" s="83" t="str">
        <f t="shared" ca="1" si="122"/>
        <v/>
      </c>
      <c r="E508" s="97" t="str">
        <f t="shared" ca="1" si="123"/>
        <v/>
      </c>
      <c r="F508" s="82" t="str">
        <f t="shared" ca="1" si="124"/>
        <v/>
      </c>
      <c r="G508" s="97" t="str">
        <f t="shared" ca="1" si="125"/>
        <v/>
      </c>
      <c r="H508" s="82" t="str">
        <f t="shared" ca="1" si="126"/>
        <v/>
      </c>
      <c r="I508" s="97" t="str">
        <f t="shared" ca="1" si="127"/>
        <v/>
      </c>
      <c r="J508" s="14" t="str">
        <f t="shared" ca="1" si="120"/>
        <v>b</v>
      </c>
      <c r="L508" s="8">
        <f t="shared" si="119"/>
        <v>49706</v>
      </c>
      <c r="N508" s="29"/>
      <c r="O508" t="str">
        <f t="shared" si="129"/>
        <v xml:space="preserve"> </v>
      </c>
      <c r="P508" t="str">
        <f t="shared" si="130"/>
        <v xml:space="preserve"> </v>
      </c>
      <c r="Q508" s="59" t="str">
        <f t="shared" si="128"/>
        <v xml:space="preserve"> </v>
      </c>
      <c r="R508" s="36" t="str">
        <f t="shared" si="131"/>
        <v xml:space="preserve"> </v>
      </c>
      <c r="S508" s="37" t="str">
        <f t="shared" ca="1" si="121"/>
        <v xml:space="preserve"> </v>
      </c>
      <c r="T508" s="95">
        <f ca="1">IF(L508&gt;=N$2,1,D508*T509/VLOOKUP(L508,Moeda!A$3:D$24,4,1))</f>
        <v>1</v>
      </c>
    </row>
    <row r="509" spans="1:20" x14ac:dyDescent="0.2">
      <c r="A509" s="8">
        <v>49735</v>
      </c>
      <c r="B509" s="62"/>
      <c r="C509" s="39"/>
      <c r="D509" s="83" t="str">
        <f t="shared" ca="1" si="122"/>
        <v/>
      </c>
      <c r="E509" s="97" t="str">
        <f t="shared" ca="1" si="123"/>
        <v/>
      </c>
      <c r="F509" s="82" t="str">
        <f t="shared" ca="1" si="124"/>
        <v/>
      </c>
      <c r="G509" s="97" t="str">
        <f t="shared" ca="1" si="125"/>
        <v/>
      </c>
      <c r="H509" s="82" t="str">
        <f t="shared" ca="1" si="126"/>
        <v/>
      </c>
      <c r="I509" s="97" t="str">
        <f t="shared" ca="1" si="127"/>
        <v/>
      </c>
      <c r="J509" s="14" t="str">
        <f t="shared" ca="1" si="120"/>
        <v>b</v>
      </c>
      <c r="L509" s="8">
        <f t="shared" si="119"/>
        <v>49735</v>
      </c>
      <c r="N509" s="29"/>
      <c r="O509" t="str">
        <f t="shared" si="129"/>
        <v xml:space="preserve"> </v>
      </c>
      <c r="P509" t="str">
        <f t="shared" si="130"/>
        <v xml:space="preserve"> </v>
      </c>
      <c r="Q509" s="59" t="str">
        <f t="shared" si="128"/>
        <v xml:space="preserve"> </v>
      </c>
      <c r="R509" s="36" t="str">
        <f t="shared" si="131"/>
        <v xml:space="preserve"> </v>
      </c>
      <c r="S509" s="37" t="str">
        <f t="shared" ca="1" si="121"/>
        <v xml:space="preserve"> </v>
      </c>
      <c r="T509" s="95">
        <f ca="1">IF(L509&gt;=N$2,1,D509*T510/VLOOKUP(L509,Moeda!A$3:D$24,4,1))</f>
        <v>1</v>
      </c>
    </row>
    <row r="510" spans="1:20" x14ac:dyDescent="0.2">
      <c r="A510" s="8">
        <v>49766</v>
      </c>
      <c r="B510" s="62"/>
      <c r="C510" s="39"/>
      <c r="D510" s="83" t="str">
        <f t="shared" ca="1" si="122"/>
        <v/>
      </c>
      <c r="E510" s="97" t="str">
        <f t="shared" ca="1" si="123"/>
        <v/>
      </c>
      <c r="F510" s="82" t="str">
        <f t="shared" ca="1" si="124"/>
        <v/>
      </c>
      <c r="G510" s="97" t="str">
        <f t="shared" ca="1" si="125"/>
        <v/>
      </c>
      <c r="H510" s="82" t="str">
        <f t="shared" ca="1" si="126"/>
        <v/>
      </c>
      <c r="I510" s="97" t="str">
        <f t="shared" ca="1" si="127"/>
        <v/>
      </c>
      <c r="J510" s="14" t="str">
        <f t="shared" ca="1" si="120"/>
        <v>b</v>
      </c>
      <c r="L510" s="8">
        <f t="shared" si="119"/>
        <v>49766</v>
      </c>
      <c r="N510" s="29"/>
      <c r="O510" t="str">
        <f t="shared" si="129"/>
        <v xml:space="preserve"> </v>
      </c>
      <c r="P510" t="str">
        <f t="shared" si="130"/>
        <v xml:space="preserve"> </v>
      </c>
      <c r="Q510" s="59" t="str">
        <f t="shared" si="128"/>
        <v xml:space="preserve"> </v>
      </c>
      <c r="R510" s="36" t="str">
        <f t="shared" si="131"/>
        <v xml:space="preserve"> </v>
      </c>
      <c r="S510" s="37" t="str">
        <f t="shared" ca="1" si="121"/>
        <v xml:space="preserve"> </v>
      </c>
      <c r="T510" s="95">
        <f ca="1">IF(L510&gt;=N$2,1,D510*T511/VLOOKUP(L510,Moeda!A$3:D$24,4,1))</f>
        <v>1</v>
      </c>
    </row>
    <row r="511" spans="1:20" x14ac:dyDescent="0.2">
      <c r="A511" s="8">
        <v>49796</v>
      </c>
      <c r="B511" s="62"/>
      <c r="C511" s="39"/>
      <c r="D511" s="83" t="str">
        <f t="shared" ca="1" si="122"/>
        <v/>
      </c>
      <c r="E511" s="97" t="str">
        <f t="shared" ca="1" si="123"/>
        <v/>
      </c>
      <c r="F511" s="82" t="str">
        <f t="shared" ca="1" si="124"/>
        <v/>
      </c>
      <c r="G511" s="97" t="str">
        <f t="shared" ca="1" si="125"/>
        <v/>
      </c>
      <c r="H511" s="82" t="str">
        <f t="shared" ca="1" si="126"/>
        <v/>
      </c>
      <c r="I511" s="97" t="str">
        <f t="shared" ca="1" si="127"/>
        <v/>
      </c>
      <c r="J511" s="14" t="str">
        <f t="shared" ca="1" si="120"/>
        <v>b</v>
      </c>
      <c r="L511" s="8">
        <f t="shared" si="119"/>
        <v>49796</v>
      </c>
      <c r="N511" s="29"/>
      <c r="O511" t="str">
        <f t="shared" si="129"/>
        <v xml:space="preserve"> </v>
      </c>
      <c r="P511" t="str">
        <f t="shared" si="130"/>
        <v xml:space="preserve"> </v>
      </c>
      <c r="Q511" s="59" t="str">
        <f t="shared" si="128"/>
        <v xml:space="preserve"> </v>
      </c>
      <c r="R511" s="36" t="str">
        <f t="shared" si="131"/>
        <v xml:space="preserve"> </v>
      </c>
      <c r="S511" s="37" t="str">
        <f t="shared" ca="1" si="121"/>
        <v xml:space="preserve"> </v>
      </c>
      <c r="T511" s="95">
        <f ca="1">IF(L511&gt;=N$2,1,D511*T512/VLOOKUP(L511,Moeda!A$3:D$24,4,1))</f>
        <v>1</v>
      </c>
    </row>
    <row r="512" spans="1:20" x14ac:dyDescent="0.2">
      <c r="A512" s="8">
        <v>49827</v>
      </c>
      <c r="B512" s="62"/>
      <c r="C512" s="39"/>
      <c r="D512" s="83" t="str">
        <f t="shared" ca="1" si="122"/>
        <v/>
      </c>
      <c r="E512" s="97" t="str">
        <f t="shared" ca="1" si="123"/>
        <v/>
      </c>
      <c r="F512" s="82" t="str">
        <f t="shared" ca="1" si="124"/>
        <v/>
      </c>
      <c r="G512" s="97" t="str">
        <f t="shared" ca="1" si="125"/>
        <v/>
      </c>
      <c r="H512" s="82" t="str">
        <f t="shared" ca="1" si="126"/>
        <v/>
      </c>
      <c r="I512" s="97" t="str">
        <f t="shared" ca="1" si="127"/>
        <v/>
      </c>
      <c r="J512" s="14" t="str">
        <f t="shared" ca="1" si="120"/>
        <v>b</v>
      </c>
      <c r="L512" s="8">
        <f t="shared" si="119"/>
        <v>49827</v>
      </c>
      <c r="N512" s="29"/>
      <c r="O512" t="str">
        <f t="shared" si="129"/>
        <v xml:space="preserve"> </v>
      </c>
      <c r="P512" t="str">
        <f t="shared" si="130"/>
        <v xml:space="preserve"> </v>
      </c>
      <c r="Q512" s="59" t="str">
        <f t="shared" si="128"/>
        <v xml:space="preserve"> </v>
      </c>
      <c r="R512" s="36" t="str">
        <f t="shared" si="131"/>
        <v xml:space="preserve"> </v>
      </c>
      <c r="S512" s="37" t="str">
        <f t="shared" ca="1" si="121"/>
        <v xml:space="preserve"> </v>
      </c>
      <c r="T512" s="95">
        <f ca="1">IF(L512&gt;=N$2,1,D512*T513/VLOOKUP(L512,Moeda!A$3:D$24,4,1))</f>
        <v>1</v>
      </c>
    </row>
    <row r="513" spans="1:20" x14ac:dyDescent="0.2">
      <c r="A513" s="8">
        <v>49857</v>
      </c>
      <c r="B513" s="62"/>
      <c r="C513" s="39"/>
      <c r="D513" s="83" t="str">
        <f t="shared" ca="1" si="122"/>
        <v/>
      </c>
      <c r="E513" s="97" t="str">
        <f t="shared" ca="1" si="123"/>
        <v/>
      </c>
      <c r="F513" s="82" t="str">
        <f t="shared" ca="1" si="124"/>
        <v/>
      </c>
      <c r="G513" s="97" t="str">
        <f t="shared" ca="1" si="125"/>
        <v/>
      </c>
      <c r="H513" s="82" t="str">
        <f t="shared" ca="1" si="126"/>
        <v/>
      </c>
      <c r="I513" s="97" t="str">
        <f t="shared" ca="1" si="127"/>
        <v/>
      </c>
      <c r="J513" s="14" t="str">
        <f t="shared" ca="1" si="120"/>
        <v>b</v>
      </c>
      <c r="L513" s="8">
        <f t="shared" si="119"/>
        <v>49857</v>
      </c>
      <c r="N513" s="29"/>
      <c r="O513" t="str">
        <f t="shared" si="129"/>
        <v xml:space="preserve"> </v>
      </c>
      <c r="P513" t="str">
        <f t="shared" si="130"/>
        <v xml:space="preserve"> </v>
      </c>
      <c r="Q513" s="59" t="str">
        <f t="shared" si="128"/>
        <v xml:space="preserve"> </v>
      </c>
      <c r="R513" s="36" t="str">
        <f t="shared" si="131"/>
        <v xml:space="preserve"> </v>
      </c>
      <c r="S513" s="37" t="str">
        <f t="shared" ca="1" si="121"/>
        <v xml:space="preserve"> </v>
      </c>
      <c r="T513" s="95">
        <f ca="1">IF(L513&gt;=N$2,1,D513*T514/VLOOKUP(L513,Moeda!A$3:D$24,4,1))</f>
        <v>1</v>
      </c>
    </row>
    <row r="514" spans="1:20" x14ac:dyDescent="0.2">
      <c r="A514" s="8">
        <v>49888</v>
      </c>
      <c r="B514" s="62"/>
      <c r="C514" s="39"/>
      <c r="D514" s="83" t="str">
        <f t="shared" ca="1" si="122"/>
        <v/>
      </c>
      <c r="E514" s="97" t="str">
        <f t="shared" ca="1" si="123"/>
        <v/>
      </c>
      <c r="F514" s="82" t="str">
        <f t="shared" ca="1" si="124"/>
        <v/>
      </c>
      <c r="G514" s="97" t="str">
        <f t="shared" ca="1" si="125"/>
        <v/>
      </c>
      <c r="H514" s="82" t="str">
        <f t="shared" ca="1" si="126"/>
        <v/>
      </c>
      <c r="I514" s="97" t="str">
        <f t="shared" ca="1" si="127"/>
        <v/>
      </c>
      <c r="J514" s="14" t="str">
        <f t="shared" ca="1" si="120"/>
        <v>b</v>
      </c>
      <c r="L514" s="8">
        <f t="shared" si="119"/>
        <v>49888</v>
      </c>
      <c r="N514" s="29"/>
      <c r="O514" t="str">
        <f t="shared" si="129"/>
        <v xml:space="preserve"> </v>
      </c>
      <c r="P514" t="str">
        <f t="shared" si="130"/>
        <v xml:space="preserve"> </v>
      </c>
      <c r="Q514" s="59" t="str">
        <f t="shared" si="128"/>
        <v xml:space="preserve"> </v>
      </c>
      <c r="R514" s="36" t="str">
        <f t="shared" si="131"/>
        <v xml:space="preserve"> </v>
      </c>
      <c r="S514" s="37" t="str">
        <f t="shared" ca="1" si="121"/>
        <v xml:space="preserve"> </v>
      </c>
      <c r="T514" s="95">
        <f ca="1">IF(L514&gt;=N$2,1,D514*T515/VLOOKUP(L514,Moeda!A$3:D$24,4,1))</f>
        <v>1</v>
      </c>
    </row>
    <row r="515" spans="1:20" x14ac:dyDescent="0.2">
      <c r="A515" s="8">
        <v>49919</v>
      </c>
      <c r="B515" s="62"/>
      <c r="C515" s="39"/>
      <c r="D515" s="83" t="str">
        <f t="shared" ca="1" si="122"/>
        <v/>
      </c>
      <c r="E515" s="97" t="str">
        <f t="shared" ca="1" si="123"/>
        <v/>
      </c>
      <c r="F515" s="82" t="str">
        <f t="shared" ca="1" si="124"/>
        <v/>
      </c>
      <c r="G515" s="97" t="str">
        <f t="shared" ca="1" si="125"/>
        <v/>
      </c>
      <c r="H515" s="82" t="str">
        <f t="shared" ca="1" si="126"/>
        <v/>
      </c>
      <c r="I515" s="97" t="str">
        <f t="shared" ca="1" si="127"/>
        <v/>
      </c>
      <c r="J515" s="14" t="str">
        <f t="shared" ca="1" si="120"/>
        <v>b</v>
      </c>
      <c r="L515" s="8">
        <f t="shared" ref="L515:L578" si="132">A515</f>
        <v>49919</v>
      </c>
      <c r="N515" s="29"/>
      <c r="O515" t="str">
        <f t="shared" si="129"/>
        <v xml:space="preserve"> </v>
      </c>
      <c r="P515" t="str">
        <f t="shared" si="130"/>
        <v xml:space="preserve"> </v>
      </c>
      <c r="Q515" s="59" t="str">
        <f t="shared" si="128"/>
        <v xml:space="preserve"> </v>
      </c>
      <c r="R515" s="36" t="str">
        <f t="shared" si="131"/>
        <v xml:space="preserve"> </v>
      </c>
      <c r="S515" s="37" t="str">
        <f t="shared" ca="1" si="121"/>
        <v xml:space="preserve"> </v>
      </c>
      <c r="T515" s="95">
        <f ca="1">IF(L515&gt;=N$2,1,D515*T516/VLOOKUP(L515,Moeda!A$3:D$24,4,1))</f>
        <v>1</v>
      </c>
    </row>
    <row r="516" spans="1:20" x14ac:dyDescent="0.2">
      <c r="A516" s="8">
        <v>49949</v>
      </c>
      <c r="B516" s="62"/>
      <c r="C516" s="39"/>
      <c r="D516" s="83" t="str">
        <f t="shared" ca="1" si="122"/>
        <v/>
      </c>
      <c r="E516" s="97" t="str">
        <f t="shared" ca="1" si="123"/>
        <v/>
      </c>
      <c r="F516" s="82" t="str">
        <f t="shared" ca="1" si="124"/>
        <v/>
      </c>
      <c r="G516" s="97" t="str">
        <f t="shared" ca="1" si="125"/>
        <v/>
      </c>
      <c r="H516" s="82" t="str">
        <f t="shared" ca="1" si="126"/>
        <v/>
      </c>
      <c r="I516" s="97" t="str">
        <f t="shared" ca="1" si="127"/>
        <v/>
      </c>
      <c r="J516" s="14" t="str">
        <f t="shared" ref="J516:J579" ca="1" si="133">CELL("tipo",C516)</f>
        <v>b</v>
      </c>
      <c r="L516" s="8">
        <f t="shared" si="132"/>
        <v>49949</v>
      </c>
      <c r="N516" s="29"/>
      <c r="O516" t="str">
        <f t="shared" si="129"/>
        <v xml:space="preserve"> </v>
      </c>
      <c r="P516" t="str">
        <f t="shared" si="130"/>
        <v xml:space="preserve"> </v>
      </c>
      <c r="Q516" s="59" t="str">
        <f t="shared" si="128"/>
        <v xml:space="preserve"> </v>
      </c>
      <c r="R516" s="36" t="str">
        <f t="shared" si="131"/>
        <v xml:space="preserve"> </v>
      </c>
      <c r="S516" s="37" t="str">
        <f t="shared" ca="1" si="121"/>
        <v xml:space="preserve"> </v>
      </c>
      <c r="T516" s="95">
        <f ca="1">IF(L516&gt;=N$2,1,D516*T517/VLOOKUP(L516,Moeda!A$3:D$24,4,1))</f>
        <v>1</v>
      </c>
    </row>
    <row r="517" spans="1:20" x14ac:dyDescent="0.2">
      <c r="A517" s="8">
        <v>49980</v>
      </c>
      <c r="B517" s="62"/>
      <c r="C517" s="39"/>
      <c r="D517" s="83" t="str">
        <f t="shared" ca="1" si="122"/>
        <v/>
      </c>
      <c r="E517" s="97" t="str">
        <f t="shared" ca="1" si="123"/>
        <v/>
      </c>
      <c r="F517" s="82" t="str">
        <f t="shared" ca="1" si="124"/>
        <v/>
      </c>
      <c r="G517" s="97" t="str">
        <f t="shared" ca="1" si="125"/>
        <v/>
      </c>
      <c r="H517" s="82" t="str">
        <f t="shared" ca="1" si="126"/>
        <v/>
      </c>
      <c r="I517" s="97" t="str">
        <f t="shared" ca="1" si="127"/>
        <v/>
      </c>
      <c r="J517" s="14" t="str">
        <f t="shared" ca="1" si="133"/>
        <v>b</v>
      </c>
      <c r="L517" s="8">
        <f t="shared" si="132"/>
        <v>49980</v>
      </c>
      <c r="N517" s="29"/>
      <c r="O517" t="str">
        <f t="shared" si="129"/>
        <v xml:space="preserve"> </v>
      </c>
      <c r="P517" t="str">
        <f t="shared" si="130"/>
        <v xml:space="preserve"> </v>
      </c>
      <c r="Q517" s="59" t="str">
        <f t="shared" si="128"/>
        <v xml:space="preserve"> </v>
      </c>
      <c r="R517" s="36" t="str">
        <f t="shared" si="131"/>
        <v xml:space="preserve"> </v>
      </c>
      <c r="S517" s="37" t="str">
        <f t="shared" ca="1" si="121"/>
        <v xml:space="preserve"> </v>
      </c>
      <c r="T517" s="95">
        <f ca="1">IF(L517&gt;=N$2,1,D517*T518/VLOOKUP(L517,Moeda!A$3:D$24,4,1))</f>
        <v>1</v>
      </c>
    </row>
    <row r="518" spans="1:20" x14ac:dyDescent="0.2">
      <c r="A518" s="8">
        <v>50010</v>
      </c>
      <c r="B518" s="62"/>
      <c r="C518" s="39"/>
      <c r="D518" s="83" t="str">
        <f t="shared" ca="1" si="122"/>
        <v/>
      </c>
      <c r="E518" s="97" t="str">
        <f t="shared" ca="1" si="123"/>
        <v/>
      </c>
      <c r="F518" s="82" t="str">
        <f t="shared" ca="1" si="124"/>
        <v/>
      </c>
      <c r="G518" s="97" t="str">
        <f t="shared" ca="1" si="125"/>
        <v/>
      </c>
      <c r="H518" s="82" t="str">
        <f t="shared" ca="1" si="126"/>
        <v/>
      </c>
      <c r="I518" s="97" t="str">
        <f t="shared" ca="1" si="127"/>
        <v/>
      </c>
      <c r="J518" s="14" t="str">
        <f t="shared" ca="1" si="133"/>
        <v>b</v>
      </c>
      <c r="L518" s="8">
        <f t="shared" si="132"/>
        <v>50010</v>
      </c>
      <c r="N518" s="29"/>
      <c r="O518" t="str">
        <f t="shared" si="129"/>
        <v xml:space="preserve"> </v>
      </c>
      <c r="P518" t="str">
        <f t="shared" si="130"/>
        <v xml:space="preserve"> </v>
      </c>
      <c r="Q518" s="59" t="str">
        <f t="shared" si="128"/>
        <v xml:space="preserve"> </v>
      </c>
      <c r="R518" s="36" t="str">
        <f t="shared" si="131"/>
        <v xml:space="preserve"> </v>
      </c>
      <c r="S518" s="37" t="str">
        <f t="shared" ca="1" si="121"/>
        <v xml:space="preserve"> </v>
      </c>
      <c r="T518" s="95">
        <f ca="1">IF(L518&gt;=N$2,1,D518*T519/VLOOKUP(L518,Moeda!A$3:D$24,4,1))</f>
        <v>1</v>
      </c>
    </row>
    <row r="519" spans="1:20" x14ac:dyDescent="0.2">
      <c r="A519" s="8">
        <v>50041</v>
      </c>
      <c r="B519" s="62"/>
      <c r="C519" s="39"/>
      <c r="D519" s="83" t="str">
        <f t="shared" ca="1" si="122"/>
        <v/>
      </c>
      <c r="E519" s="97" t="str">
        <f t="shared" ca="1" si="123"/>
        <v/>
      </c>
      <c r="F519" s="82" t="str">
        <f t="shared" ca="1" si="124"/>
        <v/>
      </c>
      <c r="G519" s="97" t="str">
        <f t="shared" ca="1" si="125"/>
        <v/>
      </c>
      <c r="H519" s="82" t="str">
        <f t="shared" ca="1" si="126"/>
        <v/>
      </c>
      <c r="I519" s="97" t="str">
        <f t="shared" ca="1" si="127"/>
        <v/>
      </c>
      <c r="J519" s="14" t="str">
        <f t="shared" ca="1" si="133"/>
        <v>b</v>
      </c>
      <c r="L519" s="8">
        <f t="shared" si="132"/>
        <v>50041</v>
      </c>
      <c r="N519" s="29"/>
      <c r="O519" t="str">
        <f t="shared" si="129"/>
        <v xml:space="preserve"> </v>
      </c>
      <c r="P519" t="str">
        <f t="shared" si="130"/>
        <v xml:space="preserve"> </v>
      </c>
      <c r="Q519" s="59" t="str">
        <f t="shared" si="128"/>
        <v xml:space="preserve"> </v>
      </c>
      <c r="R519" s="36" t="str">
        <f t="shared" si="131"/>
        <v xml:space="preserve"> </v>
      </c>
      <c r="S519" s="37" t="str">
        <f t="shared" ca="1" si="121"/>
        <v xml:space="preserve"> </v>
      </c>
      <c r="T519" s="95">
        <f ca="1">IF(L519&gt;=N$2,1,D519*T520/VLOOKUP(L519,Moeda!A$3:D$24,4,1))</f>
        <v>1</v>
      </c>
    </row>
    <row r="520" spans="1:20" x14ac:dyDescent="0.2">
      <c r="A520" s="8">
        <v>50072</v>
      </c>
      <c r="B520" s="62"/>
      <c r="C520" s="39"/>
      <c r="D520" s="83" t="str">
        <f t="shared" ca="1" si="122"/>
        <v/>
      </c>
      <c r="E520" s="97" t="str">
        <f t="shared" ca="1" si="123"/>
        <v/>
      </c>
      <c r="F520" s="82" t="str">
        <f t="shared" ca="1" si="124"/>
        <v/>
      </c>
      <c r="G520" s="97" t="str">
        <f t="shared" ca="1" si="125"/>
        <v/>
      </c>
      <c r="H520" s="82" t="str">
        <f t="shared" ca="1" si="126"/>
        <v/>
      </c>
      <c r="I520" s="97" t="str">
        <f t="shared" ca="1" si="127"/>
        <v/>
      </c>
      <c r="J520" s="14" t="str">
        <f t="shared" ca="1" si="133"/>
        <v>b</v>
      </c>
      <c r="L520" s="8">
        <f t="shared" si="132"/>
        <v>50072</v>
      </c>
      <c r="N520" s="29"/>
      <c r="O520" t="str">
        <f t="shared" si="129"/>
        <v xml:space="preserve"> </v>
      </c>
      <c r="P520" t="str">
        <f t="shared" si="130"/>
        <v xml:space="preserve"> </v>
      </c>
      <c r="Q520" s="59" t="str">
        <f t="shared" si="128"/>
        <v xml:space="preserve"> </v>
      </c>
      <c r="R520" s="36" t="str">
        <f t="shared" si="131"/>
        <v xml:space="preserve"> </v>
      </c>
      <c r="S520" s="37" t="str">
        <f t="shared" ca="1" si="121"/>
        <v xml:space="preserve"> </v>
      </c>
      <c r="T520" s="95">
        <f ca="1">IF(L520&gt;=N$2,1,D520*T521/VLOOKUP(L520,Moeda!A$3:D$24,4,1))</f>
        <v>1</v>
      </c>
    </row>
    <row r="521" spans="1:20" x14ac:dyDescent="0.2">
      <c r="A521" s="8">
        <v>50100</v>
      </c>
      <c r="B521" s="62"/>
      <c r="C521" s="39"/>
      <c r="D521" s="83" t="str">
        <f t="shared" ca="1" si="122"/>
        <v/>
      </c>
      <c r="E521" s="97" t="str">
        <f t="shared" ca="1" si="123"/>
        <v/>
      </c>
      <c r="F521" s="82" t="str">
        <f t="shared" ca="1" si="124"/>
        <v/>
      </c>
      <c r="G521" s="97" t="str">
        <f t="shared" ca="1" si="125"/>
        <v/>
      </c>
      <c r="H521" s="82" t="str">
        <f t="shared" ca="1" si="126"/>
        <v/>
      </c>
      <c r="I521" s="97" t="str">
        <f t="shared" ca="1" si="127"/>
        <v/>
      </c>
      <c r="J521" s="14" t="str">
        <f t="shared" ca="1" si="133"/>
        <v>b</v>
      </c>
      <c r="L521" s="8">
        <f t="shared" si="132"/>
        <v>50100</v>
      </c>
      <c r="N521" s="29"/>
      <c r="O521" t="str">
        <f t="shared" si="129"/>
        <v xml:space="preserve"> </v>
      </c>
      <c r="P521" t="str">
        <f t="shared" si="130"/>
        <v xml:space="preserve"> </v>
      </c>
      <c r="Q521" s="59" t="str">
        <f t="shared" si="128"/>
        <v xml:space="preserve"> </v>
      </c>
      <c r="R521" s="36" t="str">
        <f t="shared" si="131"/>
        <v xml:space="preserve"> </v>
      </c>
      <c r="S521" s="37" t="str">
        <f t="shared" ca="1" si="121"/>
        <v xml:space="preserve"> </v>
      </c>
      <c r="T521" s="95">
        <f ca="1">IF(L521&gt;=N$2,1,D521*T522/VLOOKUP(L521,Moeda!A$3:D$24,4,1))</f>
        <v>1</v>
      </c>
    </row>
    <row r="522" spans="1:20" x14ac:dyDescent="0.2">
      <c r="A522" s="8">
        <v>50131</v>
      </c>
      <c r="B522" s="62"/>
      <c r="C522" s="39"/>
      <c r="D522" s="83" t="str">
        <f t="shared" ca="1" si="122"/>
        <v/>
      </c>
      <c r="E522" s="97" t="str">
        <f t="shared" ca="1" si="123"/>
        <v/>
      </c>
      <c r="F522" s="82" t="str">
        <f t="shared" ca="1" si="124"/>
        <v/>
      </c>
      <c r="G522" s="97" t="str">
        <f t="shared" ca="1" si="125"/>
        <v/>
      </c>
      <c r="H522" s="82" t="str">
        <f t="shared" ca="1" si="126"/>
        <v/>
      </c>
      <c r="I522" s="97" t="str">
        <f t="shared" ca="1" si="127"/>
        <v/>
      </c>
      <c r="J522" s="14" t="str">
        <f t="shared" ca="1" si="133"/>
        <v>b</v>
      </c>
      <c r="L522" s="8">
        <f t="shared" si="132"/>
        <v>50131</v>
      </c>
      <c r="N522" s="29"/>
      <c r="O522" t="str">
        <f t="shared" si="129"/>
        <v xml:space="preserve"> </v>
      </c>
      <c r="P522" t="str">
        <f t="shared" si="130"/>
        <v xml:space="preserve"> </v>
      </c>
      <c r="Q522" s="59" t="str">
        <f t="shared" si="128"/>
        <v xml:space="preserve"> </v>
      </c>
      <c r="R522" s="36" t="str">
        <f t="shared" si="131"/>
        <v xml:space="preserve"> </v>
      </c>
      <c r="S522" s="37" t="str">
        <f t="shared" ca="1" si="121"/>
        <v xml:space="preserve"> </v>
      </c>
      <c r="T522" s="95">
        <f ca="1">IF(L522&gt;=N$2,1,D522*T523/VLOOKUP(L522,Moeda!A$3:D$24,4,1))</f>
        <v>1</v>
      </c>
    </row>
    <row r="523" spans="1:20" x14ac:dyDescent="0.2">
      <c r="A523" s="8">
        <v>50161</v>
      </c>
      <c r="B523" s="62"/>
      <c r="C523" s="39"/>
      <c r="D523" s="83" t="str">
        <f t="shared" ca="1" si="122"/>
        <v/>
      </c>
      <c r="E523" s="97" t="str">
        <f t="shared" ca="1" si="123"/>
        <v/>
      </c>
      <c r="F523" s="82" t="str">
        <f t="shared" ca="1" si="124"/>
        <v/>
      </c>
      <c r="G523" s="97" t="str">
        <f t="shared" ca="1" si="125"/>
        <v/>
      </c>
      <c r="H523" s="82" t="str">
        <f t="shared" ca="1" si="126"/>
        <v/>
      </c>
      <c r="I523" s="97" t="str">
        <f t="shared" ca="1" si="127"/>
        <v/>
      </c>
      <c r="J523" s="14" t="str">
        <f t="shared" ca="1" si="133"/>
        <v>b</v>
      </c>
      <c r="L523" s="8">
        <f t="shared" si="132"/>
        <v>50161</v>
      </c>
      <c r="N523" s="29"/>
      <c r="O523" t="str">
        <f t="shared" si="129"/>
        <v xml:space="preserve"> </v>
      </c>
      <c r="P523" t="str">
        <f t="shared" si="130"/>
        <v xml:space="preserve"> </v>
      </c>
      <c r="Q523" s="59" t="str">
        <f t="shared" si="128"/>
        <v xml:space="preserve"> </v>
      </c>
      <c r="R523" s="36" t="str">
        <f t="shared" si="131"/>
        <v xml:space="preserve"> </v>
      </c>
      <c r="S523" s="37" t="str">
        <f t="shared" ca="1" si="121"/>
        <v xml:space="preserve"> </v>
      </c>
      <c r="T523" s="95">
        <f ca="1">IF(L523&gt;=N$2,1,D523*T524/VLOOKUP(L523,Moeda!A$3:D$24,4,1))</f>
        <v>1</v>
      </c>
    </row>
    <row r="524" spans="1:20" x14ac:dyDescent="0.2">
      <c r="A524" s="8">
        <v>50192</v>
      </c>
      <c r="B524" s="62"/>
      <c r="C524" s="39"/>
      <c r="D524" s="83" t="str">
        <f t="shared" ca="1" si="122"/>
        <v/>
      </c>
      <c r="E524" s="97" t="str">
        <f t="shared" ca="1" si="123"/>
        <v/>
      </c>
      <c r="F524" s="82" t="str">
        <f t="shared" ca="1" si="124"/>
        <v/>
      </c>
      <c r="G524" s="97" t="str">
        <f t="shared" ca="1" si="125"/>
        <v/>
      </c>
      <c r="H524" s="82" t="str">
        <f t="shared" ca="1" si="126"/>
        <v/>
      </c>
      <c r="I524" s="97" t="str">
        <f t="shared" ca="1" si="127"/>
        <v/>
      </c>
      <c r="J524" s="14" t="str">
        <f t="shared" ca="1" si="133"/>
        <v>b</v>
      </c>
      <c r="L524" s="8">
        <f t="shared" si="132"/>
        <v>50192</v>
      </c>
      <c r="N524" s="29"/>
      <c r="O524" t="str">
        <f t="shared" si="129"/>
        <v xml:space="preserve"> </v>
      </c>
      <c r="P524" t="str">
        <f t="shared" si="130"/>
        <v xml:space="preserve"> </v>
      </c>
      <c r="Q524" s="59" t="str">
        <f t="shared" si="128"/>
        <v xml:space="preserve"> </v>
      </c>
      <c r="R524" s="36" t="str">
        <f t="shared" si="131"/>
        <v xml:space="preserve"> </v>
      </c>
      <c r="S524" s="37" t="str">
        <f t="shared" ca="1" si="121"/>
        <v xml:space="preserve"> </v>
      </c>
      <c r="T524" s="95">
        <f ca="1">IF(L524&gt;=N$2,1,D524*T525/VLOOKUP(L524,Moeda!A$3:D$24,4,1))</f>
        <v>1</v>
      </c>
    </row>
    <row r="525" spans="1:20" x14ac:dyDescent="0.2">
      <c r="A525" s="8">
        <v>50222</v>
      </c>
      <c r="B525" s="62"/>
      <c r="C525" s="39"/>
      <c r="D525" s="83" t="str">
        <f t="shared" ca="1" si="122"/>
        <v/>
      </c>
      <c r="E525" s="97" t="str">
        <f t="shared" ca="1" si="123"/>
        <v/>
      </c>
      <c r="F525" s="82" t="str">
        <f t="shared" ca="1" si="124"/>
        <v/>
      </c>
      <c r="G525" s="97" t="str">
        <f t="shared" ca="1" si="125"/>
        <v/>
      </c>
      <c r="H525" s="82" t="str">
        <f t="shared" ca="1" si="126"/>
        <v/>
      </c>
      <c r="I525" s="97" t="str">
        <f t="shared" ca="1" si="127"/>
        <v/>
      </c>
      <c r="J525" s="14" t="str">
        <f t="shared" ca="1" si="133"/>
        <v>b</v>
      </c>
      <c r="L525" s="8">
        <f t="shared" si="132"/>
        <v>50222</v>
      </c>
      <c r="N525" s="29"/>
      <c r="O525" t="str">
        <f t="shared" si="129"/>
        <v xml:space="preserve"> </v>
      </c>
      <c r="P525" t="str">
        <f t="shared" si="130"/>
        <v xml:space="preserve"> </v>
      </c>
      <c r="Q525" s="59" t="str">
        <f t="shared" si="128"/>
        <v xml:space="preserve"> </v>
      </c>
      <c r="R525" s="36" t="str">
        <f t="shared" si="131"/>
        <v xml:space="preserve"> </v>
      </c>
      <c r="S525" s="37" t="str">
        <f t="shared" ca="1" si="121"/>
        <v xml:space="preserve"> </v>
      </c>
      <c r="T525" s="95">
        <f ca="1">IF(L525&gt;=N$2,1,D525*T526/VLOOKUP(L525,Moeda!A$3:D$24,4,1))</f>
        <v>1</v>
      </c>
    </row>
    <row r="526" spans="1:20" x14ac:dyDescent="0.2">
      <c r="A526" s="8">
        <v>50253</v>
      </c>
      <c r="B526" s="62"/>
      <c r="C526" s="39"/>
      <c r="D526" s="83" t="str">
        <f t="shared" ca="1" si="122"/>
        <v/>
      </c>
      <c r="E526" s="97" t="str">
        <f t="shared" ca="1" si="123"/>
        <v/>
      </c>
      <c r="F526" s="82" t="str">
        <f t="shared" ca="1" si="124"/>
        <v/>
      </c>
      <c r="G526" s="97" t="str">
        <f t="shared" ca="1" si="125"/>
        <v/>
      </c>
      <c r="H526" s="82" t="str">
        <f t="shared" ca="1" si="126"/>
        <v/>
      </c>
      <c r="I526" s="97" t="str">
        <f t="shared" ca="1" si="127"/>
        <v/>
      </c>
      <c r="J526" s="14" t="str">
        <f t="shared" ca="1" si="133"/>
        <v>b</v>
      </c>
      <c r="L526" s="8">
        <f t="shared" si="132"/>
        <v>50253</v>
      </c>
      <c r="N526" s="29"/>
      <c r="O526" t="str">
        <f t="shared" si="129"/>
        <v xml:space="preserve"> </v>
      </c>
      <c r="P526" t="str">
        <f t="shared" si="130"/>
        <v xml:space="preserve"> </v>
      </c>
      <c r="Q526" s="59" t="str">
        <f t="shared" si="128"/>
        <v xml:space="preserve"> </v>
      </c>
      <c r="R526" s="36" t="str">
        <f t="shared" si="131"/>
        <v xml:space="preserve"> </v>
      </c>
      <c r="S526" s="37" t="str">
        <f t="shared" ca="1" si="121"/>
        <v xml:space="preserve"> </v>
      </c>
      <c r="T526" s="95">
        <f ca="1">IF(L526&gt;=N$2,1,D526*T527/VLOOKUP(L526,Moeda!A$3:D$24,4,1))</f>
        <v>1</v>
      </c>
    </row>
    <row r="527" spans="1:20" x14ac:dyDescent="0.2">
      <c r="A527" s="8">
        <v>50284</v>
      </c>
      <c r="B527" s="62"/>
      <c r="C527" s="39"/>
      <c r="D527" s="83" t="str">
        <f t="shared" ca="1" si="122"/>
        <v/>
      </c>
      <c r="E527" s="97" t="str">
        <f t="shared" ca="1" si="123"/>
        <v/>
      </c>
      <c r="F527" s="82" t="str">
        <f t="shared" ca="1" si="124"/>
        <v/>
      </c>
      <c r="G527" s="97" t="str">
        <f t="shared" ca="1" si="125"/>
        <v/>
      </c>
      <c r="H527" s="82" t="str">
        <f t="shared" ca="1" si="126"/>
        <v/>
      </c>
      <c r="I527" s="97" t="str">
        <f t="shared" ca="1" si="127"/>
        <v/>
      </c>
      <c r="J527" s="14" t="str">
        <f t="shared" ca="1" si="133"/>
        <v>b</v>
      </c>
      <c r="L527" s="8">
        <f t="shared" si="132"/>
        <v>50284</v>
      </c>
      <c r="N527" s="29"/>
      <c r="O527" t="str">
        <f t="shared" si="129"/>
        <v xml:space="preserve"> </v>
      </c>
      <c r="P527" t="str">
        <f t="shared" si="130"/>
        <v xml:space="preserve"> </v>
      </c>
      <c r="Q527" s="59" t="str">
        <f t="shared" si="128"/>
        <v xml:space="preserve"> </v>
      </c>
      <c r="R527" s="36" t="str">
        <f t="shared" si="131"/>
        <v xml:space="preserve"> </v>
      </c>
      <c r="S527" s="37" t="str">
        <f t="shared" ca="1" si="121"/>
        <v xml:space="preserve"> </v>
      </c>
      <c r="T527" s="95">
        <f ca="1">IF(L527&gt;=N$2,1,D527*T528/VLOOKUP(L527,Moeda!A$3:D$24,4,1))</f>
        <v>1</v>
      </c>
    </row>
    <row r="528" spans="1:20" x14ac:dyDescent="0.2">
      <c r="A528" s="8">
        <v>50314</v>
      </c>
      <c r="B528" s="62"/>
      <c r="C528" s="39"/>
      <c r="D528" s="83" t="str">
        <f t="shared" ca="1" si="122"/>
        <v/>
      </c>
      <c r="E528" s="97" t="str">
        <f t="shared" ca="1" si="123"/>
        <v/>
      </c>
      <c r="F528" s="82" t="str">
        <f t="shared" ca="1" si="124"/>
        <v/>
      </c>
      <c r="G528" s="97" t="str">
        <f t="shared" ca="1" si="125"/>
        <v/>
      </c>
      <c r="H528" s="82" t="str">
        <f t="shared" ca="1" si="126"/>
        <v/>
      </c>
      <c r="I528" s="97" t="str">
        <f t="shared" ca="1" si="127"/>
        <v/>
      </c>
      <c r="J528" s="14" t="str">
        <f t="shared" ca="1" si="133"/>
        <v>b</v>
      </c>
      <c r="L528" s="8">
        <f t="shared" si="132"/>
        <v>50314</v>
      </c>
      <c r="N528" s="29"/>
      <c r="O528" t="str">
        <f t="shared" si="129"/>
        <v xml:space="preserve"> </v>
      </c>
      <c r="P528" t="str">
        <f t="shared" si="130"/>
        <v xml:space="preserve"> </v>
      </c>
      <c r="Q528" s="59" t="str">
        <f t="shared" si="128"/>
        <v xml:space="preserve"> </v>
      </c>
      <c r="R528" s="36" t="str">
        <f t="shared" si="131"/>
        <v xml:space="preserve"> </v>
      </c>
      <c r="S528" s="37" t="str">
        <f t="shared" ca="1" si="121"/>
        <v xml:space="preserve"> </v>
      </c>
      <c r="T528" s="95">
        <f ca="1">IF(L528&gt;=N$2,1,D528*T529/VLOOKUP(L528,Moeda!A$3:D$24,4,1))</f>
        <v>1</v>
      </c>
    </row>
    <row r="529" spans="1:20" x14ac:dyDescent="0.2">
      <c r="A529" s="8">
        <v>50345</v>
      </c>
      <c r="B529" s="62"/>
      <c r="C529" s="39"/>
      <c r="D529" s="83" t="str">
        <f t="shared" ca="1" si="122"/>
        <v/>
      </c>
      <c r="E529" s="97" t="str">
        <f t="shared" ca="1" si="123"/>
        <v/>
      </c>
      <c r="F529" s="82" t="str">
        <f t="shared" ca="1" si="124"/>
        <v/>
      </c>
      <c r="G529" s="97" t="str">
        <f t="shared" ca="1" si="125"/>
        <v/>
      </c>
      <c r="H529" s="82" t="str">
        <f t="shared" ca="1" si="126"/>
        <v/>
      </c>
      <c r="I529" s="97" t="str">
        <f t="shared" ca="1" si="127"/>
        <v/>
      </c>
      <c r="J529" s="14" t="str">
        <f t="shared" ca="1" si="133"/>
        <v>b</v>
      </c>
      <c r="L529" s="8">
        <f t="shared" si="132"/>
        <v>50345</v>
      </c>
      <c r="N529" s="29"/>
      <c r="O529" t="str">
        <f t="shared" si="129"/>
        <v xml:space="preserve"> </v>
      </c>
      <c r="P529" t="str">
        <f t="shared" si="130"/>
        <v xml:space="preserve"> </v>
      </c>
      <c r="Q529" s="59" t="str">
        <f t="shared" si="128"/>
        <v xml:space="preserve"> </v>
      </c>
      <c r="R529" s="36" t="str">
        <f t="shared" si="131"/>
        <v xml:space="preserve"> </v>
      </c>
      <c r="S529" s="37" t="str">
        <f t="shared" ca="1" si="121"/>
        <v xml:space="preserve"> </v>
      </c>
      <c r="T529" s="95">
        <f ca="1">IF(L529&gt;=N$2,1,D529*T530/VLOOKUP(L529,Moeda!A$3:D$24,4,1))</f>
        <v>1</v>
      </c>
    </row>
    <row r="530" spans="1:20" x14ac:dyDescent="0.2">
      <c r="A530" s="8">
        <v>50375</v>
      </c>
      <c r="B530" s="62"/>
      <c r="C530" s="39"/>
      <c r="D530" s="83" t="str">
        <f t="shared" ca="1" si="122"/>
        <v/>
      </c>
      <c r="E530" s="97" t="str">
        <f t="shared" ca="1" si="123"/>
        <v/>
      </c>
      <c r="F530" s="82" t="str">
        <f t="shared" ca="1" si="124"/>
        <v/>
      </c>
      <c r="G530" s="97" t="str">
        <f t="shared" ca="1" si="125"/>
        <v/>
      </c>
      <c r="H530" s="82" t="str">
        <f t="shared" ca="1" si="126"/>
        <v/>
      </c>
      <c r="I530" s="97" t="str">
        <f t="shared" ca="1" si="127"/>
        <v/>
      </c>
      <c r="J530" s="14" t="str">
        <f t="shared" ca="1" si="133"/>
        <v>b</v>
      </c>
      <c r="L530" s="8">
        <f t="shared" si="132"/>
        <v>50375</v>
      </c>
      <c r="N530" s="29"/>
      <c r="O530" t="str">
        <f t="shared" si="129"/>
        <v xml:space="preserve"> </v>
      </c>
      <c r="P530" t="str">
        <f t="shared" si="130"/>
        <v xml:space="preserve"> </v>
      </c>
      <c r="Q530" s="59" t="str">
        <f t="shared" si="128"/>
        <v xml:space="preserve"> </v>
      </c>
      <c r="R530" s="36" t="str">
        <f t="shared" si="131"/>
        <v xml:space="preserve"> </v>
      </c>
      <c r="S530" s="37" t="str">
        <f t="shared" ca="1" si="121"/>
        <v xml:space="preserve"> </v>
      </c>
      <c r="T530" s="95">
        <f ca="1">IF(L530&gt;=N$2,1,D530*T531/VLOOKUP(L530,Moeda!A$3:D$24,4,1))</f>
        <v>1</v>
      </c>
    </row>
    <row r="531" spans="1:20" x14ac:dyDescent="0.2">
      <c r="A531" s="8">
        <v>50406</v>
      </c>
      <c r="B531" s="62"/>
      <c r="C531" s="39"/>
      <c r="D531" s="83" t="str">
        <f t="shared" ca="1" si="122"/>
        <v/>
      </c>
      <c r="E531" s="97" t="str">
        <f t="shared" ca="1" si="123"/>
        <v/>
      </c>
      <c r="F531" s="82" t="str">
        <f t="shared" ca="1" si="124"/>
        <v/>
      </c>
      <c r="G531" s="97" t="str">
        <f t="shared" ca="1" si="125"/>
        <v/>
      </c>
      <c r="H531" s="82" t="str">
        <f t="shared" ca="1" si="126"/>
        <v/>
      </c>
      <c r="I531" s="97" t="str">
        <f t="shared" ca="1" si="127"/>
        <v/>
      </c>
      <c r="J531" s="14" t="str">
        <f t="shared" ca="1" si="133"/>
        <v>b</v>
      </c>
      <c r="L531" s="8">
        <f t="shared" si="132"/>
        <v>50406</v>
      </c>
      <c r="N531" s="29"/>
      <c r="O531" t="str">
        <f t="shared" si="129"/>
        <v xml:space="preserve"> </v>
      </c>
      <c r="P531" t="str">
        <f t="shared" si="130"/>
        <v xml:space="preserve"> </v>
      </c>
      <c r="Q531" s="59" t="str">
        <f t="shared" si="128"/>
        <v xml:space="preserve"> </v>
      </c>
      <c r="R531" s="36" t="str">
        <f t="shared" si="131"/>
        <v xml:space="preserve"> </v>
      </c>
      <c r="S531" s="37" t="str">
        <f t="shared" ref="S531:S594" ca="1" si="134">IF(L531=N$2,1,IF(L531&lt;N$2,T531," "))</f>
        <v xml:space="preserve"> </v>
      </c>
      <c r="T531" s="95">
        <f ca="1">IF(L531&gt;=N$2,1,D531*T532/VLOOKUP(L531,Moeda!A$3:D$24,4,1))</f>
        <v>1</v>
      </c>
    </row>
    <row r="532" spans="1:20" x14ac:dyDescent="0.2">
      <c r="A532" s="8">
        <v>50437</v>
      </c>
      <c r="B532" s="62"/>
      <c r="C532" s="39"/>
      <c r="D532" s="83" t="str">
        <f t="shared" ref="D532:D595" ca="1" si="135">IF(J532="b","",C532/C531)</f>
        <v/>
      </c>
      <c r="E532" s="97" t="str">
        <f t="shared" ref="E532:E595" ca="1" si="136">IF($J532="b","",100*(D532-1))</f>
        <v/>
      </c>
      <c r="F532" s="82" t="str">
        <f t="shared" ref="F532:F595" ca="1" si="137">IF(J532="b","",IF(MONTH(A532)=1,D532,D532*F531))</f>
        <v/>
      </c>
      <c r="G532" s="97" t="str">
        <f t="shared" ref="G532:G595" ca="1" si="138">IF($J532="b","",100*(F532-1))</f>
        <v/>
      </c>
      <c r="H532" s="82" t="str">
        <f t="shared" ref="H532:H595" ca="1" si="139">IF($J532="b","",PRODUCT(D521:D532))</f>
        <v/>
      </c>
      <c r="I532" s="97" t="str">
        <f t="shared" ref="I532:I595" ca="1" si="140">IF($J532="b","",100*(H532-1))</f>
        <v/>
      </c>
      <c r="J532" s="14" t="str">
        <f t="shared" ca="1" si="133"/>
        <v>b</v>
      </c>
      <c r="L532" s="8">
        <f t="shared" si="132"/>
        <v>50437</v>
      </c>
      <c r="N532" s="29"/>
      <c r="O532" t="str">
        <f t="shared" si="129"/>
        <v xml:space="preserve"> </v>
      </c>
      <c r="P532" t="str">
        <f t="shared" si="130"/>
        <v xml:space="preserve"> </v>
      </c>
      <c r="Q532" s="59" t="str">
        <f t="shared" si="128"/>
        <v xml:space="preserve"> </v>
      </c>
      <c r="R532" s="36" t="str">
        <f t="shared" si="131"/>
        <v xml:space="preserve"> </v>
      </c>
      <c r="S532" s="37" t="str">
        <f t="shared" ca="1" si="134"/>
        <v xml:space="preserve"> </v>
      </c>
      <c r="T532" s="95">
        <f ca="1">IF(L532&gt;=N$2,1,D532*T533/VLOOKUP(L532,Moeda!A$3:D$24,4,1))</f>
        <v>1</v>
      </c>
    </row>
    <row r="533" spans="1:20" x14ac:dyDescent="0.2">
      <c r="A533" s="8">
        <v>50465</v>
      </c>
      <c r="B533" s="62"/>
      <c r="C533" s="39"/>
      <c r="D533" s="83" t="str">
        <f t="shared" ca="1" si="135"/>
        <v/>
      </c>
      <c r="E533" s="97" t="str">
        <f t="shared" ca="1" si="136"/>
        <v/>
      </c>
      <c r="F533" s="82" t="str">
        <f t="shared" ca="1" si="137"/>
        <v/>
      </c>
      <c r="G533" s="97" t="str">
        <f t="shared" ca="1" si="138"/>
        <v/>
      </c>
      <c r="H533" s="82" t="str">
        <f t="shared" ca="1" si="139"/>
        <v/>
      </c>
      <c r="I533" s="97" t="str">
        <f t="shared" ca="1" si="140"/>
        <v/>
      </c>
      <c r="J533" s="14" t="str">
        <f t="shared" ca="1" si="133"/>
        <v>b</v>
      </c>
      <c r="L533" s="8">
        <f t="shared" si="132"/>
        <v>50465</v>
      </c>
      <c r="N533" s="29"/>
      <c r="O533" t="str">
        <f t="shared" si="129"/>
        <v xml:space="preserve"> </v>
      </c>
      <c r="P533" t="str">
        <f t="shared" si="130"/>
        <v xml:space="preserve"> </v>
      </c>
      <c r="Q533" s="59" t="str">
        <f t="shared" si="128"/>
        <v xml:space="preserve"> </v>
      </c>
      <c r="R533" s="36" t="str">
        <f t="shared" si="131"/>
        <v xml:space="preserve"> </v>
      </c>
      <c r="S533" s="37" t="str">
        <f t="shared" ca="1" si="134"/>
        <v xml:space="preserve"> </v>
      </c>
      <c r="T533" s="95">
        <f ca="1">IF(L533&gt;=N$2,1,D533*T534/VLOOKUP(L533,Moeda!A$3:D$24,4,1))</f>
        <v>1</v>
      </c>
    </row>
    <row r="534" spans="1:20" x14ac:dyDescent="0.2">
      <c r="A534" s="8">
        <v>50496</v>
      </c>
      <c r="B534" s="62"/>
      <c r="C534" s="39"/>
      <c r="D534" s="83" t="str">
        <f t="shared" ca="1" si="135"/>
        <v/>
      </c>
      <c r="E534" s="97" t="str">
        <f t="shared" ca="1" si="136"/>
        <v/>
      </c>
      <c r="F534" s="82" t="str">
        <f t="shared" ca="1" si="137"/>
        <v/>
      </c>
      <c r="G534" s="97" t="str">
        <f t="shared" ca="1" si="138"/>
        <v/>
      </c>
      <c r="H534" s="82" t="str">
        <f t="shared" ca="1" si="139"/>
        <v/>
      </c>
      <c r="I534" s="97" t="str">
        <f t="shared" ca="1" si="140"/>
        <v/>
      </c>
      <c r="J534" s="14" t="str">
        <f t="shared" ca="1" si="133"/>
        <v>b</v>
      </c>
      <c r="L534" s="8">
        <f t="shared" si="132"/>
        <v>50496</v>
      </c>
      <c r="N534" s="29"/>
      <c r="O534" t="str">
        <f t="shared" si="129"/>
        <v xml:space="preserve"> </v>
      </c>
      <c r="P534" t="str">
        <f t="shared" si="130"/>
        <v xml:space="preserve"> </v>
      </c>
      <c r="Q534" s="59" t="str">
        <f t="shared" si="128"/>
        <v xml:space="preserve"> </v>
      </c>
      <c r="R534" s="36" t="str">
        <f t="shared" si="131"/>
        <v xml:space="preserve"> </v>
      </c>
      <c r="S534" s="37" t="str">
        <f t="shared" ca="1" si="134"/>
        <v xml:space="preserve"> </v>
      </c>
      <c r="T534" s="95">
        <f ca="1">IF(L534&gt;=N$2,1,D534*T535/VLOOKUP(L534,Moeda!A$3:D$24,4,1))</f>
        <v>1</v>
      </c>
    </row>
    <row r="535" spans="1:20" x14ac:dyDescent="0.2">
      <c r="A535" s="8">
        <v>50526</v>
      </c>
      <c r="B535" s="62"/>
      <c r="C535" s="39"/>
      <c r="D535" s="83" t="str">
        <f t="shared" ca="1" si="135"/>
        <v/>
      </c>
      <c r="E535" s="97" t="str">
        <f t="shared" ca="1" si="136"/>
        <v/>
      </c>
      <c r="F535" s="82" t="str">
        <f t="shared" ca="1" si="137"/>
        <v/>
      </c>
      <c r="G535" s="97" t="str">
        <f t="shared" ca="1" si="138"/>
        <v/>
      </c>
      <c r="H535" s="82" t="str">
        <f t="shared" ca="1" si="139"/>
        <v/>
      </c>
      <c r="I535" s="97" t="str">
        <f t="shared" ca="1" si="140"/>
        <v/>
      </c>
      <c r="J535" s="14" t="str">
        <f t="shared" ca="1" si="133"/>
        <v>b</v>
      </c>
      <c r="L535" s="8">
        <f t="shared" si="132"/>
        <v>50526</v>
      </c>
      <c r="N535" s="29"/>
      <c r="O535" t="str">
        <f t="shared" si="129"/>
        <v xml:space="preserve"> </v>
      </c>
      <c r="P535" t="str">
        <f t="shared" si="130"/>
        <v xml:space="preserve"> </v>
      </c>
      <c r="Q535" s="59" t="str">
        <f t="shared" ref="Q535:Q598" si="141">IF(M535&gt;=1,O535*P535," ")</f>
        <v xml:space="preserve"> </v>
      </c>
      <c r="R535" s="36" t="str">
        <f t="shared" si="131"/>
        <v xml:space="preserve"> </v>
      </c>
      <c r="S535" s="37" t="str">
        <f t="shared" ca="1" si="134"/>
        <v xml:space="preserve"> </v>
      </c>
      <c r="T535" s="95">
        <f ca="1">IF(L535&gt;=N$2,1,D535*T536/VLOOKUP(L535,Moeda!A$3:D$24,4,1))</f>
        <v>1</v>
      </c>
    </row>
    <row r="536" spans="1:20" x14ac:dyDescent="0.2">
      <c r="A536" s="8">
        <v>50557</v>
      </c>
      <c r="B536" s="62"/>
      <c r="C536" s="39"/>
      <c r="D536" s="83" t="str">
        <f t="shared" ca="1" si="135"/>
        <v/>
      </c>
      <c r="E536" s="97" t="str">
        <f t="shared" ca="1" si="136"/>
        <v/>
      </c>
      <c r="F536" s="82" t="str">
        <f t="shared" ca="1" si="137"/>
        <v/>
      </c>
      <c r="G536" s="97" t="str">
        <f t="shared" ca="1" si="138"/>
        <v/>
      </c>
      <c r="H536" s="82" t="str">
        <f t="shared" ca="1" si="139"/>
        <v/>
      </c>
      <c r="I536" s="97" t="str">
        <f t="shared" ca="1" si="140"/>
        <v/>
      </c>
      <c r="J536" s="14" t="str">
        <f t="shared" ca="1" si="133"/>
        <v>b</v>
      </c>
      <c r="L536" s="8">
        <f t="shared" si="132"/>
        <v>50557</v>
      </c>
      <c r="N536" s="29"/>
      <c r="O536" t="str">
        <f t="shared" si="129"/>
        <v xml:space="preserve"> </v>
      </c>
      <c r="P536" t="str">
        <f t="shared" si="130"/>
        <v xml:space="preserve"> </v>
      </c>
      <c r="Q536" s="59" t="str">
        <f t="shared" si="141"/>
        <v xml:space="preserve"> </v>
      </c>
      <c r="R536" s="36" t="str">
        <f t="shared" si="131"/>
        <v xml:space="preserve"> </v>
      </c>
      <c r="S536" s="37" t="str">
        <f t="shared" ca="1" si="134"/>
        <v xml:space="preserve"> </v>
      </c>
      <c r="T536" s="95">
        <f ca="1">IF(L536&gt;=N$2,1,D536*T537/VLOOKUP(L536,Moeda!A$3:D$24,4,1))</f>
        <v>1</v>
      </c>
    </row>
    <row r="537" spans="1:20" x14ac:dyDescent="0.2">
      <c r="A537" s="8">
        <v>50587</v>
      </c>
      <c r="B537" s="62"/>
      <c r="C537" s="39"/>
      <c r="D537" s="83" t="str">
        <f t="shared" ca="1" si="135"/>
        <v/>
      </c>
      <c r="E537" s="97" t="str">
        <f t="shared" ca="1" si="136"/>
        <v/>
      </c>
      <c r="F537" s="82" t="str">
        <f t="shared" ca="1" si="137"/>
        <v/>
      </c>
      <c r="G537" s="97" t="str">
        <f t="shared" ca="1" si="138"/>
        <v/>
      </c>
      <c r="H537" s="82" t="str">
        <f t="shared" ca="1" si="139"/>
        <v/>
      </c>
      <c r="I537" s="97" t="str">
        <f t="shared" ca="1" si="140"/>
        <v/>
      </c>
      <c r="J537" s="14" t="str">
        <f t="shared" ca="1" si="133"/>
        <v>b</v>
      </c>
      <c r="L537" s="8">
        <f t="shared" si="132"/>
        <v>50587</v>
      </c>
      <c r="N537" s="29"/>
      <c r="O537" t="str">
        <f t="shared" si="129"/>
        <v xml:space="preserve"> </v>
      </c>
      <c r="P537" t="str">
        <f t="shared" si="130"/>
        <v xml:space="preserve"> </v>
      </c>
      <c r="Q537" s="59" t="str">
        <f t="shared" si="141"/>
        <v xml:space="preserve"> </v>
      </c>
      <c r="R537" s="36" t="str">
        <f t="shared" si="131"/>
        <v xml:space="preserve"> </v>
      </c>
      <c r="S537" s="37" t="str">
        <f t="shared" ca="1" si="134"/>
        <v xml:space="preserve"> </v>
      </c>
      <c r="T537" s="95">
        <f ca="1">IF(L537&gt;=N$2,1,D537*T538/VLOOKUP(L537,Moeda!A$3:D$24,4,1))</f>
        <v>1</v>
      </c>
    </row>
    <row r="538" spans="1:20" x14ac:dyDescent="0.2">
      <c r="A538" s="8">
        <v>50618</v>
      </c>
      <c r="B538" s="62"/>
      <c r="C538" s="39"/>
      <c r="D538" s="83" t="str">
        <f t="shared" ca="1" si="135"/>
        <v/>
      </c>
      <c r="E538" s="97" t="str">
        <f t="shared" ca="1" si="136"/>
        <v/>
      </c>
      <c r="F538" s="82" t="str">
        <f t="shared" ca="1" si="137"/>
        <v/>
      </c>
      <c r="G538" s="97" t="str">
        <f t="shared" ca="1" si="138"/>
        <v/>
      </c>
      <c r="H538" s="82" t="str">
        <f t="shared" ca="1" si="139"/>
        <v/>
      </c>
      <c r="I538" s="97" t="str">
        <f t="shared" ca="1" si="140"/>
        <v/>
      </c>
      <c r="J538" s="14" t="str">
        <f t="shared" ca="1" si="133"/>
        <v>b</v>
      </c>
      <c r="L538" s="8">
        <f t="shared" si="132"/>
        <v>50618</v>
      </c>
      <c r="N538" s="29"/>
      <c r="O538" t="str">
        <f t="shared" si="129"/>
        <v xml:space="preserve"> </v>
      </c>
      <c r="P538" t="str">
        <f t="shared" si="130"/>
        <v xml:space="preserve"> </v>
      </c>
      <c r="Q538" s="59" t="str">
        <f t="shared" si="141"/>
        <v xml:space="preserve"> </v>
      </c>
      <c r="R538" s="36" t="str">
        <f t="shared" si="131"/>
        <v xml:space="preserve"> </v>
      </c>
      <c r="S538" s="37" t="str">
        <f t="shared" ca="1" si="134"/>
        <v xml:space="preserve"> </v>
      </c>
      <c r="T538" s="95">
        <f ca="1">IF(L538&gt;=N$2,1,D538*T539/VLOOKUP(L538,Moeda!A$3:D$24,4,1))</f>
        <v>1</v>
      </c>
    </row>
    <row r="539" spans="1:20" x14ac:dyDescent="0.2">
      <c r="A539" s="8">
        <v>50649</v>
      </c>
      <c r="B539" s="62"/>
      <c r="C539" s="39"/>
      <c r="D539" s="83" t="str">
        <f t="shared" ca="1" si="135"/>
        <v/>
      </c>
      <c r="E539" s="97" t="str">
        <f t="shared" ca="1" si="136"/>
        <v/>
      </c>
      <c r="F539" s="82" t="str">
        <f t="shared" ca="1" si="137"/>
        <v/>
      </c>
      <c r="G539" s="97" t="str">
        <f t="shared" ca="1" si="138"/>
        <v/>
      </c>
      <c r="H539" s="82" t="str">
        <f t="shared" ca="1" si="139"/>
        <v/>
      </c>
      <c r="I539" s="97" t="str">
        <f t="shared" ca="1" si="140"/>
        <v/>
      </c>
      <c r="J539" s="14" t="str">
        <f t="shared" ca="1" si="133"/>
        <v>b</v>
      </c>
      <c r="L539" s="8">
        <f t="shared" si="132"/>
        <v>50649</v>
      </c>
      <c r="N539" s="29"/>
      <c r="O539" t="str">
        <f t="shared" si="129"/>
        <v xml:space="preserve"> </v>
      </c>
      <c r="P539" t="str">
        <f t="shared" si="130"/>
        <v xml:space="preserve"> </v>
      </c>
      <c r="Q539" s="59" t="str">
        <f t="shared" si="141"/>
        <v xml:space="preserve"> </v>
      </c>
      <c r="R539" s="36" t="str">
        <f t="shared" si="131"/>
        <v xml:space="preserve"> </v>
      </c>
      <c r="S539" s="37" t="str">
        <f t="shared" ca="1" si="134"/>
        <v xml:space="preserve"> </v>
      </c>
      <c r="T539" s="95">
        <f ca="1">IF(L539&gt;=N$2,1,D539*T540/VLOOKUP(L539,Moeda!A$3:D$24,4,1))</f>
        <v>1</v>
      </c>
    </row>
    <row r="540" spans="1:20" x14ac:dyDescent="0.2">
      <c r="A540" s="8">
        <v>50679</v>
      </c>
      <c r="B540" s="62"/>
      <c r="C540" s="39"/>
      <c r="D540" s="83" t="str">
        <f t="shared" ca="1" si="135"/>
        <v/>
      </c>
      <c r="E540" s="97" t="str">
        <f t="shared" ca="1" si="136"/>
        <v/>
      </c>
      <c r="F540" s="82" t="str">
        <f t="shared" ca="1" si="137"/>
        <v/>
      </c>
      <c r="G540" s="97" t="str">
        <f t="shared" ca="1" si="138"/>
        <v/>
      </c>
      <c r="H540" s="82" t="str">
        <f t="shared" ca="1" si="139"/>
        <v/>
      </c>
      <c r="I540" s="97" t="str">
        <f t="shared" ca="1" si="140"/>
        <v/>
      </c>
      <c r="J540" s="14" t="str">
        <f t="shared" ca="1" si="133"/>
        <v>b</v>
      </c>
      <c r="L540" s="8">
        <f t="shared" si="132"/>
        <v>50679</v>
      </c>
      <c r="N540" s="29"/>
      <c r="O540" t="str">
        <f t="shared" si="129"/>
        <v xml:space="preserve"> </v>
      </c>
      <c r="P540" t="str">
        <f t="shared" si="130"/>
        <v xml:space="preserve"> </v>
      </c>
      <c r="Q540" s="59" t="str">
        <f t="shared" si="141"/>
        <v xml:space="preserve"> </v>
      </c>
      <c r="R540" s="36" t="str">
        <f t="shared" si="131"/>
        <v xml:space="preserve"> </v>
      </c>
      <c r="S540" s="37" t="str">
        <f t="shared" ca="1" si="134"/>
        <v xml:space="preserve"> </v>
      </c>
      <c r="T540" s="95">
        <f ca="1">IF(L540&gt;=N$2,1,D540*T541/VLOOKUP(L540,Moeda!A$3:D$24,4,1))</f>
        <v>1</v>
      </c>
    </row>
    <row r="541" spans="1:20" x14ac:dyDescent="0.2">
      <c r="A541" s="8">
        <v>50710</v>
      </c>
      <c r="B541" s="62"/>
      <c r="C541" s="39"/>
      <c r="D541" s="83" t="str">
        <f t="shared" ca="1" si="135"/>
        <v/>
      </c>
      <c r="E541" s="97" t="str">
        <f t="shared" ca="1" si="136"/>
        <v/>
      </c>
      <c r="F541" s="82" t="str">
        <f t="shared" ca="1" si="137"/>
        <v/>
      </c>
      <c r="G541" s="97" t="str">
        <f t="shared" ca="1" si="138"/>
        <v/>
      </c>
      <c r="H541" s="82" t="str">
        <f t="shared" ca="1" si="139"/>
        <v/>
      </c>
      <c r="I541" s="97" t="str">
        <f t="shared" ca="1" si="140"/>
        <v/>
      </c>
      <c r="J541" s="14" t="str">
        <f t="shared" ca="1" si="133"/>
        <v>b</v>
      </c>
      <c r="L541" s="8">
        <f t="shared" si="132"/>
        <v>50710</v>
      </c>
      <c r="N541" s="29"/>
      <c r="O541" t="str">
        <f t="shared" si="129"/>
        <v xml:space="preserve"> </v>
      </c>
      <c r="P541" t="str">
        <f t="shared" si="130"/>
        <v xml:space="preserve"> </v>
      </c>
      <c r="Q541" s="59" t="str">
        <f t="shared" si="141"/>
        <v xml:space="preserve"> </v>
      </c>
      <c r="R541" s="36" t="str">
        <f t="shared" si="131"/>
        <v xml:space="preserve"> </v>
      </c>
      <c r="S541" s="37" t="str">
        <f t="shared" ca="1" si="134"/>
        <v xml:space="preserve"> </v>
      </c>
      <c r="T541" s="95">
        <f ca="1">IF(L541&gt;=N$2,1,D541*T542/VLOOKUP(L541,Moeda!A$3:D$24,4,1))</f>
        <v>1</v>
      </c>
    </row>
    <row r="542" spans="1:20" x14ac:dyDescent="0.2">
      <c r="A542" s="8">
        <v>50740</v>
      </c>
      <c r="B542" s="62"/>
      <c r="C542" s="39"/>
      <c r="D542" s="83" t="str">
        <f t="shared" ca="1" si="135"/>
        <v/>
      </c>
      <c r="E542" s="97" t="str">
        <f t="shared" ca="1" si="136"/>
        <v/>
      </c>
      <c r="F542" s="82" t="str">
        <f t="shared" ca="1" si="137"/>
        <v/>
      </c>
      <c r="G542" s="97" t="str">
        <f t="shared" ca="1" si="138"/>
        <v/>
      </c>
      <c r="H542" s="82" t="str">
        <f t="shared" ca="1" si="139"/>
        <v/>
      </c>
      <c r="I542" s="97" t="str">
        <f t="shared" ca="1" si="140"/>
        <v/>
      </c>
      <c r="J542" s="14" t="str">
        <f t="shared" ca="1" si="133"/>
        <v>b</v>
      </c>
      <c r="L542" s="8">
        <f t="shared" si="132"/>
        <v>50740</v>
      </c>
      <c r="N542" s="29"/>
      <c r="O542" t="str">
        <f t="shared" si="129"/>
        <v xml:space="preserve"> </v>
      </c>
      <c r="P542" t="str">
        <f t="shared" si="130"/>
        <v xml:space="preserve"> </v>
      </c>
      <c r="Q542" s="59" t="str">
        <f t="shared" si="141"/>
        <v xml:space="preserve"> </v>
      </c>
      <c r="R542" s="36" t="str">
        <f t="shared" si="131"/>
        <v xml:space="preserve"> </v>
      </c>
      <c r="S542" s="37" t="str">
        <f t="shared" ca="1" si="134"/>
        <v xml:space="preserve"> </v>
      </c>
      <c r="T542" s="95">
        <f ca="1">IF(L542&gt;=N$2,1,D542*T543/VLOOKUP(L542,Moeda!A$3:D$24,4,1))</f>
        <v>1</v>
      </c>
    </row>
    <row r="543" spans="1:20" x14ac:dyDescent="0.2">
      <c r="A543" s="8">
        <v>50771</v>
      </c>
      <c r="B543" s="62"/>
      <c r="C543" s="39"/>
      <c r="D543" s="83" t="str">
        <f t="shared" ca="1" si="135"/>
        <v/>
      </c>
      <c r="E543" s="97" t="str">
        <f t="shared" ca="1" si="136"/>
        <v/>
      </c>
      <c r="F543" s="82" t="str">
        <f t="shared" ca="1" si="137"/>
        <v/>
      </c>
      <c r="G543" s="97" t="str">
        <f t="shared" ca="1" si="138"/>
        <v/>
      </c>
      <c r="H543" s="82" t="str">
        <f t="shared" ca="1" si="139"/>
        <v/>
      </c>
      <c r="I543" s="97" t="str">
        <f t="shared" ca="1" si="140"/>
        <v/>
      </c>
      <c r="J543" s="14" t="str">
        <f t="shared" ca="1" si="133"/>
        <v>b</v>
      </c>
      <c r="L543" s="8">
        <f t="shared" si="132"/>
        <v>50771</v>
      </c>
      <c r="N543" s="29"/>
      <c r="O543" t="str">
        <f t="shared" si="129"/>
        <v xml:space="preserve"> </v>
      </c>
      <c r="P543" t="str">
        <f t="shared" si="130"/>
        <v xml:space="preserve"> </v>
      </c>
      <c r="Q543" s="59" t="str">
        <f t="shared" si="141"/>
        <v xml:space="preserve"> </v>
      </c>
      <c r="R543" s="36" t="str">
        <f t="shared" si="131"/>
        <v xml:space="preserve"> </v>
      </c>
      <c r="S543" s="37" t="str">
        <f t="shared" ca="1" si="134"/>
        <v xml:space="preserve"> </v>
      </c>
      <c r="T543" s="95">
        <f ca="1">IF(L543&gt;=N$2,1,D543*T544/VLOOKUP(L543,Moeda!A$3:D$24,4,1))</f>
        <v>1</v>
      </c>
    </row>
    <row r="544" spans="1:20" x14ac:dyDescent="0.2">
      <c r="A544" s="8">
        <v>50802</v>
      </c>
      <c r="B544" s="62"/>
      <c r="C544" s="39"/>
      <c r="D544" s="83" t="str">
        <f t="shared" ca="1" si="135"/>
        <v/>
      </c>
      <c r="E544" s="97" t="str">
        <f t="shared" ca="1" si="136"/>
        <v/>
      </c>
      <c r="F544" s="82" t="str">
        <f t="shared" ca="1" si="137"/>
        <v/>
      </c>
      <c r="G544" s="97" t="str">
        <f t="shared" ca="1" si="138"/>
        <v/>
      </c>
      <c r="H544" s="82" t="str">
        <f t="shared" ca="1" si="139"/>
        <v/>
      </c>
      <c r="I544" s="97" t="str">
        <f t="shared" ca="1" si="140"/>
        <v/>
      </c>
      <c r="J544" s="14" t="str">
        <f t="shared" ca="1" si="133"/>
        <v>b</v>
      </c>
      <c r="L544" s="8">
        <f t="shared" si="132"/>
        <v>50802</v>
      </c>
      <c r="N544" s="29"/>
      <c r="O544" t="str">
        <f t="shared" si="129"/>
        <v xml:space="preserve"> </v>
      </c>
      <c r="P544" t="str">
        <f t="shared" si="130"/>
        <v xml:space="preserve"> </v>
      </c>
      <c r="Q544" s="59" t="str">
        <f t="shared" si="141"/>
        <v xml:space="preserve"> </v>
      </c>
      <c r="R544" s="36" t="str">
        <f t="shared" si="131"/>
        <v xml:space="preserve"> </v>
      </c>
      <c r="S544" s="37" t="str">
        <f t="shared" ca="1" si="134"/>
        <v xml:space="preserve"> </v>
      </c>
      <c r="T544" s="95">
        <f ca="1">IF(L544&gt;=N$2,1,D544*T545/VLOOKUP(L544,Moeda!A$3:D$24,4,1))</f>
        <v>1</v>
      </c>
    </row>
    <row r="545" spans="1:20" x14ac:dyDescent="0.2">
      <c r="A545" s="8">
        <v>50830</v>
      </c>
      <c r="B545" s="62"/>
      <c r="C545" s="39"/>
      <c r="D545" s="83" t="str">
        <f t="shared" ca="1" si="135"/>
        <v/>
      </c>
      <c r="E545" s="97" t="str">
        <f t="shared" ca="1" si="136"/>
        <v/>
      </c>
      <c r="F545" s="82" t="str">
        <f t="shared" ca="1" si="137"/>
        <v/>
      </c>
      <c r="G545" s="97" t="str">
        <f t="shared" ca="1" si="138"/>
        <v/>
      </c>
      <c r="H545" s="82" t="str">
        <f t="shared" ca="1" si="139"/>
        <v/>
      </c>
      <c r="I545" s="97" t="str">
        <f t="shared" ca="1" si="140"/>
        <v/>
      </c>
      <c r="J545" s="14" t="str">
        <f t="shared" ca="1" si="133"/>
        <v>b</v>
      </c>
      <c r="L545" s="8">
        <f t="shared" si="132"/>
        <v>50830</v>
      </c>
      <c r="N545" s="29"/>
      <c r="O545" t="str">
        <f t="shared" si="129"/>
        <v xml:space="preserve"> </v>
      </c>
      <c r="P545" t="str">
        <f t="shared" si="130"/>
        <v xml:space="preserve"> </v>
      </c>
      <c r="Q545" s="59" t="str">
        <f t="shared" si="141"/>
        <v xml:space="preserve"> </v>
      </c>
      <c r="R545" s="36" t="str">
        <f t="shared" si="131"/>
        <v xml:space="preserve"> </v>
      </c>
      <c r="S545" s="37" t="str">
        <f t="shared" ca="1" si="134"/>
        <v xml:space="preserve"> </v>
      </c>
      <c r="T545" s="95">
        <f ca="1">IF(L545&gt;=N$2,1,D545*T546/VLOOKUP(L545,Moeda!A$3:D$24,4,1))</f>
        <v>1</v>
      </c>
    </row>
    <row r="546" spans="1:20" x14ac:dyDescent="0.2">
      <c r="A546" s="8">
        <v>50861</v>
      </c>
      <c r="B546" s="62"/>
      <c r="C546" s="39"/>
      <c r="D546" s="83" t="str">
        <f t="shared" ca="1" si="135"/>
        <v/>
      </c>
      <c r="E546" s="97" t="str">
        <f t="shared" ca="1" si="136"/>
        <v/>
      </c>
      <c r="F546" s="82" t="str">
        <f t="shared" ca="1" si="137"/>
        <v/>
      </c>
      <c r="G546" s="97" t="str">
        <f t="shared" ca="1" si="138"/>
        <v/>
      </c>
      <c r="H546" s="82" t="str">
        <f t="shared" ca="1" si="139"/>
        <v/>
      </c>
      <c r="I546" s="97" t="str">
        <f t="shared" ca="1" si="140"/>
        <v/>
      </c>
      <c r="J546" s="14" t="str">
        <f t="shared" ca="1" si="133"/>
        <v>b</v>
      </c>
      <c r="L546" s="8">
        <f t="shared" si="132"/>
        <v>50861</v>
      </c>
      <c r="N546" s="29"/>
      <c r="O546" t="str">
        <f t="shared" si="129"/>
        <v xml:space="preserve"> </v>
      </c>
      <c r="P546" t="str">
        <f t="shared" si="130"/>
        <v xml:space="preserve"> </v>
      </c>
      <c r="Q546" s="59" t="str">
        <f t="shared" si="141"/>
        <v xml:space="preserve"> </v>
      </c>
      <c r="R546" s="36" t="str">
        <f t="shared" si="131"/>
        <v xml:space="preserve"> </v>
      </c>
      <c r="S546" s="37" t="str">
        <f t="shared" ca="1" si="134"/>
        <v xml:space="preserve"> </v>
      </c>
      <c r="T546" s="95">
        <f ca="1">IF(L546&gt;=N$2,1,D546*T547/VLOOKUP(L546,Moeda!A$3:D$24,4,1))</f>
        <v>1</v>
      </c>
    </row>
    <row r="547" spans="1:20" x14ac:dyDescent="0.2">
      <c r="A547" s="8">
        <v>50891</v>
      </c>
      <c r="B547" s="62"/>
      <c r="C547" s="39"/>
      <c r="D547" s="83" t="str">
        <f t="shared" ca="1" si="135"/>
        <v/>
      </c>
      <c r="E547" s="97" t="str">
        <f t="shared" ca="1" si="136"/>
        <v/>
      </c>
      <c r="F547" s="82" t="str">
        <f t="shared" ca="1" si="137"/>
        <v/>
      </c>
      <c r="G547" s="97" t="str">
        <f t="shared" ca="1" si="138"/>
        <v/>
      </c>
      <c r="H547" s="82" t="str">
        <f t="shared" ca="1" si="139"/>
        <v/>
      </c>
      <c r="I547" s="97" t="str">
        <f t="shared" ca="1" si="140"/>
        <v/>
      </c>
      <c r="J547" s="14" t="str">
        <f t="shared" ca="1" si="133"/>
        <v>b</v>
      </c>
      <c r="L547" s="8">
        <f t="shared" si="132"/>
        <v>50891</v>
      </c>
      <c r="N547" s="29"/>
      <c r="O547" t="str">
        <f t="shared" si="129"/>
        <v xml:space="preserve"> </v>
      </c>
      <c r="P547" t="str">
        <f t="shared" si="130"/>
        <v xml:space="preserve"> </v>
      </c>
      <c r="Q547" s="59" t="str">
        <f t="shared" si="141"/>
        <v xml:space="preserve"> </v>
      </c>
      <c r="R547" s="36" t="str">
        <f t="shared" si="131"/>
        <v xml:space="preserve"> </v>
      </c>
      <c r="S547" s="37" t="str">
        <f t="shared" ca="1" si="134"/>
        <v xml:space="preserve"> </v>
      </c>
      <c r="T547" s="95">
        <f ca="1">IF(L547&gt;=N$2,1,D547*T548/VLOOKUP(L547,Moeda!A$3:D$24,4,1))</f>
        <v>1</v>
      </c>
    </row>
    <row r="548" spans="1:20" x14ac:dyDescent="0.2">
      <c r="A548" s="8">
        <v>50922</v>
      </c>
      <c r="B548" s="62"/>
      <c r="C548" s="39"/>
      <c r="D548" s="83" t="str">
        <f t="shared" ca="1" si="135"/>
        <v/>
      </c>
      <c r="E548" s="97" t="str">
        <f t="shared" ca="1" si="136"/>
        <v/>
      </c>
      <c r="F548" s="82" t="str">
        <f t="shared" ca="1" si="137"/>
        <v/>
      </c>
      <c r="G548" s="97" t="str">
        <f t="shared" ca="1" si="138"/>
        <v/>
      </c>
      <c r="H548" s="82" t="str">
        <f t="shared" ca="1" si="139"/>
        <v/>
      </c>
      <c r="I548" s="97" t="str">
        <f t="shared" ca="1" si="140"/>
        <v/>
      </c>
      <c r="J548" s="14" t="str">
        <f t="shared" ca="1" si="133"/>
        <v>b</v>
      </c>
      <c r="L548" s="8">
        <f t="shared" si="132"/>
        <v>50922</v>
      </c>
      <c r="N548" s="29"/>
      <c r="O548" t="str">
        <f t="shared" si="129"/>
        <v xml:space="preserve"> </v>
      </c>
      <c r="P548" t="str">
        <f t="shared" si="130"/>
        <v xml:space="preserve"> </v>
      </c>
      <c r="Q548" s="59" t="str">
        <f t="shared" si="141"/>
        <v xml:space="preserve"> </v>
      </c>
      <c r="R548" s="36" t="str">
        <f t="shared" si="131"/>
        <v xml:space="preserve"> </v>
      </c>
      <c r="S548" s="37" t="str">
        <f t="shared" ca="1" si="134"/>
        <v xml:space="preserve"> </v>
      </c>
      <c r="T548" s="95">
        <f ca="1">IF(L548&gt;=N$2,1,D548*T549/VLOOKUP(L548,Moeda!A$3:D$24,4,1))</f>
        <v>1</v>
      </c>
    </row>
    <row r="549" spans="1:20" x14ac:dyDescent="0.2">
      <c r="A549" s="8">
        <v>50952</v>
      </c>
      <c r="B549" s="62"/>
      <c r="C549" s="39"/>
      <c r="D549" s="83" t="str">
        <f t="shared" ca="1" si="135"/>
        <v/>
      </c>
      <c r="E549" s="97" t="str">
        <f t="shared" ca="1" si="136"/>
        <v/>
      </c>
      <c r="F549" s="82" t="str">
        <f t="shared" ca="1" si="137"/>
        <v/>
      </c>
      <c r="G549" s="97" t="str">
        <f t="shared" ca="1" si="138"/>
        <v/>
      </c>
      <c r="H549" s="82" t="str">
        <f t="shared" ca="1" si="139"/>
        <v/>
      </c>
      <c r="I549" s="97" t="str">
        <f t="shared" ca="1" si="140"/>
        <v/>
      </c>
      <c r="J549" s="14" t="str">
        <f t="shared" ca="1" si="133"/>
        <v>b</v>
      </c>
      <c r="L549" s="8">
        <f t="shared" si="132"/>
        <v>50952</v>
      </c>
      <c r="N549" s="29"/>
      <c r="O549" t="str">
        <f t="shared" si="129"/>
        <v xml:space="preserve"> </v>
      </c>
      <c r="P549" t="str">
        <f t="shared" si="130"/>
        <v xml:space="preserve"> </v>
      </c>
      <c r="Q549" s="59" t="str">
        <f t="shared" si="141"/>
        <v xml:space="preserve"> </v>
      </c>
      <c r="R549" s="36" t="str">
        <f t="shared" si="131"/>
        <v xml:space="preserve"> </v>
      </c>
      <c r="S549" s="37" t="str">
        <f t="shared" ca="1" si="134"/>
        <v xml:space="preserve"> </v>
      </c>
      <c r="T549" s="95">
        <f ca="1">IF(L549&gt;=N$2,1,D549*T550/VLOOKUP(L549,Moeda!A$3:D$24,4,1))</f>
        <v>1</v>
      </c>
    </row>
    <row r="550" spans="1:20" x14ac:dyDescent="0.2">
      <c r="A550" s="8">
        <v>50983</v>
      </c>
      <c r="B550" s="62"/>
      <c r="C550" s="39"/>
      <c r="D550" s="83" t="str">
        <f t="shared" ca="1" si="135"/>
        <v/>
      </c>
      <c r="E550" s="97" t="str">
        <f t="shared" ca="1" si="136"/>
        <v/>
      </c>
      <c r="F550" s="82" t="str">
        <f t="shared" ca="1" si="137"/>
        <v/>
      </c>
      <c r="G550" s="97" t="str">
        <f t="shared" ca="1" si="138"/>
        <v/>
      </c>
      <c r="H550" s="82" t="str">
        <f t="shared" ca="1" si="139"/>
        <v/>
      </c>
      <c r="I550" s="97" t="str">
        <f t="shared" ca="1" si="140"/>
        <v/>
      </c>
      <c r="J550" s="14" t="str">
        <f t="shared" ca="1" si="133"/>
        <v>b</v>
      </c>
      <c r="L550" s="8">
        <f t="shared" si="132"/>
        <v>50983</v>
      </c>
      <c r="N550" s="29"/>
      <c r="O550" t="str">
        <f t="shared" si="129"/>
        <v xml:space="preserve"> </v>
      </c>
      <c r="P550" t="str">
        <f t="shared" si="130"/>
        <v xml:space="preserve"> </v>
      </c>
      <c r="Q550" s="59" t="str">
        <f t="shared" si="141"/>
        <v xml:space="preserve"> </v>
      </c>
      <c r="R550" s="36" t="str">
        <f t="shared" si="131"/>
        <v xml:space="preserve"> </v>
      </c>
      <c r="S550" s="37" t="str">
        <f t="shared" ca="1" si="134"/>
        <v xml:space="preserve"> </v>
      </c>
      <c r="T550" s="95">
        <f ca="1">IF(L550&gt;=N$2,1,D550*T551/VLOOKUP(L550,Moeda!A$3:D$24,4,1))</f>
        <v>1</v>
      </c>
    </row>
    <row r="551" spans="1:20" x14ac:dyDescent="0.2">
      <c r="A551" s="8">
        <v>51014</v>
      </c>
      <c r="B551" s="62"/>
      <c r="C551" s="39"/>
      <c r="D551" s="83" t="str">
        <f t="shared" ca="1" si="135"/>
        <v/>
      </c>
      <c r="E551" s="97" t="str">
        <f t="shared" ca="1" si="136"/>
        <v/>
      </c>
      <c r="F551" s="82" t="str">
        <f t="shared" ca="1" si="137"/>
        <v/>
      </c>
      <c r="G551" s="97" t="str">
        <f t="shared" ca="1" si="138"/>
        <v/>
      </c>
      <c r="H551" s="82" t="str">
        <f t="shared" ca="1" si="139"/>
        <v/>
      </c>
      <c r="I551" s="97" t="str">
        <f t="shared" ca="1" si="140"/>
        <v/>
      </c>
      <c r="J551" s="14" t="str">
        <f t="shared" ca="1" si="133"/>
        <v>b</v>
      </c>
      <c r="L551" s="8">
        <f t="shared" si="132"/>
        <v>51014</v>
      </c>
      <c r="N551" s="29"/>
      <c r="O551" t="str">
        <f t="shared" si="129"/>
        <v xml:space="preserve"> </v>
      </c>
      <c r="P551" t="str">
        <f t="shared" si="130"/>
        <v xml:space="preserve"> </v>
      </c>
      <c r="Q551" s="59" t="str">
        <f t="shared" si="141"/>
        <v xml:space="preserve"> </v>
      </c>
      <c r="R551" s="36" t="str">
        <f t="shared" si="131"/>
        <v xml:space="preserve"> </v>
      </c>
      <c r="S551" s="37" t="str">
        <f t="shared" ca="1" si="134"/>
        <v xml:space="preserve"> </v>
      </c>
      <c r="T551" s="95">
        <f ca="1">IF(L551&gt;=N$2,1,D551*T552/VLOOKUP(L551,Moeda!A$3:D$24,4,1))</f>
        <v>1</v>
      </c>
    </row>
    <row r="552" spans="1:20" x14ac:dyDescent="0.2">
      <c r="A552" s="8">
        <v>51044</v>
      </c>
      <c r="B552" s="62"/>
      <c r="C552" s="39"/>
      <c r="D552" s="83" t="str">
        <f t="shared" ca="1" si="135"/>
        <v/>
      </c>
      <c r="E552" s="97" t="str">
        <f t="shared" ca="1" si="136"/>
        <v/>
      </c>
      <c r="F552" s="82" t="str">
        <f t="shared" ca="1" si="137"/>
        <v/>
      </c>
      <c r="G552" s="97" t="str">
        <f t="shared" ca="1" si="138"/>
        <v/>
      </c>
      <c r="H552" s="82" t="str">
        <f t="shared" ca="1" si="139"/>
        <v/>
      </c>
      <c r="I552" s="97" t="str">
        <f t="shared" ca="1" si="140"/>
        <v/>
      </c>
      <c r="J552" s="14" t="str">
        <f t="shared" ca="1" si="133"/>
        <v>b</v>
      </c>
      <c r="L552" s="8">
        <f t="shared" si="132"/>
        <v>51044</v>
      </c>
      <c r="N552" s="29"/>
      <c r="O552" t="str">
        <f t="shared" si="129"/>
        <v xml:space="preserve"> </v>
      </c>
      <c r="P552" t="str">
        <f t="shared" si="130"/>
        <v xml:space="preserve"> </v>
      </c>
      <c r="Q552" s="59" t="str">
        <f t="shared" si="141"/>
        <v xml:space="preserve"> </v>
      </c>
      <c r="R552" s="36" t="str">
        <f t="shared" si="131"/>
        <v xml:space="preserve"> </v>
      </c>
      <c r="S552" s="37" t="str">
        <f t="shared" ca="1" si="134"/>
        <v xml:space="preserve"> </v>
      </c>
      <c r="T552" s="95">
        <f ca="1">IF(L552&gt;=N$2,1,D552*T553/VLOOKUP(L552,Moeda!A$3:D$24,4,1))</f>
        <v>1</v>
      </c>
    </row>
    <row r="553" spans="1:20" x14ac:dyDescent="0.2">
      <c r="A553" s="8">
        <v>51075</v>
      </c>
      <c r="B553" s="62"/>
      <c r="C553" s="39"/>
      <c r="D553" s="83" t="str">
        <f t="shared" ca="1" si="135"/>
        <v/>
      </c>
      <c r="E553" s="97" t="str">
        <f t="shared" ca="1" si="136"/>
        <v/>
      </c>
      <c r="F553" s="82" t="str">
        <f t="shared" ca="1" si="137"/>
        <v/>
      </c>
      <c r="G553" s="97" t="str">
        <f t="shared" ca="1" si="138"/>
        <v/>
      </c>
      <c r="H553" s="82" t="str">
        <f t="shared" ca="1" si="139"/>
        <v/>
      </c>
      <c r="I553" s="97" t="str">
        <f t="shared" ca="1" si="140"/>
        <v/>
      </c>
      <c r="J553" s="14" t="str">
        <f t="shared" ca="1" si="133"/>
        <v>b</v>
      </c>
      <c r="L553" s="8">
        <f t="shared" si="132"/>
        <v>51075</v>
      </c>
      <c r="N553" s="29"/>
      <c r="O553" t="str">
        <f t="shared" si="129"/>
        <v xml:space="preserve"> </v>
      </c>
      <c r="P553" t="str">
        <f t="shared" si="130"/>
        <v xml:space="preserve"> </v>
      </c>
      <c r="Q553" s="59" t="str">
        <f t="shared" si="141"/>
        <v xml:space="preserve"> </v>
      </c>
      <c r="R553" s="36" t="str">
        <f t="shared" si="131"/>
        <v xml:space="preserve"> </v>
      </c>
      <c r="S553" s="37" t="str">
        <f t="shared" ca="1" si="134"/>
        <v xml:space="preserve"> </v>
      </c>
      <c r="T553" s="95">
        <f ca="1">IF(L553&gt;=N$2,1,D553*T554/VLOOKUP(L553,Moeda!A$3:D$24,4,1))</f>
        <v>1</v>
      </c>
    </row>
    <row r="554" spans="1:20" x14ac:dyDescent="0.2">
      <c r="A554" s="8">
        <v>51105</v>
      </c>
      <c r="B554" s="62"/>
      <c r="C554" s="39"/>
      <c r="D554" s="83" t="str">
        <f t="shared" ca="1" si="135"/>
        <v/>
      </c>
      <c r="E554" s="97" t="str">
        <f t="shared" ca="1" si="136"/>
        <v/>
      </c>
      <c r="F554" s="82" t="str">
        <f t="shared" ca="1" si="137"/>
        <v/>
      </c>
      <c r="G554" s="97" t="str">
        <f t="shared" ca="1" si="138"/>
        <v/>
      </c>
      <c r="H554" s="82" t="str">
        <f t="shared" ca="1" si="139"/>
        <v/>
      </c>
      <c r="I554" s="97" t="str">
        <f t="shared" ca="1" si="140"/>
        <v/>
      </c>
      <c r="J554" s="14" t="str">
        <f t="shared" ca="1" si="133"/>
        <v>b</v>
      </c>
      <c r="L554" s="8">
        <f t="shared" si="132"/>
        <v>51105</v>
      </c>
      <c r="N554" s="29"/>
      <c r="O554" t="str">
        <f t="shared" si="129"/>
        <v xml:space="preserve"> </v>
      </c>
      <c r="P554" t="str">
        <f t="shared" si="130"/>
        <v xml:space="preserve"> </v>
      </c>
      <c r="Q554" s="59" t="str">
        <f t="shared" si="141"/>
        <v xml:space="preserve"> </v>
      </c>
      <c r="R554" s="36" t="str">
        <f t="shared" si="131"/>
        <v xml:space="preserve"> </v>
      </c>
      <c r="S554" s="37" t="str">
        <f t="shared" ca="1" si="134"/>
        <v xml:space="preserve"> </v>
      </c>
      <c r="T554" s="95">
        <f ca="1">IF(L554&gt;=N$2,1,D554*T555/VLOOKUP(L554,Moeda!A$3:D$24,4,1))</f>
        <v>1</v>
      </c>
    </row>
    <row r="555" spans="1:20" x14ac:dyDescent="0.2">
      <c r="A555" s="8">
        <v>51136</v>
      </c>
      <c r="B555" s="62"/>
      <c r="C555" s="39"/>
      <c r="D555" s="83" t="str">
        <f t="shared" ca="1" si="135"/>
        <v/>
      </c>
      <c r="E555" s="97" t="str">
        <f t="shared" ca="1" si="136"/>
        <v/>
      </c>
      <c r="F555" s="82" t="str">
        <f t="shared" ca="1" si="137"/>
        <v/>
      </c>
      <c r="G555" s="97" t="str">
        <f t="shared" ca="1" si="138"/>
        <v/>
      </c>
      <c r="H555" s="82" t="str">
        <f t="shared" ca="1" si="139"/>
        <v/>
      </c>
      <c r="I555" s="97" t="str">
        <f t="shared" ca="1" si="140"/>
        <v/>
      </c>
      <c r="J555" s="14" t="str">
        <f t="shared" ca="1" si="133"/>
        <v>b</v>
      </c>
      <c r="L555" s="8">
        <f t="shared" si="132"/>
        <v>51136</v>
      </c>
      <c r="N555" s="29"/>
      <c r="O555" t="str">
        <f t="shared" si="129"/>
        <v xml:space="preserve"> </v>
      </c>
      <c r="P555" t="str">
        <f t="shared" si="130"/>
        <v xml:space="preserve"> </v>
      </c>
      <c r="Q555" s="59" t="str">
        <f t="shared" si="141"/>
        <v xml:space="preserve"> </v>
      </c>
      <c r="R555" s="36" t="str">
        <f t="shared" si="131"/>
        <v xml:space="preserve"> </v>
      </c>
      <c r="S555" s="37" t="str">
        <f t="shared" ca="1" si="134"/>
        <v xml:space="preserve"> </v>
      </c>
      <c r="T555" s="95">
        <f ca="1">IF(L555&gt;=N$2,1,D555*T556/VLOOKUP(L555,Moeda!A$3:D$24,4,1))</f>
        <v>1</v>
      </c>
    </row>
    <row r="556" spans="1:20" x14ac:dyDescent="0.2">
      <c r="A556" s="8">
        <v>51167</v>
      </c>
      <c r="B556" s="62"/>
      <c r="C556" s="39"/>
      <c r="D556" s="83" t="str">
        <f t="shared" ca="1" si="135"/>
        <v/>
      </c>
      <c r="E556" s="97" t="str">
        <f t="shared" ca="1" si="136"/>
        <v/>
      </c>
      <c r="F556" s="82" t="str">
        <f t="shared" ca="1" si="137"/>
        <v/>
      </c>
      <c r="G556" s="97" t="str">
        <f t="shared" ca="1" si="138"/>
        <v/>
      </c>
      <c r="H556" s="82" t="str">
        <f t="shared" ca="1" si="139"/>
        <v/>
      </c>
      <c r="I556" s="97" t="str">
        <f t="shared" ca="1" si="140"/>
        <v/>
      </c>
      <c r="J556" s="14" t="str">
        <f t="shared" ca="1" si="133"/>
        <v>b</v>
      </c>
      <c r="L556" s="8">
        <f t="shared" si="132"/>
        <v>51167</v>
      </c>
      <c r="N556" s="29"/>
      <c r="O556" t="str">
        <f t="shared" si="129"/>
        <v xml:space="preserve"> </v>
      </c>
      <c r="P556" t="str">
        <f t="shared" si="130"/>
        <v xml:space="preserve"> </v>
      </c>
      <c r="Q556" s="59" t="str">
        <f t="shared" si="141"/>
        <v xml:space="preserve"> </v>
      </c>
      <c r="R556" s="36" t="str">
        <f t="shared" si="131"/>
        <v xml:space="preserve"> </v>
      </c>
      <c r="S556" s="37" t="str">
        <f t="shared" ca="1" si="134"/>
        <v xml:space="preserve"> </v>
      </c>
      <c r="T556" s="95">
        <f ca="1">IF(L556&gt;=N$2,1,D556*T557/VLOOKUP(L556,Moeda!A$3:D$24,4,1))</f>
        <v>1</v>
      </c>
    </row>
    <row r="557" spans="1:20" x14ac:dyDescent="0.2">
      <c r="A557" s="8">
        <v>51196</v>
      </c>
      <c r="B557" s="62"/>
      <c r="C557" s="39"/>
      <c r="D557" s="83" t="str">
        <f t="shared" ca="1" si="135"/>
        <v/>
      </c>
      <c r="E557" s="97" t="str">
        <f t="shared" ca="1" si="136"/>
        <v/>
      </c>
      <c r="F557" s="82" t="str">
        <f t="shared" ca="1" si="137"/>
        <v/>
      </c>
      <c r="G557" s="97" t="str">
        <f t="shared" ca="1" si="138"/>
        <v/>
      </c>
      <c r="H557" s="82" t="str">
        <f t="shared" ca="1" si="139"/>
        <v/>
      </c>
      <c r="I557" s="97" t="str">
        <f t="shared" ca="1" si="140"/>
        <v/>
      </c>
      <c r="J557" s="14" t="str">
        <f t="shared" ca="1" si="133"/>
        <v>b</v>
      </c>
      <c r="L557" s="8">
        <f t="shared" si="132"/>
        <v>51196</v>
      </c>
      <c r="N557" s="29"/>
      <c r="O557" t="str">
        <f t="shared" si="129"/>
        <v xml:space="preserve"> </v>
      </c>
      <c r="P557" t="str">
        <f t="shared" si="130"/>
        <v xml:space="preserve"> </v>
      </c>
      <c r="Q557" s="59" t="str">
        <f t="shared" si="141"/>
        <v xml:space="preserve"> </v>
      </c>
      <c r="R557" s="36" t="str">
        <f t="shared" si="131"/>
        <v xml:space="preserve"> </v>
      </c>
      <c r="S557" s="37" t="str">
        <f t="shared" ca="1" si="134"/>
        <v xml:space="preserve"> </v>
      </c>
      <c r="T557" s="95">
        <f ca="1">IF(L557&gt;=N$2,1,D557*T558/VLOOKUP(L557,Moeda!A$3:D$24,4,1))</f>
        <v>1</v>
      </c>
    </row>
    <row r="558" spans="1:20" x14ac:dyDescent="0.2">
      <c r="A558" s="8">
        <v>51227</v>
      </c>
      <c r="B558" s="62"/>
      <c r="C558" s="39"/>
      <c r="D558" s="83" t="str">
        <f t="shared" ca="1" si="135"/>
        <v/>
      </c>
      <c r="E558" s="97" t="str">
        <f t="shared" ca="1" si="136"/>
        <v/>
      </c>
      <c r="F558" s="82" t="str">
        <f t="shared" ca="1" si="137"/>
        <v/>
      </c>
      <c r="G558" s="97" t="str">
        <f t="shared" ca="1" si="138"/>
        <v/>
      </c>
      <c r="H558" s="82" t="str">
        <f t="shared" ca="1" si="139"/>
        <v/>
      </c>
      <c r="I558" s="97" t="str">
        <f t="shared" ca="1" si="140"/>
        <v/>
      </c>
      <c r="J558" s="14" t="str">
        <f t="shared" ca="1" si="133"/>
        <v>b</v>
      </c>
      <c r="L558" s="8">
        <f t="shared" si="132"/>
        <v>51227</v>
      </c>
      <c r="N558" s="29"/>
      <c r="O558" t="str">
        <f t="shared" si="129"/>
        <v xml:space="preserve"> </v>
      </c>
      <c r="P558" t="str">
        <f t="shared" si="130"/>
        <v xml:space="preserve"> </v>
      </c>
      <c r="Q558" s="59" t="str">
        <f t="shared" si="141"/>
        <v xml:space="preserve"> </v>
      </c>
      <c r="R558" s="36" t="str">
        <f t="shared" si="131"/>
        <v xml:space="preserve"> </v>
      </c>
      <c r="S558" s="37" t="str">
        <f t="shared" ca="1" si="134"/>
        <v xml:space="preserve"> </v>
      </c>
      <c r="T558" s="95">
        <f ca="1">IF(L558&gt;=N$2,1,D558*T559/VLOOKUP(L558,Moeda!A$3:D$24,4,1))</f>
        <v>1</v>
      </c>
    </row>
    <row r="559" spans="1:20" x14ac:dyDescent="0.2">
      <c r="A559" s="8">
        <v>51257</v>
      </c>
      <c r="B559" s="62"/>
      <c r="C559" s="39"/>
      <c r="D559" s="83" t="str">
        <f t="shared" ca="1" si="135"/>
        <v/>
      </c>
      <c r="E559" s="97" t="str">
        <f t="shared" ca="1" si="136"/>
        <v/>
      </c>
      <c r="F559" s="82" t="str">
        <f t="shared" ca="1" si="137"/>
        <v/>
      </c>
      <c r="G559" s="97" t="str">
        <f t="shared" ca="1" si="138"/>
        <v/>
      </c>
      <c r="H559" s="82" t="str">
        <f t="shared" ca="1" si="139"/>
        <v/>
      </c>
      <c r="I559" s="97" t="str">
        <f t="shared" ca="1" si="140"/>
        <v/>
      </c>
      <c r="J559" s="14" t="str">
        <f t="shared" ca="1" si="133"/>
        <v>b</v>
      </c>
      <c r="L559" s="8">
        <f t="shared" si="132"/>
        <v>51257</v>
      </c>
      <c r="N559" s="29"/>
      <c r="O559" t="str">
        <f t="shared" si="129"/>
        <v xml:space="preserve"> </v>
      </c>
      <c r="P559" t="str">
        <f t="shared" si="130"/>
        <v xml:space="preserve"> </v>
      </c>
      <c r="Q559" s="59" t="str">
        <f t="shared" si="141"/>
        <v xml:space="preserve"> </v>
      </c>
      <c r="R559" s="36" t="str">
        <f t="shared" si="131"/>
        <v xml:space="preserve"> </v>
      </c>
      <c r="S559" s="37" t="str">
        <f t="shared" ca="1" si="134"/>
        <v xml:space="preserve"> </v>
      </c>
      <c r="T559" s="95">
        <f ca="1">IF(L559&gt;=N$2,1,D559*T560/VLOOKUP(L559,Moeda!A$3:D$24,4,1))</f>
        <v>1</v>
      </c>
    </row>
    <row r="560" spans="1:20" x14ac:dyDescent="0.2">
      <c r="A560" s="8">
        <v>51288</v>
      </c>
      <c r="B560" s="62"/>
      <c r="C560" s="39"/>
      <c r="D560" s="83" t="str">
        <f t="shared" ca="1" si="135"/>
        <v/>
      </c>
      <c r="E560" s="97" t="str">
        <f t="shared" ca="1" si="136"/>
        <v/>
      </c>
      <c r="F560" s="82" t="str">
        <f t="shared" ca="1" si="137"/>
        <v/>
      </c>
      <c r="G560" s="97" t="str">
        <f t="shared" ca="1" si="138"/>
        <v/>
      </c>
      <c r="H560" s="82" t="str">
        <f t="shared" ca="1" si="139"/>
        <v/>
      </c>
      <c r="I560" s="97" t="str">
        <f t="shared" ca="1" si="140"/>
        <v/>
      </c>
      <c r="J560" s="14" t="str">
        <f t="shared" ca="1" si="133"/>
        <v>b</v>
      </c>
      <c r="L560" s="8">
        <f t="shared" si="132"/>
        <v>51288</v>
      </c>
      <c r="N560" s="29"/>
      <c r="O560" t="str">
        <f t="shared" si="129"/>
        <v xml:space="preserve"> </v>
      </c>
      <c r="P560" t="str">
        <f t="shared" si="130"/>
        <v xml:space="preserve"> </v>
      </c>
      <c r="Q560" s="59" t="str">
        <f t="shared" si="141"/>
        <v xml:space="preserve"> </v>
      </c>
      <c r="R560" s="36" t="str">
        <f t="shared" si="131"/>
        <v xml:space="preserve"> </v>
      </c>
      <c r="S560" s="37" t="str">
        <f t="shared" ca="1" si="134"/>
        <v xml:space="preserve"> </v>
      </c>
      <c r="T560" s="95">
        <f ca="1">IF(L560&gt;=N$2,1,D560*T561/VLOOKUP(L560,Moeda!A$3:D$24,4,1))</f>
        <v>1</v>
      </c>
    </row>
    <row r="561" spans="1:20" x14ac:dyDescent="0.2">
      <c r="A561" s="8">
        <v>51318</v>
      </c>
      <c r="B561" s="62"/>
      <c r="C561" s="39"/>
      <c r="D561" s="83" t="str">
        <f t="shared" ca="1" si="135"/>
        <v/>
      </c>
      <c r="E561" s="97" t="str">
        <f t="shared" ca="1" si="136"/>
        <v/>
      </c>
      <c r="F561" s="82" t="str">
        <f t="shared" ca="1" si="137"/>
        <v/>
      </c>
      <c r="G561" s="97" t="str">
        <f t="shared" ca="1" si="138"/>
        <v/>
      </c>
      <c r="H561" s="82" t="str">
        <f t="shared" ca="1" si="139"/>
        <v/>
      </c>
      <c r="I561" s="97" t="str">
        <f t="shared" ca="1" si="140"/>
        <v/>
      </c>
      <c r="J561" s="14" t="str">
        <f t="shared" ca="1" si="133"/>
        <v>b</v>
      </c>
      <c r="L561" s="8">
        <f t="shared" si="132"/>
        <v>51318</v>
      </c>
      <c r="N561" s="29"/>
      <c r="O561" t="str">
        <f t="shared" si="129"/>
        <v xml:space="preserve"> </v>
      </c>
      <c r="P561" t="str">
        <f t="shared" si="130"/>
        <v xml:space="preserve"> </v>
      </c>
      <c r="Q561" s="59" t="str">
        <f t="shared" si="141"/>
        <v xml:space="preserve"> </v>
      </c>
      <c r="R561" s="36" t="str">
        <f t="shared" si="131"/>
        <v xml:space="preserve"> </v>
      </c>
      <c r="S561" s="37" t="str">
        <f t="shared" ca="1" si="134"/>
        <v xml:space="preserve"> </v>
      </c>
      <c r="T561" s="95">
        <f ca="1">IF(L561&gt;=N$2,1,D561*T562/VLOOKUP(L561,Moeda!A$3:D$24,4,1))</f>
        <v>1</v>
      </c>
    </row>
    <row r="562" spans="1:20" x14ac:dyDescent="0.2">
      <c r="A562" s="8">
        <v>51349</v>
      </c>
      <c r="B562" s="62"/>
      <c r="C562" s="39"/>
      <c r="D562" s="83" t="str">
        <f t="shared" ca="1" si="135"/>
        <v/>
      </c>
      <c r="E562" s="97" t="str">
        <f t="shared" ca="1" si="136"/>
        <v/>
      </c>
      <c r="F562" s="82" t="str">
        <f t="shared" ca="1" si="137"/>
        <v/>
      </c>
      <c r="G562" s="97" t="str">
        <f t="shared" ca="1" si="138"/>
        <v/>
      </c>
      <c r="H562" s="82" t="str">
        <f t="shared" ca="1" si="139"/>
        <v/>
      </c>
      <c r="I562" s="97" t="str">
        <f t="shared" ca="1" si="140"/>
        <v/>
      </c>
      <c r="J562" s="14" t="str">
        <f t="shared" ca="1" si="133"/>
        <v>b</v>
      </c>
      <c r="L562" s="8">
        <f t="shared" si="132"/>
        <v>51349</v>
      </c>
      <c r="N562" s="29"/>
      <c r="O562" t="str">
        <f t="shared" si="129"/>
        <v xml:space="preserve"> </v>
      </c>
      <c r="P562" t="str">
        <f t="shared" si="130"/>
        <v xml:space="preserve"> </v>
      </c>
      <c r="Q562" s="59" t="str">
        <f t="shared" si="141"/>
        <v xml:space="preserve"> </v>
      </c>
      <c r="R562" s="36" t="str">
        <f t="shared" si="131"/>
        <v xml:space="preserve"> </v>
      </c>
      <c r="S562" s="37" t="str">
        <f t="shared" ca="1" si="134"/>
        <v xml:space="preserve"> </v>
      </c>
      <c r="T562" s="95">
        <f ca="1">IF(L562&gt;=N$2,1,D562*T563/VLOOKUP(L562,Moeda!A$3:D$24,4,1))</f>
        <v>1</v>
      </c>
    </row>
    <row r="563" spans="1:20" x14ac:dyDescent="0.2">
      <c r="A563" s="8">
        <v>51380</v>
      </c>
      <c r="B563" s="62"/>
      <c r="C563" s="39"/>
      <c r="D563" s="83" t="str">
        <f t="shared" ca="1" si="135"/>
        <v/>
      </c>
      <c r="E563" s="97" t="str">
        <f t="shared" ca="1" si="136"/>
        <v/>
      </c>
      <c r="F563" s="82" t="str">
        <f t="shared" ca="1" si="137"/>
        <v/>
      </c>
      <c r="G563" s="97" t="str">
        <f t="shared" ca="1" si="138"/>
        <v/>
      </c>
      <c r="H563" s="82" t="str">
        <f t="shared" ca="1" si="139"/>
        <v/>
      </c>
      <c r="I563" s="97" t="str">
        <f t="shared" ca="1" si="140"/>
        <v/>
      </c>
      <c r="J563" s="14" t="str">
        <f t="shared" ca="1" si="133"/>
        <v>b</v>
      </c>
      <c r="L563" s="8">
        <f t="shared" si="132"/>
        <v>51380</v>
      </c>
      <c r="N563" s="29"/>
      <c r="O563" t="str">
        <f t="shared" si="129"/>
        <v xml:space="preserve"> </v>
      </c>
      <c r="P563" t="str">
        <f t="shared" si="130"/>
        <v xml:space="preserve"> </v>
      </c>
      <c r="Q563" s="59" t="str">
        <f t="shared" si="141"/>
        <v xml:space="preserve"> </v>
      </c>
      <c r="R563" s="36" t="str">
        <f t="shared" si="131"/>
        <v xml:space="preserve"> </v>
      </c>
      <c r="S563" s="37" t="str">
        <f t="shared" ca="1" si="134"/>
        <v xml:space="preserve"> </v>
      </c>
      <c r="T563" s="95">
        <f ca="1">IF(L563&gt;=N$2,1,D563*T564/VLOOKUP(L563,Moeda!A$3:D$24,4,1))</f>
        <v>1</v>
      </c>
    </row>
    <row r="564" spans="1:20" x14ac:dyDescent="0.2">
      <c r="A564" s="8">
        <v>51410</v>
      </c>
      <c r="B564" s="62"/>
      <c r="C564" s="39"/>
      <c r="D564" s="83" t="str">
        <f t="shared" ca="1" si="135"/>
        <v/>
      </c>
      <c r="E564" s="97" t="str">
        <f t="shared" ca="1" si="136"/>
        <v/>
      </c>
      <c r="F564" s="82" t="str">
        <f t="shared" ca="1" si="137"/>
        <v/>
      </c>
      <c r="G564" s="97" t="str">
        <f t="shared" ca="1" si="138"/>
        <v/>
      </c>
      <c r="H564" s="82" t="str">
        <f t="shared" ca="1" si="139"/>
        <v/>
      </c>
      <c r="I564" s="97" t="str">
        <f t="shared" ca="1" si="140"/>
        <v/>
      </c>
      <c r="J564" s="14" t="str">
        <f t="shared" ca="1" si="133"/>
        <v>b</v>
      </c>
      <c r="L564" s="8">
        <f t="shared" si="132"/>
        <v>51410</v>
      </c>
      <c r="N564" s="29"/>
      <c r="O564" t="str">
        <f t="shared" ref="O564:O627" si="142">IF(M564&gt;=1,YEAR(A564)," ")</f>
        <v xml:space="preserve"> </v>
      </c>
      <c r="P564" t="str">
        <f t="shared" ref="P564:P627" si="143">IF(M564&gt;=1,MONTH(A564)," ")</f>
        <v xml:space="preserve"> </v>
      </c>
      <c r="Q564" s="59" t="str">
        <f t="shared" si="141"/>
        <v xml:space="preserve"> </v>
      </c>
      <c r="R564" s="36" t="str">
        <f t="shared" ref="R564:R627" si="144">IF(M564&gt;=1,E564," ")</f>
        <v xml:space="preserve"> </v>
      </c>
      <c r="S564" s="37" t="str">
        <f t="shared" ca="1" si="134"/>
        <v xml:space="preserve"> </v>
      </c>
      <c r="T564" s="95">
        <f ca="1">IF(L564&gt;=N$2,1,D564*T565/VLOOKUP(L564,Moeda!A$3:D$24,4,1))</f>
        <v>1</v>
      </c>
    </row>
    <row r="565" spans="1:20" x14ac:dyDescent="0.2">
      <c r="A565" s="8">
        <v>51441</v>
      </c>
      <c r="B565" s="62"/>
      <c r="C565" s="39"/>
      <c r="D565" s="83" t="str">
        <f t="shared" ca="1" si="135"/>
        <v/>
      </c>
      <c r="E565" s="97" t="str">
        <f t="shared" ca="1" si="136"/>
        <v/>
      </c>
      <c r="F565" s="82" t="str">
        <f t="shared" ca="1" si="137"/>
        <v/>
      </c>
      <c r="G565" s="97" t="str">
        <f t="shared" ca="1" si="138"/>
        <v/>
      </c>
      <c r="H565" s="82" t="str">
        <f t="shared" ca="1" si="139"/>
        <v/>
      </c>
      <c r="I565" s="97" t="str">
        <f t="shared" ca="1" si="140"/>
        <v/>
      </c>
      <c r="J565" s="14" t="str">
        <f t="shared" ca="1" si="133"/>
        <v>b</v>
      </c>
      <c r="L565" s="8">
        <f t="shared" si="132"/>
        <v>51441</v>
      </c>
      <c r="N565" s="29"/>
      <c r="O565" t="str">
        <f t="shared" si="142"/>
        <v xml:space="preserve"> </v>
      </c>
      <c r="P565" t="str">
        <f t="shared" si="143"/>
        <v xml:space="preserve"> </v>
      </c>
      <c r="Q565" s="59" t="str">
        <f t="shared" si="141"/>
        <v xml:space="preserve"> </v>
      </c>
      <c r="R565" s="36" t="str">
        <f t="shared" si="144"/>
        <v xml:space="preserve"> </v>
      </c>
      <c r="S565" s="37" t="str">
        <f t="shared" ca="1" si="134"/>
        <v xml:space="preserve"> </v>
      </c>
      <c r="T565" s="95">
        <f ca="1">IF(L565&gt;=N$2,1,D565*T566/VLOOKUP(L565,Moeda!A$3:D$24,4,1))</f>
        <v>1</v>
      </c>
    </row>
    <row r="566" spans="1:20" x14ac:dyDescent="0.2">
      <c r="A566" s="8">
        <v>51471</v>
      </c>
      <c r="B566" s="62"/>
      <c r="C566" s="39"/>
      <c r="D566" s="83" t="str">
        <f t="shared" ca="1" si="135"/>
        <v/>
      </c>
      <c r="E566" s="97" t="str">
        <f t="shared" ca="1" si="136"/>
        <v/>
      </c>
      <c r="F566" s="82" t="str">
        <f t="shared" ca="1" si="137"/>
        <v/>
      </c>
      <c r="G566" s="97" t="str">
        <f t="shared" ca="1" si="138"/>
        <v/>
      </c>
      <c r="H566" s="82" t="str">
        <f t="shared" ca="1" si="139"/>
        <v/>
      </c>
      <c r="I566" s="97" t="str">
        <f t="shared" ca="1" si="140"/>
        <v/>
      </c>
      <c r="J566" s="14" t="str">
        <f t="shared" ca="1" si="133"/>
        <v>b</v>
      </c>
      <c r="L566" s="8">
        <f t="shared" si="132"/>
        <v>51471</v>
      </c>
      <c r="N566" s="29"/>
      <c r="O566" t="str">
        <f t="shared" si="142"/>
        <v xml:space="preserve"> </v>
      </c>
      <c r="P566" t="str">
        <f t="shared" si="143"/>
        <v xml:space="preserve"> </v>
      </c>
      <c r="Q566" s="59" t="str">
        <f t="shared" si="141"/>
        <v xml:space="preserve"> </v>
      </c>
      <c r="R566" s="36" t="str">
        <f t="shared" si="144"/>
        <v xml:space="preserve"> </v>
      </c>
      <c r="S566" s="37" t="str">
        <f t="shared" ca="1" si="134"/>
        <v xml:space="preserve"> </v>
      </c>
      <c r="T566" s="95">
        <f ca="1">IF(L566&gt;=N$2,1,D566*T567/VLOOKUP(L566,Moeda!A$3:D$24,4,1))</f>
        <v>1</v>
      </c>
    </row>
    <row r="567" spans="1:20" x14ac:dyDescent="0.2">
      <c r="A567" s="8">
        <v>51502</v>
      </c>
      <c r="B567" s="62"/>
      <c r="C567" s="39"/>
      <c r="D567" s="83" t="str">
        <f t="shared" ca="1" si="135"/>
        <v/>
      </c>
      <c r="E567" s="97" t="str">
        <f t="shared" ca="1" si="136"/>
        <v/>
      </c>
      <c r="F567" s="82" t="str">
        <f t="shared" ca="1" si="137"/>
        <v/>
      </c>
      <c r="G567" s="97" t="str">
        <f t="shared" ca="1" si="138"/>
        <v/>
      </c>
      <c r="H567" s="82" t="str">
        <f t="shared" ca="1" si="139"/>
        <v/>
      </c>
      <c r="I567" s="97" t="str">
        <f t="shared" ca="1" si="140"/>
        <v/>
      </c>
      <c r="J567" s="14" t="str">
        <f t="shared" ca="1" si="133"/>
        <v>b</v>
      </c>
      <c r="L567" s="8">
        <f t="shared" si="132"/>
        <v>51502</v>
      </c>
      <c r="N567" s="29"/>
      <c r="O567" t="str">
        <f t="shared" si="142"/>
        <v xml:space="preserve"> </v>
      </c>
      <c r="P567" t="str">
        <f t="shared" si="143"/>
        <v xml:space="preserve"> </v>
      </c>
      <c r="Q567" s="59" t="str">
        <f t="shared" si="141"/>
        <v xml:space="preserve"> </v>
      </c>
      <c r="R567" s="36" t="str">
        <f t="shared" si="144"/>
        <v xml:space="preserve"> </v>
      </c>
      <c r="S567" s="37" t="str">
        <f t="shared" ca="1" si="134"/>
        <v xml:space="preserve"> </v>
      </c>
      <c r="T567" s="95">
        <f ca="1">IF(L567&gt;=N$2,1,D567*T568/VLOOKUP(L567,Moeda!A$3:D$24,4,1))</f>
        <v>1</v>
      </c>
    </row>
    <row r="568" spans="1:20" x14ac:dyDescent="0.2">
      <c r="A568" s="8">
        <v>51533</v>
      </c>
      <c r="B568" s="62"/>
      <c r="C568" s="39"/>
      <c r="D568" s="83" t="str">
        <f t="shared" ca="1" si="135"/>
        <v/>
      </c>
      <c r="E568" s="97" t="str">
        <f t="shared" ca="1" si="136"/>
        <v/>
      </c>
      <c r="F568" s="82" t="str">
        <f t="shared" ca="1" si="137"/>
        <v/>
      </c>
      <c r="G568" s="97" t="str">
        <f t="shared" ca="1" si="138"/>
        <v/>
      </c>
      <c r="H568" s="82" t="str">
        <f t="shared" ca="1" si="139"/>
        <v/>
      </c>
      <c r="I568" s="97" t="str">
        <f t="shared" ca="1" si="140"/>
        <v/>
      </c>
      <c r="J568" s="14" t="str">
        <f t="shared" ca="1" si="133"/>
        <v>b</v>
      </c>
      <c r="L568" s="8">
        <f t="shared" si="132"/>
        <v>51533</v>
      </c>
      <c r="N568" s="29"/>
      <c r="O568" t="str">
        <f t="shared" si="142"/>
        <v xml:space="preserve"> </v>
      </c>
      <c r="P568" t="str">
        <f t="shared" si="143"/>
        <v xml:space="preserve"> </v>
      </c>
      <c r="Q568" s="59" t="str">
        <f t="shared" si="141"/>
        <v xml:space="preserve"> </v>
      </c>
      <c r="R568" s="36" t="str">
        <f t="shared" si="144"/>
        <v xml:space="preserve"> </v>
      </c>
      <c r="S568" s="37" t="str">
        <f t="shared" ca="1" si="134"/>
        <v xml:space="preserve"> </v>
      </c>
      <c r="T568" s="95">
        <f ca="1">IF(L568&gt;=N$2,1,D568*T569/VLOOKUP(L568,Moeda!A$3:D$24,4,1))</f>
        <v>1</v>
      </c>
    </row>
    <row r="569" spans="1:20" x14ac:dyDescent="0.2">
      <c r="A569" s="8">
        <v>51561</v>
      </c>
      <c r="B569" s="62"/>
      <c r="C569" s="39"/>
      <c r="D569" s="83" t="str">
        <f t="shared" ca="1" si="135"/>
        <v/>
      </c>
      <c r="E569" s="97" t="str">
        <f t="shared" ca="1" si="136"/>
        <v/>
      </c>
      <c r="F569" s="82" t="str">
        <f t="shared" ca="1" si="137"/>
        <v/>
      </c>
      <c r="G569" s="97" t="str">
        <f t="shared" ca="1" si="138"/>
        <v/>
      </c>
      <c r="H569" s="82" t="str">
        <f t="shared" ca="1" si="139"/>
        <v/>
      </c>
      <c r="I569" s="97" t="str">
        <f t="shared" ca="1" si="140"/>
        <v/>
      </c>
      <c r="J569" s="14" t="str">
        <f t="shared" ca="1" si="133"/>
        <v>b</v>
      </c>
      <c r="L569" s="8">
        <f t="shared" si="132"/>
        <v>51561</v>
      </c>
      <c r="N569" s="29"/>
      <c r="O569" t="str">
        <f t="shared" si="142"/>
        <v xml:space="preserve"> </v>
      </c>
      <c r="P569" t="str">
        <f t="shared" si="143"/>
        <v xml:space="preserve"> </v>
      </c>
      <c r="Q569" s="59" t="str">
        <f t="shared" si="141"/>
        <v xml:space="preserve"> </v>
      </c>
      <c r="R569" s="36" t="str">
        <f t="shared" si="144"/>
        <v xml:space="preserve"> </v>
      </c>
      <c r="S569" s="37" t="str">
        <f t="shared" ca="1" si="134"/>
        <v xml:space="preserve"> </v>
      </c>
      <c r="T569" s="95">
        <f ca="1">IF(L569&gt;=N$2,1,D569*T570/VLOOKUP(L569,Moeda!A$3:D$24,4,1))</f>
        <v>1</v>
      </c>
    </row>
    <row r="570" spans="1:20" x14ac:dyDescent="0.2">
      <c r="A570" s="8">
        <v>51592</v>
      </c>
      <c r="B570" s="62"/>
      <c r="C570" s="39"/>
      <c r="D570" s="83" t="str">
        <f t="shared" ca="1" si="135"/>
        <v/>
      </c>
      <c r="E570" s="97" t="str">
        <f t="shared" ca="1" si="136"/>
        <v/>
      </c>
      <c r="F570" s="82" t="str">
        <f t="shared" ca="1" si="137"/>
        <v/>
      </c>
      <c r="G570" s="97" t="str">
        <f t="shared" ca="1" si="138"/>
        <v/>
      </c>
      <c r="H570" s="82" t="str">
        <f t="shared" ca="1" si="139"/>
        <v/>
      </c>
      <c r="I570" s="97" t="str">
        <f t="shared" ca="1" si="140"/>
        <v/>
      </c>
      <c r="J570" s="14" t="str">
        <f t="shared" ca="1" si="133"/>
        <v>b</v>
      </c>
      <c r="L570" s="8">
        <f t="shared" si="132"/>
        <v>51592</v>
      </c>
      <c r="N570" s="29"/>
      <c r="O570" t="str">
        <f t="shared" si="142"/>
        <v xml:space="preserve"> </v>
      </c>
      <c r="P570" t="str">
        <f t="shared" si="143"/>
        <v xml:space="preserve"> </v>
      </c>
      <c r="Q570" s="59" t="str">
        <f t="shared" si="141"/>
        <v xml:space="preserve"> </v>
      </c>
      <c r="R570" s="36" t="str">
        <f t="shared" si="144"/>
        <v xml:space="preserve"> </v>
      </c>
      <c r="S570" s="37" t="str">
        <f t="shared" ca="1" si="134"/>
        <v xml:space="preserve"> </v>
      </c>
      <c r="T570" s="95">
        <f ca="1">IF(L570&gt;=N$2,1,D570*T571/VLOOKUP(L570,Moeda!A$3:D$24,4,1))</f>
        <v>1</v>
      </c>
    </row>
    <row r="571" spans="1:20" x14ac:dyDescent="0.2">
      <c r="A571" s="8">
        <v>51622</v>
      </c>
      <c r="B571" s="62"/>
      <c r="C571" s="39"/>
      <c r="D571" s="83" t="str">
        <f t="shared" ca="1" si="135"/>
        <v/>
      </c>
      <c r="E571" s="97" t="str">
        <f t="shared" ca="1" si="136"/>
        <v/>
      </c>
      <c r="F571" s="82" t="str">
        <f t="shared" ca="1" si="137"/>
        <v/>
      </c>
      <c r="G571" s="97" t="str">
        <f t="shared" ca="1" si="138"/>
        <v/>
      </c>
      <c r="H571" s="82" t="str">
        <f t="shared" ca="1" si="139"/>
        <v/>
      </c>
      <c r="I571" s="97" t="str">
        <f t="shared" ca="1" si="140"/>
        <v/>
      </c>
      <c r="J571" s="14" t="str">
        <f t="shared" ca="1" si="133"/>
        <v>b</v>
      </c>
      <c r="L571" s="8">
        <f t="shared" si="132"/>
        <v>51622</v>
      </c>
      <c r="N571" s="29"/>
      <c r="O571" t="str">
        <f t="shared" si="142"/>
        <v xml:space="preserve"> </v>
      </c>
      <c r="P571" t="str">
        <f t="shared" si="143"/>
        <v xml:space="preserve"> </v>
      </c>
      <c r="Q571" s="59" t="str">
        <f t="shared" si="141"/>
        <v xml:space="preserve"> </v>
      </c>
      <c r="R571" s="36" t="str">
        <f t="shared" si="144"/>
        <v xml:space="preserve"> </v>
      </c>
      <c r="S571" s="37" t="str">
        <f t="shared" ca="1" si="134"/>
        <v xml:space="preserve"> </v>
      </c>
      <c r="T571" s="95">
        <f ca="1">IF(L571&gt;=N$2,1,D571*T572/VLOOKUP(L571,Moeda!A$3:D$24,4,1))</f>
        <v>1</v>
      </c>
    </row>
    <row r="572" spans="1:20" x14ac:dyDescent="0.2">
      <c r="A572" s="8">
        <v>51653</v>
      </c>
      <c r="B572" s="62"/>
      <c r="C572" s="39"/>
      <c r="D572" s="83" t="str">
        <f t="shared" ca="1" si="135"/>
        <v/>
      </c>
      <c r="E572" s="97" t="str">
        <f t="shared" ca="1" si="136"/>
        <v/>
      </c>
      <c r="F572" s="82" t="str">
        <f t="shared" ca="1" si="137"/>
        <v/>
      </c>
      <c r="G572" s="97" t="str">
        <f t="shared" ca="1" si="138"/>
        <v/>
      </c>
      <c r="H572" s="82" t="str">
        <f t="shared" ca="1" si="139"/>
        <v/>
      </c>
      <c r="I572" s="97" t="str">
        <f t="shared" ca="1" si="140"/>
        <v/>
      </c>
      <c r="J572" s="14" t="str">
        <f t="shared" ca="1" si="133"/>
        <v>b</v>
      </c>
      <c r="L572" s="8">
        <f t="shared" si="132"/>
        <v>51653</v>
      </c>
      <c r="N572" s="29"/>
      <c r="O572" t="str">
        <f t="shared" si="142"/>
        <v xml:space="preserve"> </v>
      </c>
      <c r="P572" t="str">
        <f t="shared" si="143"/>
        <v xml:space="preserve"> </v>
      </c>
      <c r="Q572" s="59" t="str">
        <f t="shared" si="141"/>
        <v xml:space="preserve"> </v>
      </c>
      <c r="R572" s="36" t="str">
        <f t="shared" si="144"/>
        <v xml:space="preserve"> </v>
      </c>
      <c r="S572" s="37" t="str">
        <f t="shared" ca="1" si="134"/>
        <v xml:space="preserve"> </v>
      </c>
      <c r="T572" s="95">
        <f ca="1">IF(L572&gt;=N$2,1,D572*T573/VLOOKUP(L572,Moeda!A$3:D$24,4,1))</f>
        <v>1</v>
      </c>
    </row>
    <row r="573" spans="1:20" x14ac:dyDescent="0.2">
      <c r="A573" s="8">
        <v>51683</v>
      </c>
      <c r="B573" s="62"/>
      <c r="C573" s="39"/>
      <c r="D573" s="83" t="str">
        <f t="shared" ca="1" si="135"/>
        <v/>
      </c>
      <c r="E573" s="97" t="str">
        <f t="shared" ca="1" si="136"/>
        <v/>
      </c>
      <c r="F573" s="82" t="str">
        <f t="shared" ca="1" si="137"/>
        <v/>
      </c>
      <c r="G573" s="97" t="str">
        <f t="shared" ca="1" si="138"/>
        <v/>
      </c>
      <c r="H573" s="82" t="str">
        <f t="shared" ca="1" si="139"/>
        <v/>
      </c>
      <c r="I573" s="97" t="str">
        <f t="shared" ca="1" si="140"/>
        <v/>
      </c>
      <c r="J573" s="14" t="str">
        <f t="shared" ca="1" si="133"/>
        <v>b</v>
      </c>
      <c r="L573" s="8">
        <f t="shared" si="132"/>
        <v>51683</v>
      </c>
      <c r="N573" s="29"/>
      <c r="O573" t="str">
        <f t="shared" si="142"/>
        <v xml:space="preserve"> </v>
      </c>
      <c r="P573" t="str">
        <f t="shared" si="143"/>
        <v xml:space="preserve"> </v>
      </c>
      <c r="Q573" s="59" t="str">
        <f t="shared" si="141"/>
        <v xml:space="preserve"> </v>
      </c>
      <c r="R573" s="36" t="str">
        <f t="shared" si="144"/>
        <v xml:space="preserve"> </v>
      </c>
      <c r="S573" s="37" t="str">
        <f t="shared" ca="1" si="134"/>
        <v xml:space="preserve"> </v>
      </c>
      <c r="T573" s="95">
        <f ca="1">IF(L573&gt;=N$2,1,D573*T574/VLOOKUP(L573,Moeda!A$3:D$24,4,1))</f>
        <v>1</v>
      </c>
    </row>
    <row r="574" spans="1:20" x14ac:dyDescent="0.2">
      <c r="A574" s="8">
        <v>51714</v>
      </c>
      <c r="B574" s="62"/>
      <c r="C574" s="39"/>
      <c r="D574" s="83" t="str">
        <f t="shared" ca="1" si="135"/>
        <v/>
      </c>
      <c r="E574" s="97" t="str">
        <f t="shared" ca="1" si="136"/>
        <v/>
      </c>
      <c r="F574" s="82" t="str">
        <f t="shared" ca="1" si="137"/>
        <v/>
      </c>
      <c r="G574" s="97" t="str">
        <f t="shared" ca="1" si="138"/>
        <v/>
      </c>
      <c r="H574" s="82" t="str">
        <f t="shared" ca="1" si="139"/>
        <v/>
      </c>
      <c r="I574" s="97" t="str">
        <f t="shared" ca="1" si="140"/>
        <v/>
      </c>
      <c r="J574" s="14" t="str">
        <f t="shared" ca="1" si="133"/>
        <v>b</v>
      </c>
      <c r="L574" s="8">
        <f t="shared" si="132"/>
        <v>51714</v>
      </c>
      <c r="N574" s="29"/>
      <c r="O574" t="str">
        <f t="shared" si="142"/>
        <v xml:space="preserve"> </v>
      </c>
      <c r="P574" t="str">
        <f t="shared" si="143"/>
        <v xml:space="preserve"> </v>
      </c>
      <c r="Q574" s="59" t="str">
        <f t="shared" si="141"/>
        <v xml:space="preserve"> </v>
      </c>
      <c r="R574" s="36" t="str">
        <f t="shared" si="144"/>
        <v xml:space="preserve"> </v>
      </c>
      <c r="S574" s="37" t="str">
        <f t="shared" ca="1" si="134"/>
        <v xml:space="preserve"> </v>
      </c>
      <c r="T574" s="95">
        <f ca="1">IF(L574&gt;=N$2,1,D574*T575/VLOOKUP(L574,Moeda!A$3:D$24,4,1))</f>
        <v>1</v>
      </c>
    </row>
    <row r="575" spans="1:20" x14ac:dyDescent="0.2">
      <c r="A575" s="8">
        <v>51745</v>
      </c>
      <c r="B575" s="62"/>
      <c r="C575" s="39"/>
      <c r="D575" s="83" t="str">
        <f t="shared" ca="1" si="135"/>
        <v/>
      </c>
      <c r="E575" s="97" t="str">
        <f t="shared" ca="1" si="136"/>
        <v/>
      </c>
      <c r="F575" s="82" t="str">
        <f t="shared" ca="1" si="137"/>
        <v/>
      </c>
      <c r="G575" s="97" t="str">
        <f t="shared" ca="1" si="138"/>
        <v/>
      </c>
      <c r="H575" s="82" t="str">
        <f t="shared" ca="1" si="139"/>
        <v/>
      </c>
      <c r="I575" s="97" t="str">
        <f t="shared" ca="1" si="140"/>
        <v/>
      </c>
      <c r="J575" s="14" t="str">
        <f t="shared" ca="1" si="133"/>
        <v>b</v>
      </c>
      <c r="L575" s="8">
        <f t="shared" si="132"/>
        <v>51745</v>
      </c>
      <c r="N575" s="29"/>
      <c r="O575" t="str">
        <f t="shared" si="142"/>
        <v xml:space="preserve"> </v>
      </c>
      <c r="P575" t="str">
        <f t="shared" si="143"/>
        <v xml:space="preserve"> </v>
      </c>
      <c r="Q575" s="59" t="str">
        <f t="shared" si="141"/>
        <v xml:space="preserve"> </v>
      </c>
      <c r="R575" s="36" t="str">
        <f t="shared" si="144"/>
        <v xml:space="preserve"> </v>
      </c>
      <c r="S575" s="37" t="str">
        <f t="shared" ca="1" si="134"/>
        <v xml:space="preserve"> </v>
      </c>
      <c r="T575" s="95">
        <f ca="1">IF(L575&gt;=N$2,1,D575*T576/VLOOKUP(L575,Moeda!A$3:D$24,4,1))</f>
        <v>1</v>
      </c>
    </row>
    <row r="576" spans="1:20" x14ac:dyDescent="0.2">
      <c r="A576" s="8">
        <v>51775</v>
      </c>
      <c r="B576" s="62"/>
      <c r="C576" s="39"/>
      <c r="D576" s="83" t="str">
        <f t="shared" ca="1" si="135"/>
        <v/>
      </c>
      <c r="E576" s="97" t="str">
        <f t="shared" ca="1" si="136"/>
        <v/>
      </c>
      <c r="F576" s="82" t="str">
        <f t="shared" ca="1" si="137"/>
        <v/>
      </c>
      <c r="G576" s="97" t="str">
        <f t="shared" ca="1" si="138"/>
        <v/>
      </c>
      <c r="H576" s="82" t="str">
        <f t="shared" ca="1" si="139"/>
        <v/>
      </c>
      <c r="I576" s="97" t="str">
        <f t="shared" ca="1" si="140"/>
        <v/>
      </c>
      <c r="J576" s="14" t="str">
        <f t="shared" ca="1" si="133"/>
        <v>b</v>
      </c>
      <c r="L576" s="8">
        <f t="shared" si="132"/>
        <v>51775</v>
      </c>
      <c r="N576" s="29"/>
      <c r="O576" t="str">
        <f t="shared" si="142"/>
        <v xml:space="preserve"> </v>
      </c>
      <c r="P576" t="str">
        <f t="shared" si="143"/>
        <v xml:space="preserve"> </v>
      </c>
      <c r="Q576" s="59" t="str">
        <f t="shared" si="141"/>
        <v xml:space="preserve"> </v>
      </c>
      <c r="R576" s="36" t="str">
        <f t="shared" si="144"/>
        <v xml:space="preserve"> </v>
      </c>
      <c r="S576" s="37" t="str">
        <f t="shared" ca="1" si="134"/>
        <v xml:space="preserve"> </v>
      </c>
      <c r="T576" s="95">
        <f ca="1">IF(L576&gt;=N$2,1,D576*T577/VLOOKUP(L576,Moeda!A$3:D$24,4,1))</f>
        <v>1</v>
      </c>
    </row>
    <row r="577" spans="1:20" x14ac:dyDescent="0.2">
      <c r="A577" s="8">
        <v>51806</v>
      </c>
      <c r="B577" s="62"/>
      <c r="C577" s="39"/>
      <c r="D577" s="83" t="str">
        <f t="shared" ca="1" si="135"/>
        <v/>
      </c>
      <c r="E577" s="97" t="str">
        <f t="shared" ca="1" si="136"/>
        <v/>
      </c>
      <c r="F577" s="82" t="str">
        <f t="shared" ca="1" si="137"/>
        <v/>
      </c>
      <c r="G577" s="97" t="str">
        <f t="shared" ca="1" si="138"/>
        <v/>
      </c>
      <c r="H577" s="82" t="str">
        <f t="shared" ca="1" si="139"/>
        <v/>
      </c>
      <c r="I577" s="97" t="str">
        <f t="shared" ca="1" si="140"/>
        <v/>
      </c>
      <c r="J577" s="14" t="str">
        <f t="shared" ca="1" si="133"/>
        <v>b</v>
      </c>
      <c r="L577" s="8">
        <f t="shared" si="132"/>
        <v>51806</v>
      </c>
      <c r="N577" s="29"/>
      <c r="O577" t="str">
        <f t="shared" si="142"/>
        <v xml:space="preserve"> </v>
      </c>
      <c r="P577" t="str">
        <f t="shared" si="143"/>
        <v xml:space="preserve"> </v>
      </c>
      <c r="Q577" s="59" t="str">
        <f t="shared" si="141"/>
        <v xml:space="preserve"> </v>
      </c>
      <c r="R577" s="36" t="str">
        <f t="shared" si="144"/>
        <v xml:space="preserve"> </v>
      </c>
      <c r="S577" s="37" t="str">
        <f t="shared" ca="1" si="134"/>
        <v xml:space="preserve"> </v>
      </c>
      <c r="T577" s="95">
        <f ca="1">IF(L577&gt;=N$2,1,D577*T578/VLOOKUP(L577,Moeda!A$3:D$24,4,1))</f>
        <v>1</v>
      </c>
    </row>
    <row r="578" spans="1:20" x14ac:dyDescent="0.2">
      <c r="A578" s="8">
        <v>51836</v>
      </c>
      <c r="B578" s="62"/>
      <c r="C578" s="39"/>
      <c r="D578" s="83" t="str">
        <f t="shared" ca="1" si="135"/>
        <v/>
      </c>
      <c r="E578" s="97" t="str">
        <f t="shared" ca="1" si="136"/>
        <v/>
      </c>
      <c r="F578" s="82" t="str">
        <f t="shared" ca="1" si="137"/>
        <v/>
      </c>
      <c r="G578" s="97" t="str">
        <f t="shared" ca="1" si="138"/>
        <v/>
      </c>
      <c r="H578" s="82" t="str">
        <f t="shared" ca="1" si="139"/>
        <v/>
      </c>
      <c r="I578" s="97" t="str">
        <f t="shared" ca="1" si="140"/>
        <v/>
      </c>
      <c r="J578" s="14" t="str">
        <f t="shared" ca="1" si="133"/>
        <v>b</v>
      </c>
      <c r="L578" s="8">
        <f t="shared" si="132"/>
        <v>51836</v>
      </c>
      <c r="N578" s="29"/>
      <c r="O578" t="str">
        <f t="shared" si="142"/>
        <v xml:space="preserve"> </v>
      </c>
      <c r="P578" t="str">
        <f t="shared" si="143"/>
        <v xml:space="preserve"> </v>
      </c>
      <c r="Q578" s="59" t="str">
        <f t="shared" si="141"/>
        <v xml:space="preserve"> </v>
      </c>
      <c r="R578" s="36" t="str">
        <f t="shared" si="144"/>
        <v xml:space="preserve"> </v>
      </c>
      <c r="S578" s="37" t="str">
        <f t="shared" ca="1" si="134"/>
        <v xml:space="preserve"> </v>
      </c>
      <c r="T578" s="95">
        <f ca="1">IF(L578&gt;=N$2,1,D578*T579/VLOOKUP(L578,Moeda!A$3:D$24,4,1))</f>
        <v>1</v>
      </c>
    </row>
    <row r="579" spans="1:20" x14ac:dyDescent="0.2">
      <c r="A579" s="8">
        <v>51867</v>
      </c>
      <c r="B579" s="62"/>
      <c r="C579" s="39"/>
      <c r="D579" s="83" t="str">
        <f t="shared" ca="1" si="135"/>
        <v/>
      </c>
      <c r="E579" s="97" t="str">
        <f t="shared" ca="1" si="136"/>
        <v/>
      </c>
      <c r="F579" s="82" t="str">
        <f t="shared" ca="1" si="137"/>
        <v/>
      </c>
      <c r="G579" s="97" t="str">
        <f t="shared" ca="1" si="138"/>
        <v/>
      </c>
      <c r="H579" s="82" t="str">
        <f t="shared" ca="1" si="139"/>
        <v/>
      </c>
      <c r="I579" s="97" t="str">
        <f t="shared" ca="1" si="140"/>
        <v/>
      </c>
      <c r="J579" s="14" t="str">
        <f t="shared" ca="1" si="133"/>
        <v>b</v>
      </c>
      <c r="L579" s="8">
        <f t="shared" ref="L579:L642" si="145">A579</f>
        <v>51867</v>
      </c>
      <c r="N579" s="29"/>
      <c r="O579" t="str">
        <f t="shared" si="142"/>
        <v xml:space="preserve"> </v>
      </c>
      <c r="P579" t="str">
        <f t="shared" si="143"/>
        <v xml:space="preserve"> </v>
      </c>
      <c r="Q579" s="59" t="str">
        <f t="shared" si="141"/>
        <v xml:space="preserve"> </v>
      </c>
      <c r="R579" s="36" t="str">
        <f t="shared" si="144"/>
        <v xml:space="preserve"> </v>
      </c>
      <c r="S579" s="37" t="str">
        <f t="shared" ca="1" si="134"/>
        <v xml:space="preserve"> </v>
      </c>
      <c r="T579" s="95">
        <f ca="1">IF(L579&gt;=N$2,1,D579*T580/VLOOKUP(L579,Moeda!A$3:D$24,4,1))</f>
        <v>1</v>
      </c>
    </row>
    <row r="580" spans="1:20" x14ac:dyDescent="0.2">
      <c r="A580" s="8">
        <v>51898</v>
      </c>
      <c r="B580" s="62"/>
      <c r="C580" s="39"/>
      <c r="D580" s="83" t="str">
        <f t="shared" ca="1" si="135"/>
        <v/>
      </c>
      <c r="E580" s="97" t="str">
        <f t="shared" ca="1" si="136"/>
        <v/>
      </c>
      <c r="F580" s="82" t="str">
        <f t="shared" ca="1" si="137"/>
        <v/>
      </c>
      <c r="G580" s="97" t="str">
        <f t="shared" ca="1" si="138"/>
        <v/>
      </c>
      <c r="H580" s="82" t="str">
        <f t="shared" ca="1" si="139"/>
        <v/>
      </c>
      <c r="I580" s="97" t="str">
        <f t="shared" ca="1" si="140"/>
        <v/>
      </c>
      <c r="J580" s="14" t="str">
        <f t="shared" ref="J580:J643" ca="1" si="146">CELL("tipo",C580)</f>
        <v>b</v>
      </c>
      <c r="L580" s="8">
        <f t="shared" si="145"/>
        <v>51898</v>
      </c>
      <c r="N580" s="29"/>
      <c r="O580" t="str">
        <f t="shared" si="142"/>
        <v xml:space="preserve"> </v>
      </c>
      <c r="P580" t="str">
        <f t="shared" si="143"/>
        <v xml:space="preserve"> </v>
      </c>
      <c r="Q580" s="59" t="str">
        <f t="shared" si="141"/>
        <v xml:space="preserve"> </v>
      </c>
      <c r="R580" s="36" t="str">
        <f t="shared" si="144"/>
        <v xml:space="preserve"> </v>
      </c>
      <c r="S580" s="37" t="str">
        <f t="shared" ca="1" si="134"/>
        <v xml:space="preserve"> </v>
      </c>
      <c r="T580" s="95">
        <f ca="1">IF(L580&gt;=N$2,1,D580*T581/VLOOKUP(L580,Moeda!A$3:D$24,4,1))</f>
        <v>1</v>
      </c>
    </row>
    <row r="581" spans="1:20" x14ac:dyDescent="0.2">
      <c r="A581" s="8">
        <v>51926</v>
      </c>
      <c r="B581" s="62"/>
      <c r="C581" s="39"/>
      <c r="D581" s="83" t="str">
        <f t="shared" ca="1" si="135"/>
        <v/>
      </c>
      <c r="E581" s="97" t="str">
        <f t="shared" ca="1" si="136"/>
        <v/>
      </c>
      <c r="F581" s="82" t="str">
        <f t="shared" ca="1" si="137"/>
        <v/>
      </c>
      <c r="G581" s="97" t="str">
        <f t="shared" ca="1" si="138"/>
        <v/>
      </c>
      <c r="H581" s="82" t="str">
        <f t="shared" ca="1" si="139"/>
        <v/>
      </c>
      <c r="I581" s="97" t="str">
        <f t="shared" ca="1" si="140"/>
        <v/>
      </c>
      <c r="J581" s="14" t="str">
        <f t="shared" ca="1" si="146"/>
        <v>b</v>
      </c>
      <c r="L581" s="8">
        <f t="shared" si="145"/>
        <v>51926</v>
      </c>
      <c r="N581" s="29"/>
      <c r="O581" t="str">
        <f t="shared" si="142"/>
        <v xml:space="preserve"> </v>
      </c>
      <c r="P581" t="str">
        <f t="shared" si="143"/>
        <v xml:space="preserve"> </v>
      </c>
      <c r="Q581" s="59" t="str">
        <f t="shared" si="141"/>
        <v xml:space="preserve"> </v>
      </c>
      <c r="R581" s="36" t="str">
        <f t="shared" si="144"/>
        <v xml:space="preserve"> </v>
      </c>
      <c r="S581" s="37" t="str">
        <f t="shared" ca="1" si="134"/>
        <v xml:space="preserve"> </v>
      </c>
      <c r="T581" s="95">
        <f ca="1">IF(L581&gt;=N$2,1,D581*T582/VLOOKUP(L581,Moeda!A$3:D$24,4,1))</f>
        <v>1</v>
      </c>
    </row>
    <row r="582" spans="1:20" x14ac:dyDescent="0.2">
      <c r="A582" s="8">
        <v>51957</v>
      </c>
      <c r="B582" s="62"/>
      <c r="C582" s="39"/>
      <c r="D582" s="83" t="str">
        <f t="shared" ca="1" si="135"/>
        <v/>
      </c>
      <c r="E582" s="97" t="str">
        <f t="shared" ca="1" si="136"/>
        <v/>
      </c>
      <c r="F582" s="82" t="str">
        <f t="shared" ca="1" si="137"/>
        <v/>
      </c>
      <c r="G582" s="97" t="str">
        <f t="shared" ca="1" si="138"/>
        <v/>
      </c>
      <c r="H582" s="82" t="str">
        <f t="shared" ca="1" si="139"/>
        <v/>
      </c>
      <c r="I582" s="97" t="str">
        <f t="shared" ca="1" si="140"/>
        <v/>
      </c>
      <c r="J582" s="14" t="str">
        <f t="shared" ca="1" si="146"/>
        <v>b</v>
      </c>
      <c r="L582" s="8">
        <f t="shared" si="145"/>
        <v>51957</v>
      </c>
      <c r="N582" s="29"/>
      <c r="O582" t="str">
        <f t="shared" si="142"/>
        <v xml:space="preserve"> </v>
      </c>
      <c r="P582" t="str">
        <f t="shared" si="143"/>
        <v xml:space="preserve"> </v>
      </c>
      <c r="Q582" s="59" t="str">
        <f t="shared" si="141"/>
        <v xml:space="preserve"> </v>
      </c>
      <c r="R582" s="36" t="str">
        <f t="shared" si="144"/>
        <v xml:space="preserve"> </v>
      </c>
      <c r="S582" s="37" t="str">
        <f t="shared" ca="1" si="134"/>
        <v xml:space="preserve"> </v>
      </c>
      <c r="T582" s="95">
        <f ca="1">IF(L582&gt;=N$2,1,D582*T583/VLOOKUP(L582,Moeda!A$3:D$24,4,1))</f>
        <v>1</v>
      </c>
    </row>
    <row r="583" spans="1:20" x14ac:dyDescent="0.2">
      <c r="A583" s="8">
        <v>51987</v>
      </c>
      <c r="B583" s="62"/>
      <c r="C583" s="39"/>
      <c r="D583" s="83" t="str">
        <f t="shared" ca="1" si="135"/>
        <v/>
      </c>
      <c r="E583" s="97" t="str">
        <f t="shared" ca="1" si="136"/>
        <v/>
      </c>
      <c r="F583" s="82" t="str">
        <f t="shared" ca="1" si="137"/>
        <v/>
      </c>
      <c r="G583" s="97" t="str">
        <f t="shared" ca="1" si="138"/>
        <v/>
      </c>
      <c r="H583" s="82" t="str">
        <f t="shared" ca="1" si="139"/>
        <v/>
      </c>
      <c r="I583" s="97" t="str">
        <f t="shared" ca="1" si="140"/>
        <v/>
      </c>
      <c r="J583" s="14" t="str">
        <f t="shared" ca="1" si="146"/>
        <v>b</v>
      </c>
      <c r="L583" s="8">
        <f t="shared" si="145"/>
        <v>51987</v>
      </c>
      <c r="N583" s="29"/>
      <c r="O583" t="str">
        <f t="shared" si="142"/>
        <v xml:space="preserve"> </v>
      </c>
      <c r="P583" t="str">
        <f t="shared" si="143"/>
        <v xml:space="preserve"> </v>
      </c>
      <c r="Q583" s="59" t="str">
        <f t="shared" si="141"/>
        <v xml:space="preserve"> </v>
      </c>
      <c r="R583" s="36" t="str">
        <f t="shared" si="144"/>
        <v xml:space="preserve"> </v>
      </c>
      <c r="S583" s="37" t="str">
        <f t="shared" ca="1" si="134"/>
        <v xml:space="preserve"> </v>
      </c>
      <c r="T583" s="95">
        <f ca="1">IF(L583&gt;=N$2,1,D583*T584/VLOOKUP(L583,Moeda!A$3:D$24,4,1))</f>
        <v>1</v>
      </c>
    </row>
    <row r="584" spans="1:20" x14ac:dyDescent="0.2">
      <c r="A584" s="8">
        <v>52018</v>
      </c>
      <c r="B584" s="62"/>
      <c r="C584" s="39"/>
      <c r="D584" s="83" t="str">
        <f t="shared" ca="1" si="135"/>
        <v/>
      </c>
      <c r="E584" s="97" t="str">
        <f t="shared" ca="1" si="136"/>
        <v/>
      </c>
      <c r="F584" s="82" t="str">
        <f t="shared" ca="1" si="137"/>
        <v/>
      </c>
      <c r="G584" s="97" t="str">
        <f t="shared" ca="1" si="138"/>
        <v/>
      </c>
      <c r="H584" s="82" t="str">
        <f t="shared" ca="1" si="139"/>
        <v/>
      </c>
      <c r="I584" s="97" t="str">
        <f t="shared" ca="1" si="140"/>
        <v/>
      </c>
      <c r="J584" s="14" t="str">
        <f t="shared" ca="1" si="146"/>
        <v>b</v>
      </c>
      <c r="L584" s="8">
        <f t="shared" si="145"/>
        <v>52018</v>
      </c>
      <c r="N584" s="29"/>
      <c r="O584" t="str">
        <f t="shared" si="142"/>
        <v xml:space="preserve"> </v>
      </c>
      <c r="P584" t="str">
        <f t="shared" si="143"/>
        <v xml:space="preserve"> </v>
      </c>
      <c r="Q584" s="59" t="str">
        <f t="shared" si="141"/>
        <v xml:space="preserve"> </v>
      </c>
      <c r="R584" s="36" t="str">
        <f t="shared" si="144"/>
        <v xml:space="preserve"> </v>
      </c>
      <c r="S584" s="37" t="str">
        <f t="shared" ca="1" si="134"/>
        <v xml:space="preserve"> </v>
      </c>
      <c r="T584" s="95">
        <f ca="1">IF(L584&gt;=N$2,1,D584*T585/VLOOKUP(L584,Moeda!A$3:D$24,4,1))</f>
        <v>1</v>
      </c>
    </row>
    <row r="585" spans="1:20" x14ac:dyDescent="0.2">
      <c r="A585" s="8">
        <v>52048</v>
      </c>
      <c r="B585" s="62"/>
      <c r="C585" s="39"/>
      <c r="D585" s="83" t="str">
        <f t="shared" ca="1" si="135"/>
        <v/>
      </c>
      <c r="E585" s="97" t="str">
        <f t="shared" ca="1" si="136"/>
        <v/>
      </c>
      <c r="F585" s="82" t="str">
        <f t="shared" ca="1" si="137"/>
        <v/>
      </c>
      <c r="G585" s="97" t="str">
        <f t="shared" ca="1" si="138"/>
        <v/>
      </c>
      <c r="H585" s="82" t="str">
        <f t="shared" ca="1" si="139"/>
        <v/>
      </c>
      <c r="I585" s="97" t="str">
        <f t="shared" ca="1" si="140"/>
        <v/>
      </c>
      <c r="J585" s="14" t="str">
        <f t="shared" ca="1" si="146"/>
        <v>b</v>
      </c>
      <c r="L585" s="8">
        <f t="shared" si="145"/>
        <v>52048</v>
      </c>
      <c r="N585" s="29"/>
      <c r="O585" t="str">
        <f t="shared" si="142"/>
        <v xml:space="preserve"> </v>
      </c>
      <c r="P585" t="str">
        <f t="shared" si="143"/>
        <v xml:space="preserve"> </v>
      </c>
      <c r="Q585" s="59" t="str">
        <f t="shared" si="141"/>
        <v xml:space="preserve"> </v>
      </c>
      <c r="R585" s="36" t="str">
        <f t="shared" si="144"/>
        <v xml:space="preserve"> </v>
      </c>
      <c r="S585" s="37" t="str">
        <f t="shared" ca="1" si="134"/>
        <v xml:space="preserve"> </v>
      </c>
      <c r="T585" s="95">
        <f ca="1">IF(L585&gt;=N$2,1,D585*T586/VLOOKUP(L585,Moeda!A$3:D$24,4,1))</f>
        <v>1</v>
      </c>
    </row>
    <row r="586" spans="1:20" x14ac:dyDescent="0.2">
      <c r="A586" s="8">
        <v>52079</v>
      </c>
      <c r="B586" s="62"/>
      <c r="C586" s="39"/>
      <c r="D586" s="83" t="str">
        <f t="shared" ca="1" si="135"/>
        <v/>
      </c>
      <c r="E586" s="97" t="str">
        <f t="shared" ca="1" si="136"/>
        <v/>
      </c>
      <c r="F586" s="82" t="str">
        <f t="shared" ca="1" si="137"/>
        <v/>
      </c>
      <c r="G586" s="97" t="str">
        <f t="shared" ca="1" si="138"/>
        <v/>
      </c>
      <c r="H586" s="82" t="str">
        <f t="shared" ca="1" si="139"/>
        <v/>
      </c>
      <c r="I586" s="97" t="str">
        <f t="shared" ca="1" si="140"/>
        <v/>
      </c>
      <c r="J586" s="14" t="str">
        <f t="shared" ca="1" si="146"/>
        <v>b</v>
      </c>
      <c r="L586" s="8">
        <f t="shared" si="145"/>
        <v>52079</v>
      </c>
      <c r="N586" s="29"/>
      <c r="O586" t="str">
        <f t="shared" si="142"/>
        <v xml:space="preserve"> </v>
      </c>
      <c r="P586" t="str">
        <f t="shared" si="143"/>
        <v xml:space="preserve"> </v>
      </c>
      <c r="Q586" s="59" t="str">
        <f t="shared" si="141"/>
        <v xml:space="preserve"> </v>
      </c>
      <c r="R586" s="36" t="str">
        <f t="shared" si="144"/>
        <v xml:space="preserve"> </v>
      </c>
      <c r="S586" s="37" t="str">
        <f t="shared" ca="1" si="134"/>
        <v xml:space="preserve"> </v>
      </c>
      <c r="T586" s="95">
        <f ca="1">IF(L586&gt;=N$2,1,D586*T587/VLOOKUP(L586,Moeda!A$3:D$24,4,1))</f>
        <v>1</v>
      </c>
    </row>
    <row r="587" spans="1:20" x14ac:dyDescent="0.2">
      <c r="A587" s="8">
        <v>52110</v>
      </c>
      <c r="B587" s="62"/>
      <c r="C587" s="39"/>
      <c r="D587" s="83" t="str">
        <f t="shared" ca="1" si="135"/>
        <v/>
      </c>
      <c r="E587" s="97" t="str">
        <f t="shared" ca="1" si="136"/>
        <v/>
      </c>
      <c r="F587" s="82" t="str">
        <f t="shared" ca="1" si="137"/>
        <v/>
      </c>
      <c r="G587" s="97" t="str">
        <f t="shared" ca="1" si="138"/>
        <v/>
      </c>
      <c r="H587" s="82" t="str">
        <f t="shared" ca="1" si="139"/>
        <v/>
      </c>
      <c r="I587" s="97" t="str">
        <f t="shared" ca="1" si="140"/>
        <v/>
      </c>
      <c r="J587" s="14" t="str">
        <f t="shared" ca="1" si="146"/>
        <v>b</v>
      </c>
      <c r="L587" s="8">
        <f t="shared" si="145"/>
        <v>52110</v>
      </c>
      <c r="N587" s="29"/>
      <c r="O587" t="str">
        <f t="shared" si="142"/>
        <v xml:space="preserve"> </v>
      </c>
      <c r="P587" t="str">
        <f t="shared" si="143"/>
        <v xml:space="preserve"> </v>
      </c>
      <c r="Q587" s="59" t="str">
        <f t="shared" si="141"/>
        <v xml:space="preserve"> </v>
      </c>
      <c r="R587" s="36" t="str">
        <f t="shared" si="144"/>
        <v xml:space="preserve"> </v>
      </c>
      <c r="S587" s="37" t="str">
        <f t="shared" ca="1" si="134"/>
        <v xml:space="preserve"> </v>
      </c>
      <c r="T587" s="95">
        <f ca="1">IF(L587&gt;=N$2,1,D587*T588/VLOOKUP(L587,Moeda!A$3:D$24,4,1))</f>
        <v>1</v>
      </c>
    </row>
    <row r="588" spans="1:20" x14ac:dyDescent="0.2">
      <c r="A588" s="8">
        <v>52140</v>
      </c>
      <c r="B588" s="62"/>
      <c r="C588" s="39"/>
      <c r="D588" s="83" t="str">
        <f t="shared" ca="1" si="135"/>
        <v/>
      </c>
      <c r="E588" s="97" t="str">
        <f t="shared" ca="1" si="136"/>
        <v/>
      </c>
      <c r="F588" s="82" t="str">
        <f t="shared" ca="1" si="137"/>
        <v/>
      </c>
      <c r="G588" s="97" t="str">
        <f t="shared" ca="1" si="138"/>
        <v/>
      </c>
      <c r="H588" s="82" t="str">
        <f t="shared" ca="1" si="139"/>
        <v/>
      </c>
      <c r="I588" s="97" t="str">
        <f t="shared" ca="1" si="140"/>
        <v/>
      </c>
      <c r="J588" s="14" t="str">
        <f t="shared" ca="1" si="146"/>
        <v>b</v>
      </c>
      <c r="L588" s="8">
        <f t="shared" si="145"/>
        <v>52140</v>
      </c>
      <c r="N588" s="29"/>
      <c r="O588" t="str">
        <f t="shared" si="142"/>
        <v xml:space="preserve"> </v>
      </c>
      <c r="P588" t="str">
        <f t="shared" si="143"/>
        <v xml:space="preserve"> </v>
      </c>
      <c r="Q588" s="59" t="str">
        <f t="shared" si="141"/>
        <v xml:space="preserve"> </v>
      </c>
      <c r="R588" s="36" t="str">
        <f t="shared" si="144"/>
        <v xml:space="preserve"> </v>
      </c>
      <c r="S588" s="37" t="str">
        <f t="shared" ca="1" si="134"/>
        <v xml:space="preserve"> </v>
      </c>
      <c r="T588" s="95">
        <f ca="1">IF(L588&gt;=N$2,1,D588*T589/VLOOKUP(L588,Moeda!A$3:D$24,4,1))</f>
        <v>1</v>
      </c>
    </row>
    <row r="589" spans="1:20" x14ac:dyDescent="0.2">
      <c r="A589" s="8">
        <v>52171</v>
      </c>
      <c r="B589" s="62"/>
      <c r="C589" s="39"/>
      <c r="D589" s="83" t="str">
        <f t="shared" ca="1" si="135"/>
        <v/>
      </c>
      <c r="E589" s="97" t="str">
        <f t="shared" ca="1" si="136"/>
        <v/>
      </c>
      <c r="F589" s="82" t="str">
        <f t="shared" ca="1" si="137"/>
        <v/>
      </c>
      <c r="G589" s="97" t="str">
        <f t="shared" ca="1" si="138"/>
        <v/>
      </c>
      <c r="H589" s="82" t="str">
        <f t="shared" ca="1" si="139"/>
        <v/>
      </c>
      <c r="I589" s="97" t="str">
        <f t="shared" ca="1" si="140"/>
        <v/>
      </c>
      <c r="J589" s="14" t="str">
        <f t="shared" ca="1" si="146"/>
        <v>b</v>
      </c>
      <c r="L589" s="8">
        <f t="shared" si="145"/>
        <v>52171</v>
      </c>
      <c r="N589" s="29"/>
      <c r="O589" t="str">
        <f t="shared" si="142"/>
        <v xml:space="preserve"> </v>
      </c>
      <c r="P589" t="str">
        <f t="shared" si="143"/>
        <v xml:space="preserve"> </v>
      </c>
      <c r="Q589" s="59" t="str">
        <f t="shared" si="141"/>
        <v xml:space="preserve"> </v>
      </c>
      <c r="R589" s="36" t="str">
        <f t="shared" si="144"/>
        <v xml:space="preserve"> </v>
      </c>
      <c r="S589" s="37" t="str">
        <f t="shared" ca="1" si="134"/>
        <v xml:space="preserve"> </v>
      </c>
      <c r="T589" s="95">
        <f ca="1">IF(L589&gt;=N$2,1,D589*T590/VLOOKUP(L589,Moeda!A$3:D$24,4,1))</f>
        <v>1</v>
      </c>
    </row>
    <row r="590" spans="1:20" x14ac:dyDescent="0.2">
      <c r="A590" s="8">
        <v>52201</v>
      </c>
      <c r="B590" s="62"/>
      <c r="C590" s="39"/>
      <c r="D590" s="83" t="str">
        <f t="shared" ca="1" si="135"/>
        <v/>
      </c>
      <c r="E590" s="97" t="str">
        <f t="shared" ca="1" si="136"/>
        <v/>
      </c>
      <c r="F590" s="82" t="str">
        <f t="shared" ca="1" si="137"/>
        <v/>
      </c>
      <c r="G590" s="97" t="str">
        <f t="shared" ca="1" si="138"/>
        <v/>
      </c>
      <c r="H590" s="82" t="str">
        <f t="shared" ca="1" si="139"/>
        <v/>
      </c>
      <c r="I590" s="97" t="str">
        <f t="shared" ca="1" si="140"/>
        <v/>
      </c>
      <c r="J590" s="14" t="str">
        <f t="shared" ca="1" si="146"/>
        <v>b</v>
      </c>
      <c r="L590" s="8">
        <f t="shared" si="145"/>
        <v>52201</v>
      </c>
      <c r="N590" s="29"/>
      <c r="O590" t="str">
        <f t="shared" si="142"/>
        <v xml:space="preserve"> </v>
      </c>
      <c r="P590" t="str">
        <f t="shared" si="143"/>
        <v xml:space="preserve"> </v>
      </c>
      <c r="Q590" s="59" t="str">
        <f t="shared" si="141"/>
        <v xml:space="preserve"> </v>
      </c>
      <c r="R590" s="36" t="str">
        <f t="shared" si="144"/>
        <v xml:space="preserve"> </v>
      </c>
      <c r="S590" s="37" t="str">
        <f t="shared" ca="1" si="134"/>
        <v xml:space="preserve"> </v>
      </c>
      <c r="T590" s="95">
        <f ca="1">IF(L590&gt;=N$2,1,D590*T591/VLOOKUP(L590,Moeda!A$3:D$24,4,1))</f>
        <v>1</v>
      </c>
    </row>
    <row r="591" spans="1:20" x14ac:dyDescent="0.2">
      <c r="A591" s="8">
        <v>52232</v>
      </c>
      <c r="B591" s="62"/>
      <c r="C591" s="39"/>
      <c r="D591" s="83" t="str">
        <f t="shared" ca="1" si="135"/>
        <v/>
      </c>
      <c r="E591" s="97" t="str">
        <f t="shared" ca="1" si="136"/>
        <v/>
      </c>
      <c r="F591" s="82" t="str">
        <f t="shared" ca="1" si="137"/>
        <v/>
      </c>
      <c r="G591" s="97" t="str">
        <f t="shared" ca="1" si="138"/>
        <v/>
      </c>
      <c r="H591" s="82" t="str">
        <f t="shared" ca="1" si="139"/>
        <v/>
      </c>
      <c r="I591" s="97" t="str">
        <f t="shared" ca="1" si="140"/>
        <v/>
      </c>
      <c r="J591" s="14" t="str">
        <f t="shared" ca="1" si="146"/>
        <v>b</v>
      </c>
      <c r="L591" s="8">
        <f t="shared" si="145"/>
        <v>52232</v>
      </c>
      <c r="N591" s="29"/>
      <c r="O591" t="str">
        <f t="shared" si="142"/>
        <v xml:space="preserve"> </v>
      </c>
      <c r="P591" t="str">
        <f t="shared" si="143"/>
        <v xml:space="preserve"> </v>
      </c>
      <c r="Q591" s="59" t="str">
        <f t="shared" si="141"/>
        <v xml:space="preserve"> </v>
      </c>
      <c r="R591" s="36" t="str">
        <f t="shared" si="144"/>
        <v xml:space="preserve"> </v>
      </c>
      <c r="S591" s="37" t="str">
        <f t="shared" ca="1" si="134"/>
        <v xml:space="preserve"> </v>
      </c>
      <c r="T591" s="95">
        <f ca="1">IF(L591&gt;=N$2,1,D591*T592/VLOOKUP(L591,Moeda!A$3:D$24,4,1))</f>
        <v>1</v>
      </c>
    </row>
    <row r="592" spans="1:20" x14ac:dyDescent="0.2">
      <c r="A592" s="8">
        <v>52263</v>
      </c>
      <c r="B592" s="62"/>
      <c r="C592" s="39"/>
      <c r="D592" s="83" t="str">
        <f t="shared" ca="1" si="135"/>
        <v/>
      </c>
      <c r="E592" s="97" t="str">
        <f t="shared" ca="1" si="136"/>
        <v/>
      </c>
      <c r="F592" s="82" t="str">
        <f t="shared" ca="1" si="137"/>
        <v/>
      </c>
      <c r="G592" s="97" t="str">
        <f t="shared" ca="1" si="138"/>
        <v/>
      </c>
      <c r="H592" s="82" t="str">
        <f t="shared" ca="1" si="139"/>
        <v/>
      </c>
      <c r="I592" s="97" t="str">
        <f t="shared" ca="1" si="140"/>
        <v/>
      </c>
      <c r="J592" s="14" t="str">
        <f t="shared" ca="1" si="146"/>
        <v>b</v>
      </c>
      <c r="L592" s="8">
        <f t="shared" si="145"/>
        <v>52263</v>
      </c>
      <c r="N592" s="29"/>
      <c r="O592" t="str">
        <f t="shared" si="142"/>
        <v xml:space="preserve"> </v>
      </c>
      <c r="P592" t="str">
        <f t="shared" si="143"/>
        <v xml:space="preserve"> </v>
      </c>
      <c r="Q592" s="59" t="str">
        <f t="shared" si="141"/>
        <v xml:space="preserve"> </v>
      </c>
      <c r="R592" s="36" t="str">
        <f t="shared" si="144"/>
        <v xml:space="preserve"> </v>
      </c>
      <c r="S592" s="37" t="str">
        <f t="shared" ca="1" si="134"/>
        <v xml:space="preserve"> </v>
      </c>
      <c r="T592" s="95">
        <f ca="1">IF(L592&gt;=N$2,1,D592*T593/VLOOKUP(L592,Moeda!A$3:D$24,4,1))</f>
        <v>1</v>
      </c>
    </row>
    <row r="593" spans="1:20" x14ac:dyDescent="0.2">
      <c r="A593" s="8">
        <v>52291</v>
      </c>
      <c r="B593" s="62"/>
      <c r="C593" s="39"/>
      <c r="D593" s="83" t="str">
        <f t="shared" ca="1" si="135"/>
        <v/>
      </c>
      <c r="E593" s="97" t="str">
        <f t="shared" ca="1" si="136"/>
        <v/>
      </c>
      <c r="F593" s="82" t="str">
        <f t="shared" ca="1" si="137"/>
        <v/>
      </c>
      <c r="G593" s="97" t="str">
        <f t="shared" ca="1" si="138"/>
        <v/>
      </c>
      <c r="H593" s="82" t="str">
        <f t="shared" ca="1" si="139"/>
        <v/>
      </c>
      <c r="I593" s="97" t="str">
        <f t="shared" ca="1" si="140"/>
        <v/>
      </c>
      <c r="J593" s="14" t="str">
        <f t="shared" ca="1" si="146"/>
        <v>b</v>
      </c>
      <c r="L593" s="8">
        <f t="shared" si="145"/>
        <v>52291</v>
      </c>
      <c r="N593" s="29"/>
      <c r="O593" t="str">
        <f t="shared" si="142"/>
        <v xml:space="preserve"> </v>
      </c>
      <c r="P593" t="str">
        <f t="shared" si="143"/>
        <v xml:space="preserve"> </v>
      </c>
      <c r="Q593" s="59" t="str">
        <f t="shared" si="141"/>
        <v xml:space="preserve"> </v>
      </c>
      <c r="R593" s="36" t="str">
        <f t="shared" si="144"/>
        <v xml:space="preserve"> </v>
      </c>
      <c r="S593" s="37" t="str">
        <f t="shared" ca="1" si="134"/>
        <v xml:space="preserve"> </v>
      </c>
      <c r="T593" s="95">
        <f ca="1">IF(L593&gt;=N$2,1,D593*T594/VLOOKUP(L593,Moeda!A$3:D$24,4,1))</f>
        <v>1</v>
      </c>
    </row>
    <row r="594" spans="1:20" x14ac:dyDescent="0.2">
      <c r="A594" s="8">
        <v>52322</v>
      </c>
      <c r="B594" s="62"/>
      <c r="C594" s="39"/>
      <c r="D594" s="83" t="str">
        <f t="shared" ca="1" si="135"/>
        <v/>
      </c>
      <c r="E594" s="97" t="str">
        <f t="shared" ca="1" si="136"/>
        <v/>
      </c>
      <c r="F594" s="82" t="str">
        <f t="shared" ca="1" si="137"/>
        <v/>
      </c>
      <c r="G594" s="97" t="str">
        <f t="shared" ca="1" si="138"/>
        <v/>
      </c>
      <c r="H594" s="82" t="str">
        <f t="shared" ca="1" si="139"/>
        <v/>
      </c>
      <c r="I594" s="97" t="str">
        <f t="shared" ca="1" si="140"/>
        <v/>
      </c>
      <c r="J594" s="14" t="str">
        <f t="shared" ca="1" si="146"/>
        <v>b</v>
      </c>
      <c r="L594" s="8">
        <f t="shared" si="145"/>
        <v>52322</v>
      </c>
      <c r="N594" s="29"/>
      <c r="O594" t="str">
        <f t="shared" si="142"/>
        <v xml:space="preserve"> </v>
      </c>
      <c r="P594" t="str">
        <f t="shared" si="143"/>
        <v xml:space="preserve"> </v>
      </c>
      <c r="Q594" s="59" t="str">
        <f t="shared" si="141"/>
        <v xml:space="preserve"> </v>
      </c>
      <c r="R594" s="36" t="str">
        <f t="shared" si="144"/>
        <v xml:space="preserve"> </v>
      </c>
      <c r="S594" s="37" t="str">
        <f t="shared" ca="1" si="134"/>
        <v xml:space="preserve"> </v>
      </c>
      <c r="T594" s="95">
        <f ca="1">IF(L594&gt;=N$2,1,D594*T595/VLOOKUP(L594,Moeda!A$3:D$24,4,1))</f>
        <v>1</v>
      </c>
    </row>
    <row r="595" spans="1:20" x14ac:dyDescent="0.2">
      <c r="A595" s="8">
        <v>52352</v>
      </c>
      <c r="B595" s="62"/>
      <c r="C595" s="39"/>
      <c r="D595" s="83" t="str">
        <f t="shared" ca="1" si="135"/>
        <v/>
      </c>
      <c r="E595" s="97" t="str">
        <f t="shared" ca="1" si="136"/>
        <v/>
      </c>
      <c r="F595" s="82" t="str">
        <f t="shared" ca="1" si="137"/>
        <v/>
      </c>
      <c r="G595" s="97" t="str">
        <f t="shared" ca="1" si="138"/>
        <v/>
      </c>
      <c r="H595" s="82" t="str">
        <f t="shared" ca="1" si="139"/>
        <v/>
      </c>
      <c r="I595" s="97" t="str">
        <f t="shared" ca="1" si="140"/>
        <v/>
      </c>
      <c r="J595" s="14" t="str">
        <f t="shared" ca="1" si="146"/>
        <v>b</v>
      </c>
      <c r="L595" s="8">
        <f t="shared" si="145"/>
        <v>52352</v>
      </c>
      <c r="N595" s="29"/>
      <c r="O595" t="str">
        <f t="shared" si="142"/>
        <v xml:space="preserve"> </v>
      </c>
      <c r="P595" t="str">
        <f t="shared" si="143"/>
        <v xml:space="preserve"> </v>
      </c>
      <c r="Q595" s="59" t="str">
        <f t="shared" si="141"/>
        <v xml:space="preserve"> </v>
      </c>
      <c r="R595" s="36" t="str">
        <f t="shared" si="144"/>
        <v xml:space="preserve"> </v>
      </c>
      <c r="S595" s="37" t="str">
        <f t="shared" ref="S595:S658" ca="1" si="147">IF(L595=N$2,1,IF(L595&lt;N$2,T595," "))</f>
        <v xml:space="preserve"> </v>
      </c>
      <c r="T595" s="95">
        <f ca="1">IF(L595&gt;=N$2,1,D595*T596/VLOOKUP(L595,Moeda!A$3:D$24,4,1))</f>
        <v>1</v>
      </c>
    </row>
    <row r="596" spans="1:20" x14ac:dyDescent="0.2">
      <c r="A596" s="8">
        <v>52383</v>
      </c>
      <c r="B596" s="62"/>
      <c r="C596" s="39"/>
      <c r="D596" s="83" t="str">
        <f t="shared" ref="D596:D659" ca="1" si="148">IF(J596="b","",C596/C595)</f>
        <v/>
      </c>
      <c r="E596" s="97" t="str">
        <f t="shared" ref="E596:E659" ca="1" si="149">IF($J596="b","",100*(D596-1))</f>
        <v/>
      </c>
      <c r="F596" s="82" t="str">
        <f t="shared" ref="F596:F659" ca="1" si="150">IF(J596="b","",IF(MONTH(A596)=1,D596,D596*F595))</f>
        <v/>
      </c>
      <c r="G596" s="97" t="str">
        <f t="shared" ref="G596:G659" ca="1" si="151">IF($J596="b","",100*(F596-1))</f>
        <v/>
      </c>
      <c r="H596" s="82" t="str">
        <f t="shared" ref="H596:H659" ca="1" si="152">IF($J596="b","",PRODUCT(D585:D596))</f>
        <v/>
      </c>
      <c r="I596" s="97" t="str">
        <f t="shared" ref="I596:I659" ca="1" si="153">IF($J596="b","",100*(H596-1))</f>
        <v/>
      </c>
      <c r="J596" s="14" t="str">
        <f t="shared" ca="1" si="146"/>
        <v>b</v>
      </c>
      <c r="L596" s="8">
        <f t="shared" si="145"/>
        <v>52383</v>
      </c>
      <c r="N596" s="29"/>
      <c r="O596" t="str">
        <f t="shared" si="142"/>
        <v xml:space="preserve"> </v>
      </c>
      <c r="P596" t="str">
        <f t="shared" si="143"/>
        <v xml:space="preserve"> </v>
      </c>
      <c r="Q596" s="59" t="str">
        <f t="shared" si="141"/>
        <v xml:space="preserve"> </v>
      </c>
      <c r="R596" s="36" t="str">
        <f t="shared" si="144"/>
        <v xml:space="preserve"> </v>
      </c>
      <c r="S596" s="37" t="str">
        <f t="shared" ca="1" si="147"/>
        <v xml:space="preserve"> </v>
      </c>
      <c r="T596" s="95">
        <f ca="1">IF(L596&gt;=N$2,1,D596*T597/VLOOKUP(L596,Moeda!A$3:D$24,4,1))</f>
        <v>1</v>
      </c>
    </row>
    <row r="597" spans="1:20" x14ac:dyDescent="0.2">
      <c r="A597" s="8">
        <v>52413</v>
      </c>
      <c r="B597" s="62"/>
      <c r="C597" s="39"/>
      <c r="D597" s="83" t="str">
        <f t="shared" ca="1" si="148"/>
        <v/>
      </c>
      <c r="E597" s="97" t="str">
        <f t="shared" ca="1" si="149"/>
        <v/>
      </c>
      <c r="F597" s="82" t="str">
        <f t="shared" ca="1" si="150"/>
        <v/>
      </c>
      <c r="G597" s="97" t="str">
        <f t="shared" ca="1" si="151"/>
        <v/>
      </c>
      <c r="H597" s="82" t="str">
        <f t="shared" ca="1" si="152"/>
        <v/>
      </c>
      <c r="I597" s="97" t="str">
        <f t="shared" ca="1" si="153"/>
        <v/>
      </c>
      <c r="J597" s="14" t="str">
        <f t="shared" ca="1" si="146"/>
        <v>b</v>
      </c>
      <c r="L597" s="8">
        <f t="shared" si="145"/>
        <v>52413</v>
      </c>
      <c r="N597" s="29"/>
      <c r="O597" t="str">
        <f t="shared" si="142"/>
        <v xml:space="preserve"> </v>
      </c>
      <c r="P597" t="str">
        <f t="shared" si="143"/>
        <v xml:space="preserve"> </v>
      </c>
      <c r="Q597" s="59" t="str">
        <f t="shared" si="141"/>
        <v xml:space="preserve"> </v>
      </c>
      <c r="R597" s="36" t="str">
        <f t="shared" si="144"/>
        <v xml:space="preserve"> </v>
      </c>
      <c r="S597" s="37" t="str">
        <f t="shared" ca="1" si="147"/>
        <v xml:space="preserve"> </v>
      </c>
      <c r="T597" s="95">
        <f ca="1">IF(L597&gt;=N$2,1,D597*T598/VLOOKUP(L597,Moeda!A$3:D$24,4,1))</f>
        <v>1</v>
      </c>
    </row>
    <row r="598" spans="1:20" x14ac:dyDescent="0.2">
      <c r="A598" s="8">
        <v>52444</v>
      </c>
      <c r="B598" s="62"/>
      <c r="C598" s="39"/>
      <c r="D598" s="83" t="str">
        <f t="shared" ca="1" si="148"/>
        <v/>
      </c>
      <c r="E598" s="97" t="str">
        <f t="shared" ca="1" si="149"/>
        <v/>
      </c>
      <c r="F598" s="82" t="str">
        <f t="shared" ca="1" si="150"/>
        <v/>
      </c>
      <c r="G598" s="97" t="str">
        <f t="shared" ca="1" si="151"/>
        <v/>
      </c>
      <c r="H598" s="82" t="str">
        <f t="shared" ca="1" si="152"/>
        <v/>
      </c>
      <c r="I598" s="97" t="str">
        <f t="shared" ca="1" si="153"/>
        <v/>
      </c>
      <c r="J598" s="14" t="str">
        <f t="shared" ca="1" si="146"/>
        <v>b</v>
      </c>
      <c r="L598" s="8">
        <f t="shared" si="145"/>
        <v>52444</v>
      </c>
      <c r="N598" s="29"/>
      <c r="O598" t="str">
        <f t="shared" si="142"/>
        <v xml:space="preserve"> </v>
      </c>
      <c r="P598" t="str">
        <f t="shared" si="143"/>
        <v xml:space="preserve"> </v>
      </c>
      <c r="Q598" s="59" t="str">
        <f t="shared" si="141"/>
        <v xml:space="preserve"> </v>
      </c>
      <c r="R598" s="36" t="str">
        <f t="shared" si="144"/>
        <v xml:space="preserve"> </v>
      </c>
      <c r="S598" s="37" t="str">
        <f t="shared" ca="1" si="147"/>
        <v xml:space="preserve"> </v>
      </c>
      <c r="T598" s="95">
        <f ca="1">IF(L598&gt;=N$2,1,D598*T599/VLOOKUP(L598,Moeda!A$3:D$24,4,1))</f>
        <v>1</v>
      </c>
    </row>
    <row r="599" spans="1:20" x14ac:dyDescent="0.2">
      <c r="A599" s="8">
        <v>52475</v>
      </c>
      <c r="B599" s="62"/>
      <c r="C599" s="39"/>
      <c r="D599" s="83" t="str">
        <f t="shared" ca="1" si="148"/>
        <v/>
      </c>
      <c r="E599" s="97" t="str">
        <f t="shared" ca="1" si="149"/>
        <v/>
      </c>
      <c r="F599" s="82" t="str">
        <f t="shared" ca="1" si="150"/>
        <v/>
      </c>
      <c r="G599" s="97" t="str">
        <f t="shared" ca="1" si="151"/>
        <v/>
      </c>
      <c r="H599" s="82" t="str">
        <f t="shared" ca="1" si="152"/>
        <v/>
      </c>
      <c r="I599" s="97" t="str">
        <f t="shared" ca="1" si="153"/>
        <v/>
      </c>
      <c r="J599" s="14" t="str">
        <f t="shared" ca="1" si="146"/>
        <v>b</v>
      </c>
      <c r="L599" s="8">
        <f t="shared" si="145"/>
        <v>52475</v>
      </c>
      <c r="N599" s="29"/>
      <c r="O599" t="str">
        <f t="shared" si="142"/>
        <v xml:space="preserve"> </v>
      </c>
      <c r="P599" t="str">
        <f t="shared" si="143"/>
        <v xml:space="preserve"> </v>
      </c>
      <c r="Q599" s="59" t="str">
        <f t="shared" ref="Q599:Q662" si="154">IF(M599&gt;=1,O599*P599," ")</f>
        <v xml:space="preserve"> </v>
      </c>
      <c r="R599" s="36" t="str">
        <f t="shared" si="144"/>
        <v xml:space="preserve"> </v>
      </c>
      <c r="S599" s="37" t="str">
        <f t="shared" ca="1" si="147"/>
        <v xml:space="preserve"> </v>
      </c>
      <c r="T599" s="95">
        <f ca="1">IF(L599&gt;=N$2,1,D599*T600/VLOOKUP(L599,Moeda!A$3:D$24,4,1))</f>
        <v>1</v>
      </c>
    </row>
    <row r="600" spans="1:20" x14ac:dyDescent="0.2">
      <c r="A600" s="8">
        <v>52505</v>
      </c>
      <c r="B600" s="62"/>
      <c r="C600" s="39"/>
      <c r="D600" s="83" t="str">
        <f t="shared" ca="1" si="148"/>
        <v/>
      </c>
      <c r="E600" s="97" t="str">
        <f t="shared" ca="1" si="149"/>
        <v/>
      </c>
      <c r="F600" s="82" t="str">
        <f t="shared" ca="1" si="150"/>
        <v/>
      </c>
      <c r="G600" s="97" t="str">
        <f t="shared" ca="1" si="151"/>
        <v/>
      </c>
      <c r="H600" s="82" t="str">
        <f t="shared" ca="1" si="152"/>
        <v/>
      </c>
      <c r="I600" s="97" t="str">
        <f t="shared" ca="1" si="153"/>
        <v/>
      </c>
      <c r="J600" s="14" t="str">
        <f t="shared" ca="1" si="146"/>
        <v>b</v>
      </c>
      <c r="L600" s="8">
        <f t="shared" si="145"/>
        <v>52505</v>
      </c>
      <c r="N600" s="29"/>
      <c r="O600" t="str">
        <f t="shared" si="142"/>
        <v xml:space="preserve"> </v>
      </c>
      <c r="P600" t="str">
        <f t="shared" si="143"/>
        <v xml:space="preserve"> </v>
      </c>
      <c r="Q600" s="59" t="str">
        <f t="shared" si="154"/>
        <v xml:space="preserve"> </v>
      </c>
      <c r="R600" s="36" t="str">
        <f t="shared" si="144"/>
        <v xml:space="preserve"> </v>
      </c>
      <c r="S600" s="37" t="str">
        <f t="shared" ca="1" si="147"/>
        <v xml:space="preserve"> </v>
      </c>
      <c r="T600" s="95">
        <f ca="1">IF(L600&gt;=N$2,1,D600*T601/VLOOKUP(L600,Moeda!A$3:D$24,4,1))</f>
        <v>1</v>
      </c>
    </row>
    <row r="601" spans="1:20" x14ac:dyDescent="0.2">
      <c r="A601" s="8">
        <v>52536</v>
      </c>
      <c r="B601" s="62"/>
      <c r="C601" s="39"/>
      <c r="D601" s="83" t="str">
        <f t="shared" ca="1" si="148"/>
        <v/>
      </c>
      <c r="E601" s="97" t="str">
        <f t="shared" ca="1" si="149"/>
        <v/>
      </c>
      <c r="F601" s="82" t="str">
        <f t="shared" ca="1" si="150"/>
        <v/>
      </c>
      <c r="G601" s="97" t="str">
        <f t="shared" ca="1" si="151"/>
        <v/>
      </c>
      <c r="H601" s="82" t="str">
        <f t="shared" ca="1" si="152"/>
        <v/>
      </c>
      <c r="I601" s="97" t="str">
        <f t="shared" ca="1" si="153"/>
        <v/>
      </c>
      <c r="J601" s="14" t="str">
        <f t="shared" ca="1" si="146"/>
        <v>b</v>
      </c>
      <c r="L601" s="8">
        <f t="shared" si="145"/>
        <v>52536</v>
      </c>
      <c r="N601" s="29"/>
      <c r="O601" t="str">
        <f t="shared" si="142"/>
        <v xml:space="preserve"> </v>
      </c>
      <c r="P601" t="str">
        <f t="shared" si="143"/>
        <v xml:space="preserve"> </v>
      </c>
      <c r="Q601" s="59" t="str">
        <f t="shared" si="154"/>
        <v xml:space="preserve"> </v>
      </c>
      <c r="R601" s="36" t="str">
        <f t="shared" si="144"/>
        <v xml:space="preserve"> </v>
      </c>
      <c r="S601" s="37" t="str">
        <f t="shared" ca="1" si="147"/>
        <v xml:space="preserve"> </v>
      </c>
      <c r="T601" s="95">
        <f ca="1">IF(L601&gt;=N$2,1,D601*T602/VLOOKUP(L601,Moeda!A$3:D$24,4,1))</f>
        <v>1</v>
      </c>
    </row>
    <row r="602" spans="1:20" x14ac:dyDescent="0.2">
      <c r="A602" s="8">
        <v>52566</v>
      </c>
      <c r="B602" s="62"/>
      <c r="C602" s="39"/>
      <c r="D602" s="83" t="str">
        <f t="shared" ca="1" si="148"/>
        <v/>
      </c>
      <c r="E602" s="97" t="str">
        <f t="shared" ca="1" si="149"/>
        <v/>
      </c>
      <c r="F602" s="82" t="str">
        <f t="shared" ca="1" si="150"/>
        <v/>
      </c>
      <c r="G602" s="97" t="str">
        <f t="shared" ca="1" si="151"/>
        <v/>
      </c>
      <c r="H602" s="82" t="str">
        <f t="shared" ca="1" si="152"/>
        <v/>
      </c>
      <c r="I602" s="97" t="str">
        <f t="shared" ca="1" si="153"/>
        <v/>
      </c>
      <c r="J602" s="14" t="str">
        <f t="shared" ca="1" si="146"/>
        <v>b</v>
      </c>
      <c r="L602" s="8">
        <f t="shared" si="145"/>
        <v>52566</v>
      </c>
      <c r="N602" s="29"/>
      <c r="O602" t="str">
        <f t="shared" si="142"/>
        <v xml:space="preserve"> </v>
      </c>
      <c r="P602" t="str">
        <f t="shared" si="143"/>
        <v xml:space="preserve"> </v>
      </c>
      <c r="Q602" s="59" t="str">
        <f t="shared" si="154"/>
        <v xml:space="preserve"> </v>
      </c>
      <c r="R602" s="36" t="str">
        <f t="shared" si="144"/>
        <v xml:space="preserve"> </v>
      </c>
      <c r="S602" s="37" t="str">
        <f t="shared" ca="1" si="147"/>
        <v xml:space="preserve"> </v>
      </c>
      <c r="T602" s="95">
        <f ca="1">IF(L602&gt;=N$2,1,D602*T603/VLOOKUP(L602,Moeda!A$3:D$24,4,1))</f>
        <v>1</v>
      </c>
    </row>
    <row r="603" spans="1:20" x14ac:dyDescent="0.2">
      <c r="A603" s="8">
        <v>52597</v>
      </c>
      <c r="B603" s="62"/>
      <c r="C603" s="39"/>
      <c r="D603" s="83" t="str">
        <f t="shared" ca="1" si="148"/>
        <v/>
      </c>
      <c r="E603" s="97" t="str">
        <f t="shared" ca="1" si="149"/>
        <v/>
      </c>
      <c r="F603" s="82" t="str">
        <f t="shared" ca="1" si="150"/>
        <v/>
      </c>
      <c r="G603" s="97" t="str">
        <f t="shared" ca="1" si="151"/>
        <v/>
      </c>
      <c r="H603" s="82" t="str">
        <f t="shared" ca="1" si="152"/>
        <v/>
      </c>
      <c r="I603" s="97" t="str">
        <f t="shared" ca="1" si="153"/>
        <v/>
      </c>
      <c r="J603" s="14" t="str">
        <f t="shared" ca="1" si="146"/>
        <v>b</v>
      </c>
      <c r="L603" s="8">
        <f t="shared" si="145"/>
        <v>52597</v>
      </c>
      <c r="N603" s="29"/>
      <c r="O603" t="str">
        <f t="shared" si="142"/>
        <v xml:space="preserve"> </v>
      </c>
      <c r="P603" t="str">
        <f t="shared" si="143"/>
        <v xml:space="preserve"> </v>
      </c>
      <c r="Q603" s="59" t="str">
        <f t="shared" si="154"/>
        <v xml:space="preserve"> </v>
      </c>
      <c r="R603" s="36" t="str">
        <f t="shared" si="144"/>
        <v xml:space="preserve"> </v>
      </c>
      <c r="S603" s="37" t="str">
        <f t="shared" ca="1" si="147"/>
        <v xml:space="preserve"> </v>
      </c>
      <c r="T603" s="95">
        <f ca="1">IF(L603&gt;=N$2,1,D603*T604/VLOOKUP(L603,Moeda!A$3:D$24,4,1))</f>
        <v>1</v>
      </c>
    </row>
    <row r="604" spans="1:20" x14ac:dyDescent="0.2">
      <c r="A604" s="8">
        <v>52628</v>
      </c>
      <c r="B604" s="62"/>
      <c r="C604" s="39"/>
      <c r="D604" s="83" t="str">
        <f t="shared" ca="1" si="148"/>
        <v/>
      </c>
      <c r="E604" s="97" t="str">
        <f t="shared" ca="1" si="149"/>
        <v/>
      </c>
      <c r="F604" s="82" t="str">
        <f t="shared" ca="1" si="150"/>
        <v/>
      </c>
      <c r="G604" s="97" t="str">
        <f t="shared" ca="1" si="151"/>
        <v/>
      </c>
      <c r="H604" s="82" t="str">
        <f t="shared" ca="1" si="152"/>
        <v/>
      </c>
      <c r="I604" s="97" t="str">
        <f t="shared" ca="1" si="153"/>
        <v/>
      </c>
      <c r="J604" s="14" t="str">
        <f t="shared" ca="1" si="146"/>
        <v>b</v>
      </c>
      <c r="L604" s="8">
        <f t="shared" si="145"/>
        <v>52628</v>
      </c>
      <c r="N604" s="29"/>
      <c r="O604" t="str">
        <f t="shared" si="142"/>
        <v xml:space="preserve"> </v>
      </c>
      <c r="P604" t="str">
        <f t="shared" si="143"/>
        <v xml:space="preserve"> </v>
      </c>
      <c r="Q604" s="59" t="str">
        <f t="shared" si="154"/>
        <v xml:space="preserve"> </v>
      </c>
      <c r="R604" s="36" t="str">
        <f t="shared" si="144"/>
        <v xml:space="preserve"> </v>
      </c>
      <c r="S604" s="37" t="str">
        <f t="shared" ca="1" si="147"/>
        <v xml:space="preserve"> </v>
      </c>
      <c r="T604" s="95">
        <f ca="1">IF(L604&gt;=N$2,1,D604*T605/VLOOKUP(L604,Moeda!A$3:D$24,4,1))</f>
        <v>1</v>
      </c>
    </row>
    <row r="605" spans="1:20" x14ac:dyDescent="0.2">
      <c r="A605" s="8">
        <v>52657</v>
      </c>
      <c r="B605" s="62"/>
      <c r="C605" s="39"/>
      <c r="D605" s="83" t="str">
        <f t="shared" ca="1" si="148"/>
        <v/>
      </c>
      <c r="E605" s="97" t="str">
        <f t="shared" ca="1" si="149"/>
        <v/>
      </c>
      <c r="F605" s="82" t="str">
        <f t="shared" ca="1" si="150"/>
        <v/>
      </c>
      <c r="G605" s="97" t="str">
        <f t="shared" ca="1" si="151"/>
        <v/>
      </c>
      <c r="H605" s="82" t="str">
        <f t="shared" ca="1" si="152"/>
        <v/>
      </c>
      <c r="I605" s="97" t="str">
        <f t="shared" ca="1" si="153"/>
        <v/>
      </c>
      <c r="J605" s="14" t="str">
        <f t="shared" ca="1" si="146"/>
        <v>b</v>
      </c>
      <c r="L605" s="8">
        <f t="shared" si="145"/>
        <v>52657</v>
      </c>
      <c r="N605" s="29"/>
      <c r="O605" t="str">
        <f t="shared" si="142"/>
        <v xml:space="preserve"> </v>
      </c>
      <c r="P605" t="str">
        <f t="shared" si="143"/>
        <v xml:space="preserve"> </v>
      </c>
      <c r="Q605" s="59" t="str">
        <f t="shared" si="154"/>
        <v xml:space="preserve"> </v>
      </c>
      <c r="R605" s="36" t="str">
        <f t="shared" si="144"/>
        <v xml:space="preserve"> </v>
      </c>
      <c r="S605" s="37" t="str">
        <f t="shared" ca="1" si="147"/>
        <v xml:space="preserve"> </v>
      </c>
      <c r="T605" s="95">
        <f ca="1">IF(L605&gt;=N$2,1,D605*T606/VLOOKUP(L605,Moeda!A$3:D$24,4,1))</f>
        <v>1</v>
      </c>
    </row>
    <row r="606" spans="1:20" x14ac:dyDescent="0.2">
      <c r="A606" s="8">
        <v>52688</v>
      </c>
      <c r="B606" s="62"/>
      <c r="C606" s="39"/>
      <c r="D606" s="83" t="str">
        <f t="shared" ca="1" si="148"/>
        <v/>
      </c>
      <c r="E606" s="97" t="str">
        <f t="shared" ca="1" si="149"/>
        <v/>
      </c>
      <c r="F606" s="82" t="str">
        <f t="shared" ca="1" si="150"/>
        <v/>
      </c>
      <c r="G606" s="97" t="str">
        <f t="shared" ca="1" si="151"/>
        <v/>
      </c>
      <c r="H606" s="82" t="str">
        <f t="shared" ca="1" si="152"/>
        <v/>
      </c>
      <c r="I606" s="97" t="str">
        <f t="shared" ca="1" si="153"/>
        <v/>
      </c>
      <c r="J606" s="14" t="str">
        <f t="shared" ca="1" si="146"/>
        <v>b</v>
      </c>
      <c r="L606" s="8">
        <f t="shared" si="145"/>
        <v>52688</v>
      </c>
      <c r="N606" s="29"/>
      <c r="O606" t="str">
        <f t="shared" si="142"/>
        <v xml:space="preserve"> </v>
      </c>
      <c r="P606" t="str">
        <f t="shared" si="143"/>
        <v xml:space="preserve"> </v>
      </c>
      <c r="Q606" s="59" t="str">
        <f t="shared" si="154"/>
        <v xml:space="preserve"> </v>
      </c>
      <c r="R606" s="36" t="str">
        <f t="shared" si="144"/>
        <v xml:space="preserve"> </v>
      </c>
      <c r="S606" s="37" t="str">
        <f t="shared" ca="1" si="147"/>
        <v xml:space="preserve"> </v>
      </c>
      <c r="T606" s="95">
        <f ca="1">IF(L606&gt;=N$2,1,D606*T607/VLOOKUP(L606,Moeda!A$3:D$24,4,1))</f>
        <v>1</v>
      </c>
    </row>
    <row r="607" spans="1:20" x14ac:dyDescent="0.2">
      <c r="A607" s="8">
        <v>52718</v>
      </c>
      <c r="B607" s="62"/>
      <c r="C607" s="39"/>
      <c r="D607" s="83" t="str">
        <f t="shared" ca="1" si="148"/>
        <v/>
      </c>
      <c r="E607" s="97" t="str">
        <f t="shared" ca="1" si="149"/>
        <v/>
      </c>
      <c r="F607" s="82" t="str">
        <f t="shared" ca="1" si="150"/>
        <v/>
      </c>
      <c r="G607" s="97" t="str">
        <f t="shared" ca="1" si="151"/>
        <v/>
      </c>
      <c r="H607" s="82" t="str">
        <f t="shared" ca="1" si="152"/>
        <v/>
      </c>
      <c r="I607" s="97" t="str">
        <f t="shared" ca="1" si="153"/>
        <v/>
      </c>
      <c r="J607" s="14" t="str">
        <f t="shared" ca="1" si="146"/>
        <v>b</v>
      </c>
      <c r="L607" s="8">
        <f t="shared" si="145"/>
        <v>52718</v>
      </c>
      <c r="N607" s="29"/>
      <c r="O607" t="str">
        <f t="shared" si="142"/>
        <v xml:space="preserve"> </v>
      </c>
      <c r="P607" t="str">
        <f t="shared" si="143"/>
        <v xml:space="preserve"> </v>
      </c>
      <c r="Q607" s="59" t="str">
        <f t="shared" si="154"/>
        <v xml:space="preserve"> </v>
      </c>
      <c r="R607" s="36" t="str">
        <f t="shared" si="144"/>
        <v xml:space="preserve"> </v>
      </c>
      <c r="S607" s="37" t="str">
        <f t="shared" ca="1" si="147"/>
        <v xml:space="preserve"> </v>
      </c>
      <c r="T607" s="95">
        <f ca="1">IF(L607&gt;=N$2,1,D607*T608/VLOOKUP(L607,Moeda!A$3:D$24,4,1))</f>
        <v>1</v>
      </c>
    </row>
    <row r="608" spans="1:20" x14ac:dyDescent="0.2">
      <c r="A608" s="8">
        <v>52749</v>
      </c>
      <c r="B608" s="62"/>
      <c r="C608" s="39"/>
      <c r="D608" s="83" t="str">
        <f t="shared" ca="1" si="148"/>
        <v/>
      </c>
      <c r="E608" s="97" t="str">
        <f t="shared" ca="1" si="149"/>
        <v/>
      </c>
      <c r="F608" s="82" t="str">
        <f t="shared" ca="1" si="150"/>
        <v/>
      </c>
      <c r="G608" s="97" t="str">
        <f t="shared" ca="1" si="151"/>
        <v/>
      </c>
      <c r="H608" s="82" t="str">
        <f t="shared" ca="1" si="152"/>
        <v/>
      </c>
      <c r="I608" s="97" t="str">
        <f t="shared" ca="1" si="153"/>
        <v/>
      </c>
      <c r="J608" s="14" t="str">
        <f t="shared" ca="1" si="146"/>
        <v>b</v>
      </c>
      <c r="L608" s="8">
        <f t="shared" si="145"/>
        <v>52749</v>
      </c>
      <c r="N608" s="29"/>
      <c r="O608" t="str">
        <f t="shared" si="142"/>
        <v xml:space="preserve"> </v>
      </c>
      <c r="P608" t="str">
        <f t="shared" si="143"/>
        <v xml:space="preserve"> </v>
      </c>
      <c r="Q608" s="59" t="str">
        <f t="shared" si="154"/>
        <v xml:space="preserve"> </v>
      </c>
      <c r="R608" s="36" t="str">
        <f t="shared" si="144"/>
        <v xml:space="preserve"> </v>
      </c>
      <c r="S608" s="37" t="str">
        <f t="shared" ca="1" si="147"/>
        <v xml:space="preserve"> </v>
      </c>
      <c r="T608" s="95">
        <f ca="1">IF(L608&gt;=N$2,1,D608*T609/VLOOKUP(L608,Moeda!A$3:D$24,4,1))</f>
        <v>1</v>
      </c>
    </row>
    <row r="609" spans="1:20" x14ac:dyDescent="0.2">
      <c r="A609" s="8">
        <v>52779</v>
      </c>
      <c r="B609" s="62"/>
      <c r="C609" s="39"/>
      <c r="D609" s="83" t="str">
        <f t="shared" ca="1" si="148"/>
        <v/>
      </c>
      <c r="E609" s="97" t="str">
        <f t="shared" ca="1" si="149"/>
        <v/>
      </c>
      <c r="F609" s="82" t="str">
        <f t="shared" ca="1" si="150"/>
        <v/>
      </c>
      <c r="G609" s="97" t="str">
        <f t="shared" ca="1" si="151"/>
        <v/>
      </c>
      <c r="H609" s="82" t="str">
        <f t="shared" ca="1" si="152"/>
        <v/>
      </c>
      <c r="I609" s="97" t="str">
        <f t="shared" ca="1" si="153"/>
        <v/>
      </c>
      <c r="J609" s="14" t="str">
        <f t="shared" ca="1" si="146"/>
        <v>b</v>
      </c>
      <c r="L609" s="8">
        <f t="shared" si="145"/>
        <v>52779</v>
      </c>
      <c r="N609" s="29"/>
      <c r="O609" t="str">
        <f t="shared" si="142"/>
        <v xml:space="preserve"> </v>
      </c>
      <c r="P609" t="str">
        <f t="shared" si="143"/>
        <v xml:space="preserve"> </v>
      </c>
      <c r="Q609" s="59" t="str">
        <f t="shared" si="154"/>
        <v xml:space="preserve"> </v>
      </c>
      <c r="R609" s="36" t="str">
        <f t="shared" si="144"/>
        <v xml:space="preserve"> </v>
      </c>
      <c r="S609" s="37" t="str">
        <f t="shared" ca="1" si="147"/>
        <v xml:space="preserve"> </v>
      </c>
      <c r="T609" s="95">
        <f ca="1">IF(L609&gt;=N$2,1,D609*T610/VLOOKUP(L609,Moeda!A$3:D$24,4,1))</f>
        <v>1</v>
      </c>
    </row>
    <row r="610" spans="1:20" x14ac:dyDescent="0.2">
      <c r="A610" s="8">
        <v>52810</v>
      </c>
      <c r="B610" s="62"/>
      <c r="C610" s="39"/>
      <c r="D610" s="83" t="str">
        <f t="shared" ca="1" si="148"/>
        <v/>
      </c>
      <c r="E610" s="97" t="str">
        <f t="shared" ca="1" si="149"/>
        <v/>
      </c>
      <c r="F610" s="82" t="str">
        <f t="shared" ca="1" si="150"/>
        <v/>
      </c>
      <c r="G610" s="97" t="str">
        <f t="shared" ca="1" si="151"/>
        <v/>
      </c>
      <c r="H610" s="82" t="str">
        <f t="shared" ca="1" si="152"/>
        <v/>
      </c>
      <c r="I610" s="97" t="str">
        <f t="shared" ca="1" si="153"/>
        <v/>
      </c>
      <c r="J610" s="14" t="str">
        <f t="shared" ca="1" si="146"/>
        <v>b</v>
      </c>
      <c r="L610" s="8">
        <f t="shared" si="145"/>
        <v>52810</v>
      </c>
      <c r="N610" s="29"/>
      <c r="O610" t="str">
        <f t="shared" si="142"/>
        <v xml:space="preserve"> </v>
      </c>
      <c r="P610" t="str">
        <f t="shared" si="143"/>
        <v xml:space="preserve"> </v>
      </c>
      <c r="Q610" s="59" t="str">
        <f t="shared" si="154"/>
        <v xml:space="preserve"> </v>
      </c>
      <c r="R610" s="36" t="str">
        <f t="shared" si="144"/>
        <v xml:space="preserve"> </v>
      </c>
      <c r="S610" s="37" t="str">
        <f t="shared" ca="1" si="147"/>
        <v xml:space="preserve"> </v>
      </c>
      <c r="T610" s="95">
        <f ca="1">IF(L610&gt;=N$2,1,D610*T611/VLOOKUP(L610,Moeda!A$3:D$24,4,1))</f>
        <v>1</v>
      </c>
    </row>
    <row r="611" spans="1:20" x14ac:dyDescent="0.2">
      <c r="A611" s="8">
        <v>52841</v>
      </c>
      <c r="B611" s="62"/>
      <c r="C611" s="39"/>
      <c r="D611" s="83" t="str">
        <f t="shared" ca="1" si="148"/>
        <v/>
      </c>
      <c r="E611" s="97" t="str">
        <f t="shared" ca="1" si="149"/>
        <v/>
      </c>
      <c r="F611" s="82" t="str">
        <f t="shared" ca="1" si="150"/>
        <v/>
      </c>
      <c r="G611" s="97" t="str">
        <f t="shared" ca="1" si="151"/>
        <v/>
      </c>
      <c r="H611" s="82" t="str">
        <f t="shared" ca="1" si="152"/>
        <v/>
      </c>
      <c r="I611" s="97" t="str">
        <f t="shared" ca="1" si="153"/>
        <v/>
      </c>
      <c r="J611" s="14" t="str">
        <f t="shared" ca="1" si="146"/>
        <v>b</v>
      </c>
      <c r="L611" s="8">
        <f t="shared" si="145"/>
        <v>52841</v>
      </c>
      <c r="N611" s="29"/>
      <c r="O611" t="str">
        <f t="shared" si="142"/>
        <v xml:space="preserve"> </v>
      </c>
      <c r="P611" t="str">
        <f t="shared" si="143"/>
        <v xml:space="preserve"> </v>
      </c>
      <c r="Q611" s="59" t="str">
        <f t="shared" si="154"/>
        <v xml:space="preserve"> </v>
      </c>
      <c r="R611" s="36" t="str">
        <f t="shared" si="144"/>
        <v xml:space="preserve"> </v>
      </c>
      <c r="S611" s="37" t="str">
        <f t="shared" ca="1" si="147"/>
        <v xml:space="preserve"> </v>
      </c>
      <c r="T611" s="95">
        <f ca="1">IF(L611&gt;=N$2,1,D611*T612/VLOOKUP(L611,Moeda!A$3:D$24,4,1))</f>
        <v>1</v>
      </c>
    </row>
    <row r="612" spans="1:20" x14ac:dyDescent="0.2">
      <c r="A612" s="8">
        <v>52871</v>
      </c>
      <c r="B612" s="62"/>
      <c r="C612" s="39"/>
      <c r="D612" s="83" t="str">
        <f t="shared" ca="1" si="148"/>
        <v/>
      </c>
      <c r="E612" s="97" t="str">
        <f t="shared" ca="1" si="149"/>
        <v/>
      </c>
      <c r="F612" s="82" t="str">
        <f t="shared" ca="1" si="150"/>
        <v/>
      </c>
      <c r="G612" s="97" t="str">
        <f t="shared" ca="1" si="151"/>
        <v/>
      </c>
      <c r="H612" s="82" t="str">
        <f t="shared" ca="1" si="152"/>
        <v/>
      </c>
      <c r="I612" s="97" t="str">
        <f t="shared" ca="1" si="153"/>
        <v/>
      </c>
      <c r="J612" s="14" t="str">
        <f t="shared" ca="1" si="146"/>
        <v>b</v>
      </c>
      <c r="L612" s="8">
        <f t="shared" si="145"/>
        <v>52871</v>
      </c>
      <c r="N612" s="29"/>
      <c r="O612" t="str">
        <f t="shared" si="142"/>
        <v xml:space="preserve"> </v>
      </c>
      <c r="P612" t="str">
        <f t="shared" si="143"/>
        <v xml:space="preserve"> </v>
      </c>
      <c r="Q612" s="59" t="str">
        <f t="shared" si="154"/>
        <v xml:space="preserve"> </v>
      </c>
      <c r="R612" s="36" t="str">
        <f t="shared" si="144"/>
        <v xml:space="preserve"> </v>
      </c>
      <c r="S612" s="37" t="str">
        <f t="shared" ca="1" si="147"/>
        <v xml:space="preserve"> </v>
      </c>
      <c r="T612" s="95">
        <f ca="1">IF(L612&gt;=N$2,1,D612*T613/VLOOKUP(L612,Moeda!A$3:D$24,4,1))</f>
        <v>1</v>
      </c>
    </row>
    <row r="613" spans="1:20" x14ac:dyDescent="0.2">
      <c r="A613" s="8">
        <v>52902</v>
      </c>
      <c r="B613" s="62"/>
      <c r="C613" s="39"/>
      <c r="D613" s="83" t="str">
        <f t="shared" ca="1" si="148"/>
        <v/>
      </c>
      <c r="E613" s="97" t="str">
        <f t="shared" ca="1" si="149"/>
        <v/>
      </c>
      <c r="F613" s="82" t="str">
        <f t="shared" ca="1" si="150"/>
        <v/>
      </c>
      <c r="G613" s="97" t="str">
        <f t="shared" ca="1" si="151"/>
        <v/>
      </c>
      <c r="H613" s="82" t="str">
        <f t="shared" ca="1" si="152"/>
        <v/>
      </c>
      <c r="I613" s="97" t="str">
        <f t="shared" ca="1" si="153"/>
        <v/>
      </c>
      <c r="J613" s="14" t="str">
        <f t="shared" ca="1" si="146"/>
        <v>b</v>
      </c>
      <c r="L613" s="8">
        <f t="shared" si="145"/>
        <v>52902</v>
      </c>
      <c r="N613" s="29"/>
      <c r="O613" t="str">
        <f t="shared" si="142"/>
        <v xml:space="preserve"> </v>
      </c>
      <c r="P613" t="str">
        <f t="shared" si="143"/>
        <v xml:space="preserve"> </v>
      </c>
      <c r="Q613" s="59" t="str">
        <f t="shared" si="154"/>
        <v xml:space="preserve"> </v>
      </c>
      <c r="R613" s="36" t="str">
        <f t="shared" si="144"/>
        <v xml:space="preserve"> </v>
      </c>
      <c r="S613" s="37" t="str">
        <f t="shared" ca="1" si="147"/>
        <v xml:space="preserve"> </v>
      </c>
      <c r="T613" s="95">
        <f ca="1">IF(L613&gt;=N$2,1,D613*T614/VLOOKUP(L613,Moeda!A$3:D$24,4,1))</f>
        <v>1</v>
      </c>
    </row>
    <row r="614" spans="1:20" x14ac:dyDescent="0.2">
      <c r="A614" s="8">
        <v>52932</v>
      </c>
      <c r="B614" s="62"/>
      <c r="C614" s="39"/>
      <c r="D614" s="83" t="str">
        <f t="shared" ca="1" si="148"/>
        <v/>
      </c>
      <c r="E614" s="97" t="str">
        <f t="shared" ca="1" si="149"/>
        <v/>
      </c>
      <c r="F614" s="82" t="str">
        <f t="shared" ca="1" si="150"/>
        <v/>
      </c>
      <c r="G614" s="97" t="str">
        <f t="shared" ca="1" si="151"/>
        <v/>
      </c>
      <c r="H614" s="82" t="str">
        <f t="shared" ca="1" si="152"/>
        <v/>
      </c>
      <c r="I614" s="97" t="str">
        <f t="shared" ca="1" si="153"/>
        <v/>
      </c>
      <c r="J614" s="14" t="str">
        <f t="shared" ca="1" si="146"/>
        <v>b</v>
      </c>
      <c r="L614" s="8">
        <f t="shared" si="145"/>
        <v>52932</v>
      </c>
      <c r="N614" s="29"/>
      <c r="O614" t="str">
        <f t="shared" si="142"/>
        <v xml:space="preserve"> </v>
      </c>
      <c r="P614" t="str">
        <f t="shared" si="143"/>
        <v xml:space="preserve"> </v>
      </c>
      <c r="Q614" s="59" t="str">
        <f t="shared" si="154"/>
        <v xml:space="preserve"> </v>
      </c>
      <c r="R614" s="36" t="str">
        <f t="shared" si="144"/>
        <v xml:space="preserve"> </v>
      </c>
      <c r="S614" s="37" t="str">
        <f t="shared" ca="1" si="147"/>
        <v xml:space="preserve"> </v>
      </c>
      <c r="T614" s="95">
        <f ca="1">IF(L614&gt;=N$2,1,D614*T615/VLOOKUP(L614,Moeda!A$3:D$24,4,1))</f>
        <v>1</v>
      </c>
    </row>
    <row r="615" spans="1:20" x14ac:dyDescent="0.2">
      <c r="A615" s="8">
        <v>52963</v>
      </c>
      <c r="B615" s="62"/>
      <c r="C615" s="39"/>
      <c r="D615" s="83" t="str">
        <f t="shared" ca="1" si="148"/>
        <v/>
      </c>
      <c r="E615" s="97" t="str">
        <f t="shared" ca="1" si="149"/>
        <v/>
      </c>
      <c r="F615" s="82" t="str">
        <f t="shared" ca="1" si="150"/>
        <v/>
      </c>
      <c r="G615" s="97" t="str">
        <f t="shared" ca="1" si="151"/>
        <v/>
      </c>
      <c r="H615" s="82" t="str">
        <f t="shared" ca="1" si="152"/>
        <v/>
      </c>
      <c r="I615" s="97" t="str">
        <f t="shared" ca="1" si="153"/>
        <v/>
      </c>
      <c r="J615" s="14" t="str">
        <f t="shared" ca="1" si="146"/>
        <v>b</v>
      </c>
      <c r="L615" s="8">
        <f t="shared" si="145"/>
        <v>52963</v>
      </c>
      <c r="N615" s="29"/>
      <c r="O615" t="str">
        <f t="shared" si="142"/>
        <v xml:space="preserve"> </v>
      </c>
      <c r="P615" t="str">
        <f t="shared" si="143"/>
        <v xml:space="preserve"> </v>
      </c>
      <c r="Q615" s="59" t="str">
        <f t="shared" si="154"/>
        <v xml:space="preserve"> </v>
      </c>
      <c r="R615" s="36" t="str">
        <f t="shared" si="144"/>
        <v xml:space="preserve"> </v>
      </c>
      <c r="S615" s="37" t="str">
        <f t="shared" ca="1" si="147"/>
        <v xml:space="preserve"> </v>
      </c>
      <c r="T615" s="95">
        <f ca="1">IF(L615&gt;=N$2,1,D615*T616/VLOOKUP(L615,Moeda!A$3:D$24,4,1))</f>
        <v>1</v>
      </c>
    </row>
    <row r="616" spans="1:20" x14ac:dyDescent="0.2">
      <c r="A616" s="8">
        <v>52994</v>
      </c>
      <c r="B616" s="62"/>
      <c r="C616" s="39"/>
      <c r="D616" s="83" t="str">
        <f t="shared" ca="1" si="148"/>
        <v/>
      </c>
      <c r="E616" s="97" t="str">
        <f t="shared" ca="1" si="149"/>
        <v/>
      </c>
      <c r="F616" s="82" t="str">
        <f t="shared" ca="1" si="150"/>
        <v/>
      </c>
      <c r="G616" s="97" t="str">
        <f t="shared" ca="1" si="151"/>
        <v/>
      </c>
      <c r="H616" s="82" t="str">
        <f t="shared" ca="1" si="152"/>
        <v/>
      </c>
      <c r="I616" s="97" t="str">
        <f t="shared" ca="1" si="153"/>
        <v/>
      </c>
      <c r="J616" s="14" t="str">
        <f t="shared" ca="1" si="146"/>
        <v>b</v>
      </c>
      <c r="L616" s="8">
        <f t="shared" si="145"/>
        <v>52994</v>
      </c>
      <c r="N616" s="29"/>
      <c r="O616" t="str">
        <f t="shared" si="142"/>
        <v xml:space="preserve"> </v>
      </c>
      <c r="P616" t="str">
        <f t="shared" si="143"/>
        <v xml:space="preserve"> </v>
      </c>
      <c r="Q616" s="59" t="str">
        <f t="shared" si="154"/>
        <v xml:space="preserve"> </v>
      </c>
      <c r="R616" s="36" t="str">
        <f t="shared" si="144"/>
        <v xml:space="preserve"> </v>
      </c>
      <c r="S616" s="37" t="str">
        <f t="shared" ca="1" si="147"/>
        <v xml:space="preserve"> </v>
      </c>
      <c r="T616" s="95">
        <f ca="1">IF(L616&gt;=N$2,1,D616*T617/VLOOKUP(L616,Moeda!A$3:D$24,4,1))</f>
        <v>1</v>
      </c>
    </row>
    <row r="617" spans="1:20" x14ac:dyDescent="0.2">
      <c r="A617" s="8">
        <v>53022</v>
      </c>
      <c r="B617" s="62"/>
      <c r="C617" s="39"/>
      <c r="D617" s="83" t="str">
        <f t="shared" ca="1" si="148"/>
        <v/>
      </c>
      <c r="E617" s="97" t="str">
        <f t="shared" ca="1" si="149"/>
        <v/>
      </c>
      <c r="F617" s="82" t="str">
        <f t="shared" ca="1" si="150"/>
        <v/>
      </c>
      <c r="G617" s="97" t="str">
        <f t="shared" ca="1" si="151"/>
        <v/>
      </c>
      <c r="H617" s="82" t="str">
        <f t="shared" ca="1" si="152"/>
        <v/>
      </c>
      <c r="I617" s="97" t="str">
        <f t="shared" ca="1" si="153"/>
        <v/>
      </c>
      <c r="J617" s="14" t="str">
        <f t="shared" ca="1" si="146"/>
        <v>b</v>
      </c>
      <c r="L617" s="8">
        <f t="shared" si="145"/>
        <v>53022</v>
      </c>
      <c r="N617" s="29"/>
      <c r="O617" t="str">
        <f t="shared" si="142"/>
        <v xml:space="preserve"> </v>
      </c>
      <c r="P617" t="str">
        <f t="shared" si="143"/>
        <v xml:space="preserve"> </v>
      </c>
      <c r="Q617" s="59" t="str">
        <f t="shared" si="154"/>
        <v xml:space="preserve"> </v>
      </c>
      <c r="R617" s="36" t="str">
        <f t="shared" si="144"/>
        <v xml:space="preserve"> </v>
      </c>
      <c r="S617" s="37" t="str">
        <f t="shared" ca="1" si="147"/>
        <v xml:space="preserve"> </v>
      </c>
      <c r="T617" s="95">
        <f ca="1">IF(L617&gt;=N$2,1,D617*T618/VLOOKUP(L617,Moeda!A$3:D$24,4,1))</f>
        <v>1</v>
      </c>
    </row>
    <row r="618" spans="1:20" x14ac:dyDescent="0.2">
      <c r="A618" s="8">
        <v>53053</v>
      </c>
      <c r="B618" s="62"/>
      <c r="C618" s="39"/>
      <c r="D618" s="83" t="str">
        <f t="shared" ca="1" si="148"/>
        <v/>
      </c>
      <c r="E618" s="97" t="str">
        <f t="shared" ca="1" si="149"/>
        <v/>
      </c>
      <c r="F618" s="82" t="str">
        <f t="shared" ca="1" si="150"/>
        <v/>
      </c>
      <c r="G618" s="97" t="str">
        <f t="shared" ca="1" si="151"/>
        <v/>
      </c>
      <c r="H618" s="82" t="str">
        <f t="shared" ca="1" si="152"/>
        <v/>
      </c>
      <c r="I618" s="97" t="str">
        <f t="shared" ca="1" si="153"/>
        <v/>
      </c>
      <c r="J618" s="14" t="str">
        <f t="shared" ca="1" si="146"/>
        <v>b</v>
      </c>
      <c r="L618" s="8">
        <f t="shared" si="145"/>
        <v>53053</v>
      </c>
      <c r="N618" s="29"/>
      <c r="O618" t="str">
        <f t="shared" si="142"/>
        <v xml:space="preserve"> </v>
      </c>
      <c r="P618" t="str">
        <f t="shared" si="143"/>
        <v xml:space="preserve"> </v>
      </c>
      <c r="Q618" s="59" t="str">
        <f t="shared" si="154"/>
        <v xml:space="preserve"> </v>
      </c>
      <c r="R618" s="36" t="str">
        <f t="shared" si="144"/>
        <v xml:space="preserve"> </v>
      </c>
      <c r="S618" s="37" t="str">
        <f t="shared" ca="1" si="147"/>
        <v xml:space="preserve"> </v>
      </c>
      <c r="T618" s="95">
        <f ca="1">IF(L618&gt;=N$2,1,D618*T619/VLOOKUP(L618,Moeda!A$3:D$24,4,1))</f>
        <v>1</v>
      </c>
    </row>
    <row r="619" spans="1:20" x14ac:dyDescent="0.2">
      <c r="A619" s="8">
        <v>53083</v>
      </c>
      <c r="B619" s="62"/>
      <c r="C619" s="39"/>
      <c r="D619" s="83" t="str">
        <f t="shared" ca="1" si="148"/>
        <v/>
      </c>
      <c r="E619" s="97" t="str">
        <f t="shared" ca="1" si="149"/>
        <v/>
      </c>
      <c r="F619" s="82" t="str">
        <f t="shared" ca="1" si="150"/>
        <v/>
      </c>
      <c r="G619" s="97" t="str">
        <f t="shared" ca="1" si="151"/>
        <v/>
      </c>
      <c r="H619" s="82" t="str">
        <f t="shared" ca="1" si="152"/>
        <v/>
      </c>
      <c r="I619" s="97" t="str">
        <f t="shared" ca="1" si="153"/>
        <v/>
      </c>
      <c r="J619" s="14" t="str">
        <f t="shared" ca="1" si="146"/>
        <v>b</v>
      </c>
      <c r="L619" s="8">
        <f t="shared" si="145"/>
        <v>53083</v>
      </c>
      <c r="N619" s="29"/>
      <c r="O619" t="str">
        <f t="shared" si="142"/>
        <v xml:space="preserve"> </v>
      </c>
      <c r="P619" t="str">
        <f t="shared" si="143"/>
        <v xml:space="preserve"> </v>
      </c>
      <c r="Q619" s="59" t="str">
        <f t="shared" si="154"/>
        <v xml:space="preserve"> </v>
      </c>
      <c r="R619" s="36" t="str">
        <f t="shared" si="144"/>
        <v xml:space="preserve"> </v>
      </c>
      <c r="S619" s="37" t="str">
        <f t="shared" ca="1" si="147"/>
        <v xml:space="preserve"> </v>
      </c>
      <c r="T619" s="95">
        <f ca="1">IF(L619&gt;=N$2,1,D619*T620/VLOOKUP(L619,Moeda!A$3:D$24,4,1))</f>
        <v>1</v>
      </c>
    </row>
    <row r="620" spans="1:20" x14ac:dyDescent="0.2">
      <c r="A620" s="8">
        <v>53114</v>
      </c>
      <c r="B620" s="62"/>
      <c r="C620" s="39"/>
      <c r="D620" s="83" t="str">
        <f t="shared" ca="1" si="148"/>
        <v/>
      </c>
      <c r="E620" s="97" t="str">
        <f t="shared" ca="1" si="149"/>
        <v/>
      </c>
      <c r="F620" s="82" t="str">
        <f t="shared" ca="1" si="150"/>
        <v/>
      </c>
      <c r="G620" s="97" t="str">
        <f t="shared" ca="1" si="151"/>
        <v/>
      </c>
      <c r="H620" s="82" t="str">
        <f t="shared" ca="1" si="152"/>
        <v/>
      </c>
      <c r="I620" s="97" t="str">
        <f t="shared" ca="1" si="153"/>
        <v/>
      </c>
      <c r="J620" s="14" t="str">
        <f t="shared" ca="1" si="146"/>
        <v>b</v>
      </c>
      <c r="L620" s="8">
        <f t="shared" si="145"/>
        <v>53114</v>
      </c>
      <c r="N620" s="29"/>
      <c r="O620" t="str">
        <f t="shared" si="142"/>
        <v xml:space="preserve"> </v>
      </c>
      <c r="P620" t="str">
        <f t="shared" si="143"/>
        <v xml:space="preserve"> </v>
      </c>
      <c r="Q620" s="59" t="str">
        <f t="shared" si="154"/>
        <v xml:space="preserve"> </v>
      </c>
      <c r="R620" s="36" t="str">
        <f t="shared" si="144"/>
        <v xml:space="preserve"> </v>
      </c>
      <c r="S620" s="37" t="str">
        <f t="shared" ca="1" si="147"/>
        <v xml:space="preserve"> </v>
      </c>
      <c r="T620" s="95">
        <f ca="1">IF(L620&gt;=N$2,1,D620*T621/VLOOKUP(L620,Moeda!A$3:D$24,4,1))</f>
        <v>1</v>
      </c>
    </row>
    <row r="621" spans="1:20" x14ac:dyDescent="0.2">
      <c r="A621" s="8">
        <v>53144</v>
      </c>
      <c r="B621" s="62"/>
      <c r="C621" s="39"/>
      <c r="D621" s="83" t="str">
        <f t="shared" ca="1" si="148"/>
        <v/>
      </c>
      <c r="E621" s="97" t="str">
        <f t="shared" ca="1" si="149"/>
        <v/>
      </c>
      <c r="F621" s="82" t="str">
        <f t="shared" ca="1" si="150"/>
        <v/>
      </c>
      <c r="G621" s="97" t="str">
        <f t="shared" ca="1" si="151"/>
        <v/>
      </c>
      <c r="H621" s="82" t="str">
        <f t="shared" ca="1" si="152"/>
        <v/>
      </c>
      <c r="I621" s="97" t="str">
        <f t="shared" ca="1" si="153"/>
        <v/>
      </c>
      <c r="J621" s="14" t="str">
        <f t="shared" ca="1" si="146"/>
        <v>b</v>
      </c>
      <c r="L621" s="8">
        <f t="shared" si="145"/>
        <v>53144</v>
      </c>
      <c r="N621" s="29"/>
      <c r="O621" t="str">
        <f t="shared" si="142"/>
        <v xml:space="preserve"> </v>
      </c>
      <c r="P621" t="str">
        <f t="shared" si="143"/>
        <v xml:space="preserve"> </v>
      </c>
      <c r="Q621" s="59" t="str">
        <f t="shared" si="154"/>
        <v xml:space="preserve"> </v>
      </c>
      <c r="R621" s="36" t="str">
        <f t="shared" si="144"/>
        <v xml:space="preserve"> </v>
      </c>
      <c r="S621" s="37" t="str">
        <f t="shared" ca="1" si="147"/>
        <v xml:space="preserve"> </v>
      </c>
      <c r="T621" s="95">
        <f ca="1">IF(L621&gt;=N$2,1,D621*T622/VLOOKUP(L621,Moeda!A$3:D$24,4,1))</f>
        <v>1</v>
      </c>
    </row>
    <row r="622" spans="1:20" x14ac:dyDescent="0.2">
      <c r="A622" s="8">
        <v>53175</v>
      </c>
      <c r="B622" s="62"/>
      <c r="C622" s="39"/>
      <c r="D622" s="83" t="str">
        <f t="shared" ca="1" si="148"/>
        <v/>
      </c>
      <c r="E622" s="97" t="str">
        <f t="shared" ca="1" si="149"/>
        <v/>
      </c>
      <c r="F622" s="82" t="str">
        <f t="shared" ca="1" si="150"/>
        <v/>
      </c>
      <c r="G622" s="97" t="str">
        <f t="shared" ca="1" si="151"/>
        <v/>
      </c>
      <c r="H622" s="82" t="str">
        <f t="shared" ca="1" si="152"/>
        <v/>
      </c>
      <c r="I622" s="97" t="str">
        <f t="shared" ca="1" si="153"/>
        <v/>
      </c>
      <c r="J622" s="14" t="str">
        <f t="shared" ca="1" si="146"/>
        <v>b</v>
      </c>
      <c r="L622" s="8">
        <f t="shared" si="145"/>
        <v>53175</v>
      </c>
      <c r="N622" s="29"/>
      <c r="O622" t="str">
        <f t="shared" si="142"/>
        <v xml:space="preserve"> </v>
      </c>
      <c r="P622" t="str">
        <f t="shared" si="143"/>
        <v xml:space="preserve"> </v>
      </c>
      <c r="Q622" s="59" t="str">
        <f t="shared" si="154"/>
        <v xml:space="preserve"> </v>
      </c>
      <c r="R622" s="36" t="str">
        <f t="shared" si="144"/>
        <v xml:space="preserve"> </v>
      </c>
      <c r="S622" s="37" t="str">
        <f t="shared" ca="1" si="147"/>
        <v xml:space="preserve"> </v>
      </c>
      <c r="T622" s="95">
        <f ca="1">IF(L622&gt;=N$2,1,D622*T623/VLOOKUP(L622,Moeda!A$3:D$24,4,1))</f>
        <v>1</v>
      </c>
    </row>
    <row r="623" spans="1:20" x14ac:dyDescent="0.2">
      <c r="A623" s="8">
        <v>53206</v>
      </c>
      <c r="B623" s="62"/>
      <c r="C623" s="39"/>
      <c r="D623" s="83" t="str">
        <f t="shared" ca="1" si="148"/>
        <v/>
      </c>
      <c r="E623" s="97" t="str">
        <f t="shared" ca="1" si="149"/>
        <v/>
      </c>
      <c r="F623" s="82" t="str">
        <f t="shared" ca="1" si="150"/>
        <v/>
      </c>
      <c r="G623" s="97" t="str">
        <f t="shared" ca="1" si="151"/>
        <v/>
      </c>
      <c r="H623" s="82" t="str">
        <f t="shared" ca="1" si="152"/>
        <v/>
      </c>
      <c r="I623" s="97" t="str">
        <f t="shared" ca="1" si="153"/>
        <v/>
      </c>
      <c r="J623" s="14" t="str">
        <f t="shared" ca="1" si="146"/>
        <v>b</v>
      </c>
      <c r="L623" s="8">
        <f t="shared" si="145"/>
        <v>53206</v>
      </c>
      <c r="N623" s="29"/>
      <c r="O623" t="str">
        <f t="shared" si="142"/>
        <v xml:space="preserve"> </v>
      </c>
      <c r="P623" t="str">
        <f t="shared" si="143"/>
        <v xml:space="preserve"> </v>
      </c>
      <c r="Q623" s="59" t="str">
        <f t="shared" si="154"/>
        <v xml:space="preserve"> </v>
      </c>
      <c r="R623" s="36" t="str">
        <f t="shared" si="144"/>
        <v xml:space="preserve"> </v>
      </c>
      <c r="S623" s="37" t="str">
        <f t="shared" ca="1" si="147"/>
        <v xml:space="preserve"> </v>
      </c>
      <c r="T623" s="95">
        <f ca="1">IF(L623&gt;=N$2,1,D623*T624/VLOOKUP(L623,Moeda!A$3:D$24,4,1))</f>
        <v>1</v>
      </c>
    </row>
    <row r="624" spans="1:20" x14ac:dyDescent="0.2">
      <c r="A624" s="8">
        <v>53236</v>
      </c>
      <c r="B624" s="62"/>
      <c r="C624" s="39"/>
      <c r="D624" s="83" t="str">
        <f t="shared" ca="1" si="148"/>
        <v/>
      </c>
      <c r="E624" s="97" t="str">
        <f t="shared" ca="1" si="149"/>
        <v/>
      </c>
      <c r="F624" s="82" t="str">
        <f t="shared" ca="1" si="150"/>
        <v/>
      </c>
      <c r="G624" s="97" t="str">
        <f t="shared" ca="1" si="151"/>
        <v/>
      </c>
      <c r="H624" s="82" t="str">
        <f t="shared" ca="1" si="152"/>
        <v/>
      </c>
      <c r="I624" s="97" t="str">
        <f t="shared" ca="1" si="153"/>
        <v/>
      </c>
      <c r="J624" s="14" t="str">
        <f t="shared" ca="1" si="146"/>
        <v>b</v>
      </c>
      <c r="L624" s="8">
        <f t="shared" si="145"/>
        <v>53236</v>
      </c>
      <c r="N624" s="29"/>
      <c r="O624" t="str">
        <f t="shared" si="142"/>
        <v xml:space="preserve"> </v>
      </c>
      <c r="P624" t="str">
        <f t="shared" si="143"/>
        <v xml:space="preserve"> </v>
      </c>
      <c r="Q624" s="59" t="str">
        <f t="shared" si="154"/>
        <v xml:space="preserve"> </v>
      </c>
      <c r="R624" s="36" t="str">
        <f t="shared" si="144"/>
        <v xml:space="preserve"> </v>
      </c>
      <c r="S624" s="37" t="str">
        <f t="shared" ca="1" si="147"/>
        <v xml:space="preserve"> </v>
      </c>
      <c r="T624" s="95">
        <f ca="1">IF(L624&gt;=N$2,1,D624*T625/VLOOKUP(L624,Moeda!A$3:D$24,4,1))</f>
        <v>1</v>
      </c>
    </row>
    <row r="625" spans="1:20" x14ac:dyDescent="0.2">
      <c r="A625" s="8">
        <v>53267</v>
      </c>
      <c r="B625" s="62"/>
      <c r="C625" s="39"/>
      <c r="D625" s="83" t="str">
        <f t="shared" ca="1" si="148"/>
        <v/>
      </c>
      <c r="E625" s="97" t="str">
        <f t="shared" ca="1" si="149"/>
        <v/>
      </c>
      <c r="F625" s="82" t="str">
        <f t="shared" ca="1" si="150"/>
        <v/>
      </c>
      <c r="G625" s="97" t="str">
        <f t="shared" ca="1" si="151"/>
        <v/>
      </c>
      <c r="H625" s="82" t="str">
        <f t="shared" ca="1" si="152"/>
        <v/>
      </c>
      <c r="I625" s="97" t="str">
        <f t="shared" ca="1" si="153"/>
        <v/>
      </c>
      <c r="J625" s="14" t="str">
        <f t="shared" ca="1" si="146"/>
        <v>b</v>
      </c>
      <c r="L625" s="8">
        <f t="shared" si="145"/>
        <v>53267</v>
      </c>
      <c r="N625" s="29"/>
      <c r="O625" t="str">
        <f t="shared" si="142"/>
        <v xml:space="preserve"> </v>
      </c>
      <c r="P625" t="str">
        <f t="shared" si="143"/>
        <v xml:space="preserve"> </v>
      </c>
      <c r="Q625" s="59" t="str">
        <f t="shared" si="154"/>
        <v xml:space="preserve"> </v>
      </c>
      <c r="R625" s="36" t="str">
        <f t="shared" si="144"/>
        <v xml:space="preserve"> </v>
      </c>
      <c r="S625" s="37" t="str">
        <f t="shared" ca="1" si="147"/>
        <v xml:space="preserve"> </v>
      </c>
      <c r="T625" s="95">
        <f ca="1">IF(L625&gt;=N$2,1,D625*T626/VLOOKUP(L625,Moeda!A$3:D$24,4,1))</f>
        <v>1</v>
      </c>
    </row>
    <row r="626" spans="1:20" x14ac:dyDescent="0.2">
      <c r="A626" s="8">
        <v>53297</v>
      </c>
      <c r="B626" s="62"/>
      <c r="C626" s="39"/>
      <c r="D626" s="83" t="str">
        <f t="shared" ca="1" si="148"/>
        <v/>
      </c>
      <c r="E626" s="97" t="str">
        <f t="shared" ca="1" si="149"/>
        <v/>
      </c>
      <c r="F626" s="82" t="str">
        <f t="shared" ca="1" si="150"/>
        <v/>
      </c>
      <c r="G626" s="97" t="str">
        <f t="shared" ca="1" si="151"/>
        <v/>
      </c>
      <c r="H626" s="82" t="str">
        <f t="shared" ca="1" si="152"/>
        <v/>
      </c>
      <c r="I626" s="97" t="str">
        <f t="shared" ca="1" si="153"/>
        <v/>
      </c>
      <c r="J626" s="14" t="str">
        <f t="shared" ca="1" si="146"/>
        <v>b</v>
      </c>
      <c r="L626" s="8">
        <f t="shared" si="145"/>
        <v>53297</v>
      </c>
      <c r="N626" s="29"/>
      <c r="O626" t="str">
        <f t="shared" si="142"/>
        <v xml:space="preserve"> </v>
      </c>
      <c r="P626" t="str">
        <f t="shared" si="143"/>
        <v xml:space="preserve"> </v>
      </c>
      <c r="Q626" s="59" t="str">
        <f t="shared" si="154"/>
        <v xml:space="preserve"> </v>
      </c>
      <c r="R626" s="36" t="str">
        <f t="shared" si="144"/>
        <v xml:space="preserve"> </v>
      </c>
      <c r="S626" s="37" t="str">
        <f t="shared" ca="1" si="147"/>
        <v xml:space="preserve"> </v>
      </c>
      <c r="T626" s="95">
        <f ca="1">IF(L626&gt;=N$2,1,D626*T627/VLOOKUP(L626,Moeda!A$3:D$24,4,1))</f>
        <v>1</v>
      </c>
    </row>
    <row r="627" spans="1:20" x14ac:dyDescent="0.2">
      <c r="A627" s="8">
        <v>53328</v>
      </c>
      <c r="B627" s="62"/>
      <c r="C627" s="39"/>
      <c r="D627" s="83" t="str">
        <f t="shared" ca="1" si="148"/>
        <v/>
      </c>
      <c r="E627" s="97" t="str">
        <f t="shared" ca="1" si="149"/>
        <v/>
      </c>
      <c r="F627" s="82" t="str">
        <f t="shared" ca="1" si="150"/>
        <v/>
      </c>
      <c r="G627" s="97" t="str">
        <f t="shared" ca="1" si="151"/>
        <v/>
      </c>
      <c r="H627" s="82" t="str">
        <f t="shared" ca="1" si="152"/>
        <v/>
      </c>
      <c r="I627" s="97" t="str">
        <f t="shared" ca="1" si="153"/>
        <v/>
      </c>
      <c r="J627" s="14" t="str">
        <f t="shared" ca="1" si="146"/>
        <v>b</v>
      </c>
      <c r="L627" s="8">
        <f t="shared" si="145"/>
        <v>53328</v>
      </c>
      <c r="N627" s="29"/>
      <c r="O627" t="str">
        <f t="shared" si="142"/>
        <v xml:space="preserve"> </v>
      </c>
      <c r="P627" t="str">
        <f t="shared" si="143"/>
        <v xml:space="preserve"> </v>
      </c>
      <c r="Q627" s="59" t="str">
        <f t="shared" si="154"/>
        <v xml:space="preserve"> </v>
      </c>
      <c r="R627" s="36" t="str">
        <f t="shared" si="144"/>
        <v xml:space="preserve"> </v>
      </c>
      <c r="S627" s="37" t="str">
        <f t="shared" ca="1" si="147"/>
        <v xml:space="preserve"> </v>
      </c>
      <c r="T627" s="95">
        <f ca="1">IF(L627&gt;=N$2,1,D627*T628/VLOOKUP(L627,Moeda!A$3:D$24,4,1))</f>
        <v>1</v>
      </c>
    </row>
    <row r="628" spans="1:20" x14ac:dyDescent="0.2">
      <c r="A628" s="8">
        <v>53359</v>
      </c>
      <c r="B628" s="62"/>
      <c r="C628" s="39"/>
      <c r="D628" s="83" t="str">
        <f t="shared" ca="1" si="148"/>
        <v/>
      </c>
      <c r="E628" s="97" t="str">
        <f t="shared" ca="1" si="149"/>
        <v/>
      </c>
      <c r="F628" s="82" t="str">
        <f t="shared" ca="1" si="150"/>
        <v/>
      </c>
      <c r="G628" s="97" t="str">
        <f t="shared" ca="1" si="151"/>
        <v/>
      </c>
      <c r="H628" s="82" t="str">
        <f t="shared" ca="1" si="152"/>
        <v/>
      </c>
      <c r="I628" s="97" t="str">
        <f t="shared" ca="1" si="153"/>
        <v/>
      </c>
      <c r="J628" s="14" t="str">
        <f t="shared" ca="1" si="146"/>
        <v>b</v>
      </c>
      <c r="L628" s="8">
        <f t="shared" si="145"/>
        <v>53359</v>
      </c>
      <c r="N628" s="29"/>
      <c r="O628" t="str">
        <f t="shared" ref="O628:O691" si="155">IF(M628&gt;=1,YEAR(A628)," ")</f>
        <v xml:space="preserve"> </v>
      </c>
      <c r="P628" t="str">
        <f t="shared" ref="P628:P691" si="156">IF(M628&gt;=1,MONTH(A628)," ")</f>
        <v xml:space="preserve"> </v>
      </c>
      <c r="Q628" s="59" t="str">
        <f t="shared" si="154"/>
        <v xml:space="preserve"> </v>
      </c>
      <c r="R628" s="36" t="str">
        <f t="shared" ref="R628:R691" si="157">IF(M628&gt;=1,E628," ")</f>
        <v xml:space="preserve"> </v>
      </c>
      <c r="S628" s="37" t="str">
        <f t="shared" ca="1" si="147"/>
        <v xml:space="preserve"> </v>
      </c>
      <c r="T628" s="95">
        <f ca="1">IF(L628&gt;=N$2,1,D628*T629/VLOOKUP(L628,Moeda!A$3:D$24,4,1))</f>
        <v>1</v>
      </c>
    </row>
    <row r="629" spans="1:20" x14ac:dyDescent="0.2">
      <c r="A629" s="8">
        <v>53387</v>
      </c>
      <c r="B629" s="62"/>
      <c r="C629" s="39"/>
      <c r="D629" s="83" t="str">
        <f t="shared" ca="1" si="148"/>
        <v/>
      </c>
      <c r="E629" s="97" t="str">
        <f t="shared" ca="1" si="149"/>
        <v/>
      </c>
      <c r="F629" s="82" t="str">
        <f t="shared" ca="1" si="150"/>
        <v/>
      </c>
      <c r="G629" s="97" t="str">
        <f t="shared" ca="1" si="151"/>
        <v/>
      </c>
      <c r="H629" s="82" t="str">
        <f t="shared" ca="1" si="152"/>
        <v/>
      </c>
      <c r="I629" s="97" t="str">
        <f t="shared" ca="1" si="153"/>
        <v/>
      </c>
      <c r="J629" s="14" t="str">
        <f t="shared" ca="1" si="146"/>
        <v>b</v>
      </c>
      <c r="L629" s="8">
        <f t="shared" si="145"/>
        <v>53387</v>
      </c>
      <c r="N629" s="29"/>
      <c r="O629" t="str">
        <f t="shared" si="155"/>
        <v xml:space="preserve"> </v>
      </c>
      <c r="P629" t="str">
        <f t="shared" si="156"/>
        <v xml:space="preserve"> </v>
      </c>
      <c r="Q629" s="59" t="str">
        <f t="shared" si="154"/>
        <v xml:space="preserve"> </v>
      </c>
      <c r="R629" s="36" t="str">
        <f t="shared" si="157"/>
        <v xml:space="preserve"> </v>
      </c>
      <c r="S629" s="37" t="str">
        <f t="shared" ca="1" si="147"/>
        <v xml:space="preserve"> </v>
      </c>
      <c r="T629" s="95">
        <f ca="1">IF(L629&gt;=N$2,1,D629*T630/VLOOKUP(L629,Moeda!A$3:D$24,4,1))</f>
        <v>1</v>
      </c>
    </row>
    <row r="630" spans="1:20" x14ac:dyDescent="0.2">
      <c r="A630" s="8">
        <v>53418</v>
      </c>
      <c r="B630" s="62"/>
      <c r="C630" s="39"/>
      <c r="D630" s="83" t="str">
        <f t="shared" ca="1" si="148"/>
        <v/>
      </c>
      <c r="E630" s="97" t="str">
        <f t="shared" ca="1" si="149"/>
        <v/>
      </c>
      <c r="F630" s="82" t="str">
        <f t="shared" ca="1" si="150"/>
        <v/>
      </c>
      <c r="G630" s="97" t="str">
        <f t="shared" ca="1" si="151"/>
        <v/>
      </c>
      <c r="H630" s="82" t="str">
        <f t="shared" ca="1" si="152"/>
        <v/>
      </c>
      <c r="I630" s="97" t="str">
        <f t="shared" ca="1" si="153"/>
        <v/>
      </c>
      <c r="J630" s="14" t="str">
        <f t="shared" ca="1" si="146"/>
        <v>b</v>
      </c>
      <c r="L630" s="8">
        <f t="shared" si="145"/>
        <v>53418</v>
      </c>
      <c r="N630" s="29"/>
      <c r="O630" t="str">
        <f t="shared" si="155"/>
        <v xml:space="preserve"> </v>
      </c>
      <c r="P630" t="str">
        <f t="shared" si="156"/>
        <v xml:space="preserve"> </v>
      </c>
      <c r="Q630" s="59" t="str">
        <f t="shared" si="154"/>
        <v xml:space="preserve"> </v>
      </c>
      <c r="R630" s="36" t="str">
        <f t="shared" si="157"/>
        <v xml:space="preserve"> </v>
      </c>
      <c r="S630" s="37" t="str">
        <f t="shared" ca="1" si="147"/>
        <v xml:space="preserve"> </v>
      </c>
      <c r="T630" s="95">
        <f ca="1">IF(L630&gt;=N$2,1,D630*T631/VLOOKUP(L630,Moeda!A$3:D$24,4,1))</f>
        <v>1</v>
      </c>
    </row>
    <row r="631" spans="1:20" x14ac:dyDescent="0.2">
      <c r="A631" s="8">
        <v>53448</v>
      </c>
      <c r="B631" s="62"/>
      <c r="C631" s="39"/>
      <c r="D631" s="83" t="str">
        <f t="shared" ca="1" si="148"/>
        <v/>
      </c>
      <c r="E631" s="97" t="str">
        <f t="shared" ca="1" si="149"/>
        <v/>
      </c>
      <c r="F631" s="82" t="str">
        <f t="shared" ca="1" si="150"/>
        <v/>
      </c>
      <c r="G631" s="97" t="str">
        <f t="shared" ca="1" si="151"/>
        <v/>
      </c>
      <c r="H631" s="82" t="str">
        <f t="shared" ca="1" si="152"/>
        <v/>
      </c>
      <c r="I631" s="97" t="str">
        <f t="shared" ca="1" si="153"/>
        <v/>
      </c>
      <c r="J631" s="14" t="str">
        <f t="shared" ca="1" si="146"/>
        <v>b</v>
      </c>
      <c r="L631" s="8">
        <f t="shared" si="145"/>
        <v>53448</v>
      </c>
      <c r="N631" s="29"/>
      <c r="O631" t="str">
        <f t="shared" si="155"/>
        <v xml:space="preserve"> </v>
      </c>
      <c r="P631" t="str">
        <f t="shared" si="156"/>
        <v xml:space="preserve"> </v>
      </c>
      <c r="Q631" s="59" t="str">
        <f t="shared" si="154"/>
        <v xml:space="preserve"> </v>
      </c>
      <c r="R631" s="36" t="str">
        <f t="shared" si="157"/>
        <v xml:space="preserve"> </v>
      </c>
      <c r="S631" s="37" t="str">
        <f t="shared" ca="1" si="147"/>
        <v xml:space="preserve"> </v>
      </c>
      <c r="T631" s="95">
        <f ca="1">IF(L631&gt;=N$2,1,D631*T632/VLOOKUP(L631,Moeda!A$3:D$24,4,1))</f>
        <v>1</v>
      </c>
    </row>
    <row r="632" spans="1:20" x14ac:dyDescent="0.2">
      <c r="A632" s="8">
        <v>53479</v>
      </c>
      <c r="B632" s="62"/>
      <c r="C632" s="39"/>
      <c r="D632" s="83" t="str">
        <f t="shared" ca="1" si="148"/>
        <v/>
      </c>
      <c r="E632" s="97" t="str">
        <f t="shared" ca="1" si="149"/>
        <v/>
      </c>
      <c r="F632" s="82" t="str">
        <f t="shared" ca="1" si="150"/>
        <v/>
      </c>
      <c r="G632" s="97" t="str">
        <f t="shared" ca="1" si="151"/>
        <v/>
      </c>
      <c r="H632" s="82" t="str">
        <f t="shared" ca="1" si="152"/>
        <v/>
      </c>
      <c r="I632" s="97" t="str">
        <f t="shared" ca="1" si="153"/>
        <v/>
      </c>
      <c r="J632" s="14" t="str">
        <f t="shared" ca="1" si="146"/>
        <v>b</v>
      </c>
      <c r="L632" s="8">
        <f t="shared" si="145"/>
        <v>53479</v>
      </c>
      <c r="N632" s="29"/>
      <c r="O632" t="str">
        <f t="shared" si="155"/>
        <v xml:space="preserve"> </v>
      </c>
      <c r="P632" t="str">
        <f t="shared" si="156"/>
        <v xml:space="preserve"> </v>
      </c>
      <c r="Q632" s="59" t="str">
        <f t="shared" si="154"/>
        <v xml:space="preserve"> </v>
      </c>
      <c r="R632" s="36" t="str">
        <f t="shared" si="157"/>
        <v xml:space="preserve"> </v>
      </c>
      <c r="S632" s="37" t="str">
        <f t="shared" ca="1" si="147"/>
        <v xml:space="preserve"> </v>
      </c>
      <c r="T632" s="95">
        <f ca="1">IF(L632&gt;=N$2,1,D632*T633/VLOOKUP(L632,Moeda!A$3:D$24,4,1))</f>
        <v>1</v>
      </c>
    </row>
    <row r="633" spans="1:20" x14ac:dyDescent="0.2">
      <c r="A633" s="8">
        <v>53509</v>
      </c>
      <c r="B633" s="62"/>
      <c r="C633" s="39"/>
      <c r="D633" s="83" t="str">
        <f t="shared" ca="1" si="148"/>
        <v/>
      </c>
      <c r="E633" s="97" t="str">
        <f t="shared" ca="1" si="149"/>
        <v/>
      </c>
      <c r="F633" s="82" t="str">
        <f t="shared" ca="1" si="150"/>
        <v/>
      </c>
      <c r="G633" s="97" t="str">
        <f t="shared" ca="1" si="151"/>
        <v/>
      </c>
      <c r="H633" s="82" t="str">
        <f t="shared" ca="1" si="152"/>
        <v/>
      </c>
      <c r="I633" s="97" t="str">
        <f t="shared" ca="1" si="153"/>
        <v/>
      </c>
      <c r="J633" s="14" t="str">
        <f t="shared" ca="1" si="146"/>
        <v>b</v>
      </c>
      <c r="L633" s="8">
        <f t="shared" si="145"/>
        <v>53509</v>
      </c>
      <c r="N633" s="29"/>
      <c r="O633" t="str">
        <f t="shared" si="155"/>
        <v xml:space="preserve"> </v>
      </c>
      <c r="P633" t="str">
        <f t="shared" si="156"/>
        <v xml:space="preserve"> </v>
      </c>
      <c r="Q633" s="59" t="str">
        <f t="shared" si="154"/>
        <v xml:space="preserve"> </v>
      </c>
      <c r="R633" s="36" t="str">
        <f t="shared" si="157"/>
        <v xml:space="preserve"> </v>
      </c>
      <c r="S633" s="37" t="str">
        <f t="shared" ca="1" si="147"/>
        <v xml:space="preserve"> </v>
      </c>
      <c r="T633" s="95">
        <f ca="1">IF(L633&gt;=N$2,1,D633*T634/VLOOKUP(L633,Moeda!A$3:D$24,4,1))</f>
        <v>1</v>
      </c>
    </row>
    <row r="634" spans="1:20" x14ac:dyDescent="0.2">
      <c r="A634" s="8">
        <v>53540</v>
      </c>
      <c r="B634" s="62"/>
      <c r="C634" s="39"/>
      <c r="D634" s="83" t="str">
        <f t="shared" ca="1" si="148"/>
        <v/>
      </c>
      <c r="E634" s="97" t="str">
        <f t="shared" ca="1" si="149"/>
        <v/>
      </c>
      <c r="F634" s="82" t="str">
        <f t="shared" ca="1" si="150"/>
        <v/>
      </c>
      <c r="G634" s="97" t="str">
        <f t="shared" ca="1" si="151"/>
        <v/>
      </c>
      <c r="H634" s="82" t="str">
        <f t="shared" ca="1" si="152"/>
        <v/>
      </c>
      <c r="I634" s="97" t="str">
        <f t="shared" ca="1" si="153"/>
        <v/>
      </c>
      <c r="J634" s="14" t="str">
        <f t="shared" ca="1" si="146"/>
        <v>b</v>
      </c>
      <c r="L634" s="8">
        <f t="shared" si="145"/>
        <v>53540</v>
      </c>
      <c r="N634" s="29"/>
      <c r="O634" t="str">
        <f t="shared" si="155"/>
        <v xml:space="preserve"> </v>
      </c>
      <c r="P634" t="str">
        <f t="shared" si="156"/>
        <v xml:space="preserve"> </v>
      </c>
      <c r="Q634" s="59" t="str">
        <f t="shared" si="154"/>
        <v xml:space="preserve"> </v>
      </c>
      <c r="R634" s="36" t="str">
        <f t="shared" si="157"/>
        <v xml:space="preserve"> </v>
      </c>
      <c r="S634" s="37" t="str">
        <f t="shared" ca="1" si="147"/>
        <v xml:space="preserve"> </v>
      </c>
      <c r="T634" s="95">
        <f ca="1">IF(L634&gt;=N$2,1,D634*T635/VLOOKUP(L634,Moeda!A$3:D$24,4,1))</f>
        <v>1</v>
      </c>
    </row>
    <row r="635" spans="1:20" x14ac:dyDescent="0.2">
      <c r="A635" s="8">
        <v>53571</v>
      </c>
      <c r="B635" s="62"/>
      <c r="C635" s="39"/>
      <c r="D635" s="83" t="str">
        <f t="shared" ca="1" si="148"/>
        <v/>
      </c>
      <c r="E635" s="97" t="str">
        <f t="shared" ca="1" si="149"/>
        <v/>
      </c>
      <c r="F635" s="82" t="str">
        <f t="shared" ca="1" si="150"/>
        <v/>
      </c>
      <c r="G635" s="97" t="str">
        <f t="shared" ca="1" si="151"/>
        <v/>
      </c>
      <c r="H635" s="82" t="str">
        <f t="shared" ca="1" si="152"/>
        <v/>
      </c>
      <c r="I635" s="97" t="str">
        <f t="shared" ca="1" si="153"/>
        <v/>
      </c>
      <c r="J635" s="14" t="str">
        <f t="shared" ca="1" si="146"/>
        <v>b</v>
      </c>
      <c r="L635" s="8">
        <f t="shared" si="145"/>
        <v>53571</v>
      </c>
      <c r="N635" s="29"/>
      <c r="O635" t="str">
        <f t="shared" si="155"/>
        <v xml:space="preserve"> </v>
      </c>
      <c r="P635" t="str">
        <f t="shared" si="156"/>
        <v xml:space="preserve"> </v>
      </c>
      <c r="Q635" s="59" t="str">
        <f t="shared" si="154"/>
        <v xml:space="preserve"> </v>
      </c>
      <c r="R635" s="36" t="str">
        <f t="shared" si="157"/>
        <v xml:space="preserve"> </v>
      </c>
      <c r="S635" s="37" t="str">
        <f t="shared" ca="1" si="147"/>
        <v xml:space="preserve"> </v>
      </c>
      <c r="T635" s="95">
        <f ca="1">IF(L635&gt;=N$2,1,D635*T636/VLOOKUP(L635,Moeda!A$3:D$24,4,1))</f>
        <v>1</v>
      </c>
    </row>
    <row r="636" spans="1:20" x14ac:dyDescent="0.2">
      <c r="A636" s="8">
        <v>53601</v>
      </c>
      <c r="B636" s="62"/>
      <c r="C636" s="39"/>
      <c r="D636" s="83" t="str">
        <f t="shared" ca="1" si="148"/>
        <v/>
      </c>
      <c r="E636" s="97" t="str">
        <f t="shared" ca="1" si="149"/>
        <v/>
      </c>
      <c r="F636" s="82" t="str">
        <f t="shared" ca="1" si="150"/>
        <v/>
      </c>
      <c r="G636" s="97" t="str">
        <f t="shared" ca="1" si="151"/>
        <v/>
      </c>
      <c r="H636" s="82" t="str">
        <f t="shared" ca="1" si="152"/>
        <v/>
      </c>
      <c r="I636" s="97" t="str">
        <f t="shared" ca="1" si="153"/>
        <v/>
      </c>
      <c r="J636" s="14" t="str">
        <f t="shared" ca="1" si="146"/>
        <v>b</v>
      </c>
      <c r="L636" s="8">
        <f t="shared" si="145"/>
        <v>53601</v>
      </c>
      <c r="N636" s="29"/>
      <c r="O636" t="str">
        <f t="shared" si="155"/>
        <v xml:space="preserve"> </v>
      </c>
      <c r="P636" t="str">
        <f t="shared" si="156"/>
        <v xml:space="preserve"> </v>
      </c>
      <c r="Q636" s="59" t="str">
        <f t="shared" si="154"/>
        <v xml:space="preserve"> </v>
      </c>
      <c r="R636" s="36" t="str">
        <f t="shared" si="157"/>
        <v xml:space="preserve"> </v>
      </c>
      <c r="S636" s="37" t="str">
        <f t="shared" ca="1" si="147"/>
        <v xml:space="preserve"> </v>
      </c>
      <c r="T636" s="95">
        <f ca="1">IF(L636&gt;=N$2,1,D636*T637/VLOOKUP(L636,Moeda!A$3:D$24,4,1))</f>
        <v>1</v>
      </c>
    </row>
    <row r="637" spans="1:20" x14ac:dyDescent="0.2">
      <c r="A637" s="8">
        <v>53632</v>
      </c>
      <c r="B637" s="62"/>
      <c r="C637" s="39"/>
      <c r="D637" s="83" t="str">
        <f t="shared" ca="1" si="148"/>
        <v/>
      </c>
      <c r="E637" s="97" t="str">
        <f t="shared" ca="1" si="149"/>
        <v/>
      </c>
      <c r="F637" s="82" t="str">
        <f t="shared" ca="1" si="150"/>
        <v/>
      </c>
      <c r="G637" s="97" t="str">
        <f t="shared" ca="1" si="151"/>
        <v/>
      </c>
      <c r="H637" s="82" t="str">
        <f t="shared" ca="1" si="152"/>
        <v/>
      </c>
      <c r="I637" s="97" t="str">
        <f t="shared" ca="1" si="153"/>
        <v/>
      </c>
      <c r="J637" s="14" t="str">
        <f t="shared" ca="1" si="146"/>
        <v>b</v>
      </c>
      <c r="L637" s="8">
        <f t="shared" si="145"/>
        <v>53632</v>
      </c>
      <c r="N637" s="29"/>
      <c r="O637" t="str">
        <f t="shared" si="155"/>
        <v xml:space="preserve"> </v>
      </c>
      <c r="P637" t="str">
        <f t="shared" si="156"/>
        <v xml:space="preserve"> </v>
      </c>
      <c r="Q637" s="59" t="str">
        <f t="shared" si="154"/>
        <v xml:space="preserve"> </v>
      </c>
      <c r="R637" s="36" t="str">
        <f t="shared" si="157"/>
        <v xml:space="preserve"> </v>
      </c>
      <c r="S637" s="37" t="str">
        <f t="shared" ca="1" si="147"/>
        <v xml:space="preserve"> </v>
      </c>
      <c r="T637" s="95">
        <f ca="1">IF(L637&gt;=N$2,1,D637*T638/VLOOKUP(L637,Moeda!A$3:D$24,4,1))</f>
        <v>1</v>
      </c>
    </row>
    <row r="638" spans="1:20" x14ac:dyDescent="0.2">
      <c r="A638" s="8">
        <v>53662</v>
      </c>
      <c r="B638" s="62"/>
      <c r="C638" s="39"/>
      <c r="D638" s="83" t="str">
        <f t="shared" ca="1" si="148"/>
        <v/>
      </c>
      <c r="E638" s="97" t="str">
        <f t="shared" ca="1" si="149"/>
        <v/>
      </c>
      <c r="F638" s="82" t="str">
        <f t="shared" ca="1" si="150"/>
        <v/>
      </c>
      <c r="G638" s="97" t="str">
        <f t="shared" ca="1" si="151"/>
        <v/>
      </c>
      <c r="H638" s="82" t="str">
        <f t="shared" ca="1" si="152"/>
        <v/>
      </c>
      <c r="I638" s="97" t="str">
        <f t="shared" ca="1" si="153"/>
        <v/>
      </c>
      <c r="J638" s="14" t="str">
        <f t="shared" ca="1" si="146"/>
        <v>b</v>
      </c>
      <c r="L638" s="8">
        <f t="shared" si="145"/>
        <v>53662</v>
      </c>
      <c r="N638" s="29"/>
      <c r="O638" t="str">
        <f t="shared" si="155"/>
        <v xml:space="preserve"> </v>
      </c>
      <c r="P638" t="str">
        <f t="shared" si="156"/>
        <v xml:space="preserve"> </v>
      </c>
      <c r="Q638" s="59" t="str">
        <f t="shared" si="154"/>
        <v xml:space="preserve"> </v>
      </c>
      <c r="R638" s="36" t="str">
        <f t="shared" si="157"/>
        <v xml:space="preserve"> </v>
      </c>
      <c r="S638" s="37" t="str">
        <f t="shared" ca="1" si="147"/>
        <v xml:space="preserve"> </v>
      </c>
      <c r="T638" s="95">
        <f ca="1">IF(L638&gt;=N$2,1,D638*T639/VLOOKUP(L638,Moeda!A$3:D$24,4,1))</f>
        <v>1</v>
      </c>
    </row>
    <row r="639" spans="1:20" x14ac:dyDescent="0.2">
      <c r="A639" s="8">
        <v>53693</v>
      </c>
      <c r="B639" s="62"/>
      <c r="C639" s="39"/>
      <c r="D639" s="83" t="str">
        <f t="shared" ca="1" si="148"/>
        <v/>
      </c>
      <c r="E639" s="97" t="str">
        <f t="shared" ca="1" si="149"/>
        <v/>
      </c>
      <c r="F639" s="82" t="str">
        <f t="shared" ca="1" si="150"/>
        <v/>
      </c>
      <c r="G639" s="97" t="str">
        <f t="shared" ca="1" si="151"/>
        <v/>
      </c>
      <c r="H639" s="82" t="str">
        <f t="shared" ca="1" si="152"/>
        <v/>
      </c>
      <c r="I639" s="97" t="str">
        <f t="shared" ca="1" si="153"/>
        <v/>
      </c>
      <c r="J639" s="14" t="str">
        <f t="shared" ca="1" si="146"/>
        <v>b</v>
      </c>
      <c r="L639" s="8">
        <f t="shared" si="145"/>
        <v>53693</v>
      </c>
      <c r="N639" s="29"/>
      <c r="O639" t="str">
        <f t="shared" si="155"/>
        <v xml:space="preserve"> </v>
      </c>
      <c r="P639" t="str">
        <f t="shared" si="156"/>
        <v xml:space="preserve"> </v>
      </c>
      <c r="Q639" s="59" t="str">
        <f t="shared" si="154"/>
        <v xml:space="preserve"> </v>
      </c>
      <c r="R639" s="36" t="str">
        <f t="shared" si="157"/>
        <v xml:space="preserve"> </v>
      </c>
      <c r="S639" s="37" t="str">
        <f t="shared" ca="1" si="147"/>
        <v xml:space="preserve"> </v>
      </c>
      <c r="T639" s="95">
        <f ca="1">IF(L639&gt;=N$2,1,D639*T640/VLOOKUP(L639,Moeda!A$3:D$24,4,1))</f>
        <v>1</v>
      </c>
    </row>
    <row r="640" spans="1:20" x14ac:dyDescent="0.2">
      <c r="A640" s="8">
        <v>53724</v>
      </c>
      <c r="B640" s="62"/>
      <c r="C640" s="39"/>
      <c r="D640" s="83" t="str">
        <f t="shared" ca="1" si="148"/>
        <v/>
      </c>
      <c r="E640" s="97" t="str">
        <f t="shared" ca="1" si="149"/>
        <v/>
      </c>
      <c r="F640" s="82" t="str">
        <f t="shared" ca="1" si="150"/>
        <v/>
      </c>
      <c r="G640" s="97" t="str">
        <f t="shared" ca="1" si="151"/>
        <v/>
      </c>
      <c r="H640" s="82" t="str">
        <f t="shared" ca="1" si="152"/>
        <v/>
      </c>
      <c r="I640" s="97" t="str">
        <f t="shared" ca="1" si="153"/>
        <v/>
      </c>
      <c r="J640" s="14" t="str">
        <f t="shared" ca="1" si="146"/>
        <v>b</v>
      </c>
      <c r="L640" s="8">
        <f t="shared" si="145"/>
        <v>53724</v>
      </c>
      <c r="N640" s="29"/>
      <c r="O640" t="str">
        <f t="shared" si="155"/>
        <v xml:space="preserve"> </v>
      </c>
      <c r="P640" t="str">
        <f t="shared" si="156"/>
        <v xml:space="preserve"> </v>
      </c>
      <c r="Q640" s="59" t="str">
        <f t="shared" si="154"/>
        <v xml:space="preserve"> </v>
      </c>
      <c r="R640" s="36" t="str">
        <f t="shared" si="157"/>
        <v xml:space="preserve"> </v>
      </c>
      <c r="S640" s="37" t="str">
        <f t="shared" ca="1" si="147"/>
        <v xml:space="preserve"> </v>
      </c>
      <c r="T640" s="95">
        <f ca="1">IF(L640&gt;=N$2,1,D640*T641/VLOOKUP(L640,Moeda!A$3:D$24,4,1))</f>
        <v>1</v>
      </c>
    </row>
    <row r="641" spans="1:20" x14ac:dyDescent="0.2">
      <c r="A641" s="8">
        <v>53752</v>
      </c>
      <c r="B641" s="62"/>
      <c r="C641" s="39"/>
      <c r="D641" s="83" t="str">
        <f t="shared" ca="1" si="148"/>
        <v/>
      </c>
      <c r="E641" s="97" t="str">
        <f t="shared" ca="1" si="149"/>
        <v/>
      </c>
      <c r="F641" s="82" t="str">
        <f t="shared" ca="1" si="150"/>
        <v/>
      </c>
      <c r="G641" s="97" t="str">
        <f t="shared" ca="1" si="151"/>
        <v/>
      </c>
      <c r="H641" s="82" t="str">
        <f t="shared" ca="1" si="152"/>
        <v/>
      </c>
      <c r="I641" s="97" t="str">
        <f t="shared" ca="1" si="153"/>
        <v/>
      </c>
      <c r="J641" s="14" t="str">
        <f t="shared" ca="1" si="146"/>
        <v>b</v>
      </c>
      <c r="L641" s="8">
        <f t="shared" si="145"/>
        <v>53752</v>
      </c>
      <c r="N641" s="29"/>
      <c r="O641" t="str">
        <f t="shared" si="155"/>
        <v xml:space="preserve"> </v>
      </c>
      <c r="P641" t="str">
        <f t="shared" si="156"/>
        <v xml:space="preserve"> </v>
      </c>
      <c r="Q641" s="59" t="str">
        <f t="shared" si="154"/>
        <v xml:space="preserve"> </v>
      </c>
      <c r="R641" s="36" t="str">
        <f t="shared" si="157"/>
        <v xml:space="preserve"> </v>
      </c>
      <c r="S641" s="37" t="str">
        <f t="shared" ca="1" si="147"/>
        <v xml:space="preserve"> </v>
      </c>
      <c r="T641" s="95">
        <f ca="1">IF(L641&gt;=N$2,1,D641*T642/VLOOKUP(L641,Moeda!A$3:D$24,4,1))</f>
        <v>1</v>
      </c>
    </row>
    <row r="642" spans="1:20" x14ac:dyDescent="0.2">
      <c r="A642" s="8">
        <v>53783</v>
      </c>
      <c r="B642" s="62"/>
      <c r="C642" s="39"/>
      <c r="D642" s="83" t="str">
        <f t="shared" ca="1" si="148"/>
        <v/>
      </c>
      <c r="E642" s="97" t="str">
        <f t="shared" ca="1" si="149"/>
        <v/>
      </c>
      <c r="F642" s="82" t="str">
        <f t="shared" ca="1" si="150"/>
        <v/>
      </c>
      <c r="G642" s="97" t="str">
        <f t="shared" ca="1" si="151"/>
        <v/>
      </c>
      <c r="H642" s="82" t="str">
        <f t="shared" ca="1" si="152"/>
        <v/>
      </c>
      <c r="I642" s="97" t="str">
        <f t="shared" ca="1" si="153"/>
        <v/>
      </c>
      <c r="J642" s="14" t="str">
        <f t="shared" ca="1" si="146"/>
        <v>b</v>
      </c>
      <c r="L642" s="8">
        <f t="shared" si="145"/>
        <v>53783</v>
      </c>
      <c r="N642" s="29"/>
      <c r="O642" t="str">
        <f t="shared" si="155"/>
        <v xml:space="preserve"> </v>
      </c>
      <c r="P642" t="str">
        <f t="shared" si="156"/>
        <v xml:space="preserve"> </v>
      </c>
      <c r="Q642" s="59" t="str">
        <f t="shared" si="154"/>
        <v xml:space="preserve"> </v>
      </c>
      <c r="R642" s="36" t="str">
        <f t="shared" si="157"/>
        <v xml:space="preserve"> </v>
      </c>
      <c r="S642" s="37" t="str">
        <f t="shared" ca="1" si="147"/>
        <v xml:space="preserve"> </v>
      </c>
      <c r="T642" s="95">
        <f ca="1">IF(L642&gt;=N$2,1,D642*T643/VLOOKUP(L642,Moeda!A$3:D$24,4,1))</f>
        <v>1</v>
      </c>
    </row>
    <row r="643" spans="1:20" x14ac:dyDescent="0.2">
      <c r="A643" s="8">
        <v>53813</v>
      </c>
      <c r="B643" s="62"/>
      <c r="C643" s="39"/>
      <c r="D643" s="83" t="str">
        <f t="shared" ca="1" si="148"/>
        <v/>
      </c>
      <c r="E643" s="97" t="str">
        <f t="shared" ca="1" si="149"/>
        <v/>
      </c>
      <c r="F643" s="82" t="str">
        <f t="shared" ca="1" si="150"/>
        <v/>
      </c>
      <c r="G643" s="97" t="str">
        <f t="shared" ca="1" si="151"/>
        <v/>
      </c>
      <c r="H643" s="82" t="str">
        <f t="shared" ca="1" si="152"/>
        <v/>
      </c>
      <c r="I643" s="97" t="str">
        <f t="shared" ca="1" si="153"/>
        <v/>
      </c>
      <c r="J643" s="14" t="str">
        <f t="shared" ca="1" si="146"/>
        <v>b</v>
      </c>
      <c r="L643" s="8">
        <f t="shared" ref="L643:L706" si="158">A643</f>
        <v>53813</v>
      </c>
      <c r="N643" s="29"/>
      <c r="O643" t="str">
        <f t="shared" si="155"/>
        <v xml:space="preserve"> </v>
      </c>
      <c r="P643" t="str">
        <f t="shared" si="156"/>
        <v xml:space="preserve"> </v>
      </c>
      <c r="Q643" s="59" t="str">
        <f t="shared" si="154"/>
        <v xml:space="preserve"> </v>
      </c>
      <c r="R643" s="36" t="str">
        <f t="shared" si="157"/>
        <v xml:space="preserve"> </v>
      </c>
      <c r="S643" s="37" t="str">
        <f t="shared" ca="1" si="147"/>
        <v xml:space="preserve"> </v>
      </c>
      <c r="T643" s="95">
        <f ca="1">IF(L643&gt;=N$2,1,D643*T644/VLOOKUP(L643,Moeda!A$3:D$24,4,1))</f>
        <v>1</v>
      </c>
    </row>
    <row r="644" spans="1:20" x14ac:dyDescent="0.2">
      <c r="A644" s="8">
        <v>53844</v>
      </c>
      <c r="B644" s="62"/>
      <c r="C644" s="39"/>
      <c r="D644" s="83" t="str">
        <f t="shared" ca="1" si="148"/>
        <v/>
      </c>
      <c r="E644" s="97" t="str">
        <f t="shared" ca="1" si="149"/>
        <v/>
      </c>
      <c r="F644" s="82" t="str">
        <f t="shared" ca="1" si="150"/>
        <v/>
      </c>
      <c r="G644" s="97" t="str">
        <f t="shared" ca="1" si="151"/>
        <v/>
      </c>
      <c r="H644" s="82" t="str">
        <f t="shared" ca="1" si="152"/>
        <v/>
      </c>
      <c r="I644" s="97" t="str">
        <f t="shared" ca="1" si="153"/>
        <v/>
      </c>
      <c r="J644" s="14" t="str">
        <f t="shared" ref="J644:J707" ca="1" si="159">CELL("tipo",C644)</f>
        <v>b</v>
      </c>
      <c r="L644" s="8">
        <f t="shared" si="158"/>
        <v>53844</v>
      </c>
      <c r="N644" s="29"/>
      <c r="O644" t="str">
        <f t="shared" si="155"/>
        <v xml:space="preserve"> </v>
      </c>
      <c r="P644" t="str">
        <f t="shared" si="156"/>
        <v xml:space="preserve"> </v>
      </c>
      <c r="Q644" s="59" t="str">
        <f t="shared" si="154"/>
        <v xml:space="preserve"> </v>
      </c>
      <c r="R644" s="36" t="str">
        <f t="shared" si="157"/>
        <v xml:space="preserve"> </v>
      </c>
      <c r="S644" s="37" t="str">
        <f t="shared" ca="1" si="147"/>
        <v xml:space="preserve"> </v>
      </c>
      <c r="T644" s="95">
        <f ca="1">IF(L644&gt;=N$2,1,D644*T645/VLOOKUP(L644,Moeda!A$3:D$24,4,1))</f>
        <v>1</v>
      </c>
    </row>
    <row r="645" spans="1:20" x14ac:dyDescent="0.2">
      <c r="A645" s="8">
        <v>53874</v>
      </c>
      <c r="B645" s="62"/>
      <c r="C645" s="39"/>
      <c r="D645" s="83" t="str">
        <f t="shared" ca="1" si="148"/>
        <v/>
      </c>
      <c r="E645" s="97" t="str">
        <f t="shared" ca="1" si="149"/>
        <v/>
      </c>
      <c r="F645" s="82" t="str">
        <f t="shared" ca="1" si="150"/>
        <v/>
      </c>
      <c r="G645" s="97" t="str">
        <f t="shared" ca="1" si="151"/>
        <v/>
      </c>
      <c r="H645" s="82" t="str">
        <f t="shared" ca="1" si="152"/>
        <v/>
      </c>
      <c r="I645" s="97" t="str">
        <f t="shared" ca="1" si="153"/>
        <v/>
      </c>
      <c r="J645" s="14" t="str">
        <f t="shared" ca="1" si="159"/>
        <v>b</v>
      </c>
      <c r="L645" s="8">
        <f t="shared" si="158"/>
        <v>53874</v>
      </c>
      <c r="N645" s="29"/>
      <c r="O645" t="str">
        <f t="shared" si="155"/>
        <v xml:space="preserve"> </v>
      </c>
      <c r="P645" t="str">
        <f t="shared" si="156"/>
        <v xml:space="preserve"> </v>
      </c>
      <c r="Q645" s="59" t="str">
        <f t="shared" si="154"/>
        <v xml:space="preserve"> </v>
      </c>
      <c r="R645" s="36" t="str">
        <f t="shared" si="157"/>
        <v xml:space="preserve"> </v>
      </c>
      <c r="S645" s="37" t="str">
        <f t="shared" ca="1" si="147"/>
        <v xml:space="preserve"> </v>
      </c>
      <c r="T645" s="95">
        <f ca="1">IF(L645&gt;=N$2,1,D645*T646/VLOOKUP(L645,Moeda!A$3:D$24,4,1))</f>
        <v>1</v>
      </c>
    </row>
    <row r="646" spans="1:20" x14ac:dyDescent="0.2">
      <c r="A646" s="8">
        <v>53905</v>
      </c>
      <c r="B646" s="62"/>
      <c r="C646" s="39"/>
      <c r="D646" s="83" t="str">
        <f t="shared" ca="1" si="148"/>
        <v/>
      </c>
      <c r="E646" s="97" t="str">
        <f t="shared" ca="1" si="149"/>
        <v/>
      </c>
      <c r="F646" s="82" t="str">
        <f t="shared" ca="1" si="150"/>
        <v/>
      </c>
      <c r="G646" s="97" t="str">
        <f t="shared" ca="1" si="151"/>
        <v/>
      </c>
      <c r="H646" s="82" t="str">
        <f t="shared" ca="1" si="152"/>
        <v/>
      </c>
      <c r="I646" s="97" t="str">
        <f t="shared" ca="1" si="153"/>
        <v/>
      </c>
      <c r="J646" s="14" t="str">
        <f t="shared" ca="1" si="159"/>
        <v>b</v>
      </c>
      <c r="L646" s="8">
        <f t="shared" si="158"/>
        <v>53905</v>
      </c>
      <c r="N646" s="29"/>
      <c r="O646" t="str">
        <f t="shared" si="155"/>
        <v xml:space="preserve"> </v>
      </c>
      <c r="P646" t="str">
        <f t="shared" si="156"/>
        <v xml:space="preserve"> </v>
      </c>
      <c r="Q646" s="59" t="str">
        <f t="shared" si="154"/>
        <v xml:space="preserve"> </v>
      </c>
      <c r="R646" s="36" t="str">
        <f t="shared" si="157"/>
        <v xml:space="preserve"> </v>
      </c>
      <c r="S646" s="37" t="str">
        <f t="shared" ca="1" si="147"/>
        <v xml:space="preserve"> </v>
      </c>
      <c r="T646" s="95">
        <f ca="1">IF(L646&gt;=N$2,1,D646*T647/VLOOKUP(L646,Moeda!A$3:D$24,4,1))</f>
        <v>1</v>
      </c>
    </row>
    <row r="647" spans="1:20" x14ac:dyDescent="0.2">
      <c r="A647" s="8">
        <v>53936</v>
      </c>
      <c r="B647" s="62"/>
      <c r="C647" s="39"/>
      <c r="D647" s="83" t="str">
        <f t="shared" ca="1" si="148"/>
        <v/>
      </c>
      <c r="E647" s="97" t="str">
        <f t="shared" ca="1" si="149"/>
        <v/>
      </c>
      <c r="F647" s="82" t="str">
        <f t="shared" ca="1" si="150"/>
        <v/>
      </c>
      <c r="G647" s="97" t="str">
        <f t="shared" ca="1" si="151"/>
        <v/>
      </c>
      <c r="H647" s="82" t="str">
        <f t="shared" ca="1" si="152"/>
        <v/>
      </c>
      <c r="I647" s="97" t="str">
        <f t="shared" ca="1" si="153"/>
        <v/>
      </c>
      <c r="J647" s="14" t="str">
        <f t="shared" ca="1" si="159"/>
        <v>b</v>
      </c>
      <c r="L647" s="8">
        <f t="shared" si="158"/>
        <v>53936</v>
      </c>
      <c r="N647" s="29"/>
      <c r="O647" t="str">
        <f t="shared" si="155"/>
        <v xml:space="preserve"> </v>
      </c>
      <c r="P647" t="str">
        <f t="shared" si="156"/>
        <v xml:space="preserve"> </v>
      </c>
      <c r="Q647" s="59" t="str">
        <f t="shared" si="154"/>
        <v xml:space="preserve"> </v>
      </c>
      <c r="R647" s="36" t="str">
        <f t="shared" si="157"/>
        <v xml:space="preserve"> </v>
      </c>
      <c r="S647" s="37" t="str">
        <f t="shared" ca="1" si="147"/>
        <v xml:space="preserve"> </v>
      </c>
      <c r="T647" s="95">
        <f ca="1">IF(L647&gt;=N$2,1,D647*T648/VLOOKUP(L647,Moeda!A$3:D$24,4,1))</f>
        <v>1</v>
      </c>
    </row>
    <row r="648" spans="1:20" x14ac:dyDescent="0.2">
      <c r="A648" s="8">
        <v>53966</v>
      </c>
      <c r="B648" s="62"/>
      <c r="C648" s="39"/>
      <c r="D648" s="83" t="str">
        <f t="shared" ca="1" si="148"/>
        <v/>
      </c>
      <c r="E648" s="97" t="str">
        <f t="shared" ca="1" si="149"/>
        <v/>
      </c>
      <c r="F648" s="82" t="str">
        <f t="shared" ca="1" si="150"/>
        <v/>
      </c>
      <c r="G648" s="97" t="str">
        <f t="shared" ca="1" si="151"/>
        <v/>
      </c>
      <c r="H648" s="82" t="str">
        <f t="shared" ca="1" si="152"/>
        <v/>
      </c>
      <c r="I648" s="97" t="str">
        <f t="shared" ca="1" si="153"/>
        <v/>
      </c>
      <c r="J648" s="14" t="str">
        <f t="shared" ca="1" si="159"/>
        <v>b</v>
      </c>
      <c r="L648" s="8">
        <f t="shared" si="158"/>
        <v>53966</v>
      </c>
      <c r="N648" s="29"/>
      <c r="O648" t="str">
        <f t="shared" si="155"/>
        <v xml:space="preserve"> </v>
      </c>
      <c r="P648" t="str">
        <f t="shared" si="156"/>
        <v xml:space="preserve"> </v>
      </c>
      <c r="Q648" s="59" t="str">
        <f t="shared" si="154"/>
        <v xml:space="preserve"> </v>
      </c>
      <c r="R648" s="36" t="str">
        <f t="shared" si="157"/>
        <v xml:space="preserve"> </v>
      </c>
      <c r="S648" s="37" t="str">
        <f t="shared" ca="1" si="147"/>
        <v xml:space="preserve"> </v>
      </c>
      <c r="T648" s="95">
        <f ca="1">IF(L648&gt;=N$2,1,D648*T649/VLOOKUP(L648,Moeda!A$3:D$24,4,1))</f>
        <v>1</v>
      </c>
    </row>
    <row r="649" spans="1:20" x14ac:dyDescent="0.2">
      <c r="A649" s="8">
        <v>53997</v>
      </c>
      <c r="B649" s="62"/>
      <c r="C649" s="39"/>
      <c r="D649" s="83" t="str">
        <f t="shared" ca="1" si="148"/>
        <v/>
      </c>
      <c r="E649" s="97" t="str">
        <f t="shared" ca="1" si="149"/>
        <v/>
      </c>
      <c r="F649" s="82" t="str">
        <f t="shared" ca="1" si="150"/>
        <v/>
      </c>
      <c r="G649" s="97" t="str">
        <f t="shared" ca="1" si="151"/>
        <v/>
      </c>
      <c r="H649" s="82" t="str">
        <f t="shared" ca="1" si="152"/>
        <v/>
      </c>
      <c r="I649" s="97" t="str">
        <f t="shared" ca="1" si="153"/>
        <v/>
      </c>
      <c r="J649" s="14" t="str">
        <f t="shared" ca="1" si="159"/>
        <v>b</v>
      </c>
      <c r="L649" s="8">
        <f t="shared" si="158"/>
        <v>53997</v>
      </c>
      <c r="N649" s="29"/>
      <c r="O649" t="str">
        <f t="shared" si="155"/>
        <v xml:space="preserve"> </v>
      </c>
      <c r="P649" t="str">
        <f t="shared" si="156"/>
        <v xml:space="preserve"> </v>
      </c>
      <c r="Q649" s="59" t="str">
        <f t="shared" si="154"/>
        <v xml:space="preserve"> </v>
      </c>
      <c r="R649" s="36" t="str">
        <f t="shared" si="157"/>
        <v xml:space="preserve"> </v>
      </c>
      <c r="S649" s="37" t="str">
        <f t="shared" ca="1" si="147"/>
        <v xml:space="preserve"> </v>
      </c>
      <c r="T649" s="95">
        <f ca="1">IF(L649&gt;=N$2,1,D649*T650/VLOOKUP(L649,Moeda!A$3:D$24,4,1))</f>
        <v>1</v>
      </c>
    </row>
    <row r="650" spans="1:20" x14ac:dyDescent="0.2">
      <c r="A650" s="8">
        <v>54027</v>
      </c>
      <c r="B650" s="62"/>
      <c r="C650" s="39"/>
      <c r="D650" s="83" t="str">
        <f t="shared" ca="1" si="148"/>
        <v/>
      </c>
      <c r="E650" s="97" t="str">
        <f t="shared" ca="1" si="149"/>
        <v/>
      </c>
      <c r="F650" s="82" t="str">
        <f t="shared" ca="1" si="150"/>
        <v/>
      </c>
      <c r="G650" s="97" t="str">
        <f t="shared" ca="1" si="151"/>
        <v/>
      </c>
      <c r="H650" s="82" t="str">
        <f t="shared" ca="1" si="152"/>
        <v/>
      </c>
      <c r="I650" s="97" t="str">
        <f t="shared" ca="1" si="153"/>
        <v/>
      </c>
      <c r="J650" s="14" t="str">
        <f t="shared" ca="1" si="159"/>
        <v>b</v>
      </c>
      <c r="L650" s="8">
        <f t="shared" si="158"/>
        <v>54027</v>
      </c>
      <c r="N650" s="29"/>
      <c r="O650" t="str">
        <f t="shared" si="155"/>
        <v xml:space="preserve"> </v>
      </c>
      <c r="P650" t="str">
        <f t="shared" si="156"/>
        <v xml:space="preserve"> </v>
      </c>
      <c r="Q650" s="59" t="str">
        <f t="shared" si="154"/>
        <v xml:space="preserve"> </v>
      </c>
      <c r="R650" s="36" t="str">
        <f t="shared" si="157"/>
        <v xml:space="preserve"> </v>
      </c>
      <c r="S650" s="37" t="str">
        <f t="shared" ca="1" si="147"/>
        <v xml:space="preserve"> </v>
      </c>
      <c r="T650" s="95">
        <f ca="1">IF(L650&gt;=N$2,1,D650*T651/VLOOKUP(L650,Moeda!A$3:D$24,4,1))</f>
        <v>1</v>
      </c>
    </row>
    <row r="651" spans="1:20" x14ac:dyDescent="0.2">
      <c r="A651" s="8">
        <v>54058</v>
      </c>
      <c r="B651" s="62"/>
      <c r="C651" s="39"/>
      <c r="D651" s="83" t="str">
        <f t="shared" ca="1" si="148"/>
        <v/>
      </c>
      <c r="E651" s="97" t="str">
        <f t="shared" ca="1" si="149"/>
        <v/>
      </c>
      <c r="F651" s="82" t="str">
        <f t="shared" ca="1" si="150"/>
        <v/>
      </c>
      <c r="G651" s="97" t="str">
        <f t="shared" ca="1" si="151"/>
        <v/>
      </c>
      <c r="H651" s="82" t="str">
        <f t="shared" ca="1" si="152"/>
        <v/>
      </c>
      <c r="I651" s="97" t="str">
        <f t="shared" ca="1" si="153"/>
        <v/>
      </c>
      <c r="J651" s="14" t="str">
        <f t="shared" ca="1" si="159"/>
        <v>b</v>
      </c>
      <c r="L651" s="8">
        <f t="shared" si="158"/>
        <v>54058</v>
      </c>
      <c r="N651" s="29"/>
      <c r="O651" t="str">
        <f t="shared" si="155"/>
        <v xml:space="preserve"> </v>
      </c>
      <c r="P651" t="str">
        <f t="shared" si="156"/>
        <v xml:space="preserve"> </v>
      </c>
      <c r="Q651" s="59" t="str">
        <f t="shared" si="154"/>
        <v xml:space="preserve"> </v>
      </c>
      <c r="R651" s="36" t="str">
        <f t="shared" si="157"/>
        <v xml:space="preserve"> </v>
      </c>
      <c r="S651" s="37" t="str">
        <f t="shared" ca="1" si="147"/>
        <v xml:space="preserve"> </v>
      </c>
      <c r="T651" s="95">
        <f ca="1">IF(L651&gt;=N$2,1,D651*T652/VLOOKUP(L651,Moeda!A$3:D$24,4,1))</f>
        <v>1</v>
      </c>
    </row>
    <row r="652" spans="1:20" x14ac:dyDescent="0.2">
      <c r="A652" s="8">
        <v>54089</v>
      </c>
      <c r="B652" s="62"/>
      <c r="C652" s="39"/>
      <c r="D652" s="83" t="str">
        <f t="shared" ca="1" si="148"/>
        <v/>
      </c>
      <c r="E652" s="97" t="str">
        <f t="shared" ca="1" si="149"/>
        <v/>
      </c>
      <c r="F652" s="82" t="str">
        <f t="shared" ca="1" si="150"/>
        <v/>
      </c>
      <c r="G652" s="97" t="str">
        <f t="shared" ca="1" si="151"/>
        <v/>
      </c>
      <c r="H652" s="82" t="str">
        <f t="shared" ca="1" si="152"/>
        <v/>
      </c>
      <c r="I652" s="97" t="str">
        <f t="shared" ca="1" si="153"/>
        <v/>
      </c>
      <c r="J652" s="14" t="str">
        <f t="shared" ca="1" si="159"/>
        <v>b</v>
      </c>
      <c r="L652" s="8">
        <f t="shared" si="158"/>
        <v>54089</v>
      </c>
      <c r="N652" s="29"/>
      <c r="O652" t="str">
        <f t="shared" si="155"/>
        <v xml:space="preserve"> </v>
      </c>
      <c r="P652" t="str">
        <f t="shared" si="156"/>
        <v xml:space="preserve"> </v>
      </c>
      <c r="Q652" s="59" t="str">
        <f t="shared" si="154"/>
        <v xml:space="preserve"> </v>
      </c>
      <c r="R652" s="36" t="str">
        <f t="shared" si="157"/>
        <v xml:space="preserve"> </v>
      </c>
      <c r="S652" s="37" t="str">
        <f t="shared" ca="1" si="147"/>
        <v xml:space="preserve"> </v>
      </c>
      <c r="T652" s="95">
        <f ca="1">IF(L652&gt;=N$2,1,D652*T653/VLOOKUP(L652,Moeda!A$3:D$24,4,1))</f>
        <v>1</v>
      </c>
    </row>
    <row r="653" spans="1:20" x14ac:dyDescent="0.2">
      <c r="A653" s="8">
        <v>54118</v>
      </c>
      <c r="B653" s="62"/>
      <c r="C653" s="39"/>
      <c r="D653" s="83" t="str">
        <f t="shared" ca="1" si="148"/>
        <v/>
      </c>
      <c r="E653" s="97" t="str">
        <f t="shared" ca="1" si="149"/>
        <v/>
      </c>
      <c r="F653" s="82" t="str">
        <f t="shared" ca="1" si="150"/>
        <v/>
      </c>
      <c r="G653" s="97" t="str">
        <f t="shared" ca="1" si="151"/>
        <v/>
      </c>
      <c r="H653" s="82" t="str">
        <f t="shared" ca="1" si="152"/>
        <v/>
      </c>
      <c r="I653" s="97" t="str">
        <f t="shared" ca="1" si="153"/>
        <v/>
      </c>
      <c r="J653" s="14" t="str">
        <f t="shared" ca="1" si="159"/>
        <v>b</v>
      </c>
      <c r="L653" s="8">
        <f t="shared" si="158"/>
        <v>54118</v>
      </c>
      <c r="N653" s="29"/>
      <c r="O653" t="str">
        <f t="shared" si="155"/>
        <v xml:space="preserve"> </v>
      </c>
      <c r="P653" t="str">
        <f t="shared" si="156"/>
        <v xml:space="preserve"> </v>
      </c>
      <c r="Q653" s="59" t="str">
        <f t="shared" si="154"/>
        <v xml:space="preserve"> </v>
      </c>
      <c r="R653" s="36" t="str">
        <f t="shared" si="157"/>
        <v xml:space="preserve"> </v>
      </c>
      <c r="S653" s="37" t="str">
        <f t="shared" ca="1" si="147"/>
        <v xml:space="preserve"> </v>
      </c>
      <c r="T653" s="95">
        <f ca="1">IF(L653&gt;=N$2,1,D653*T654/VLOOKUP(L653,Moeda!A$3:D$24,4,1))</f>
        <v>1</v>
      </c>
    </row>
    <row r="654" spans="1:20" x14ac:dyDescent="0.2">
      <c r="A654" s="8">
        <v>54149</v>
      </c>
      <c r="B654" s="62"/>
      <c r="C654" s="39"/>
      <c r="D654" s="83" t="str">
        <f t="shared" ca="1" si="148"/>
        <v/>
      </c>
      <c r="E654" s="97" t="str">
        <f t="shared" ca="1" si="149"/>
        <v/>
      </c>
      <c r="F654" s="82" t="str">
        <f t="shared" ca="1" si="150"/>
        <v/>
      </c>
      <c r="G654" s="97" t="str">
        <f t="shared" ca="1" si="151"/>
        <v/>
      </c>
      <c r="H654" s="82" t="str">
        <f t="shared" ca="1" si="152"/>
        <v/>
      </c>
      <c r="I654" s="97" t="str">
        <f t="shared" ca="1" si="153"/>
        <v/>
      </c>
      <c r="J654" s="14" t="str">
        <f t="shared" ca="1" si="159"/>
        <v>b</v>
      </c>
      <c r="L654" s="8">
        <f t="shared" si="158"/>
        <v>54149</v>
      </c>
      <c r="N654" s="29"/>
      <c r="O654" t="str">
        <f t="shared" si="155"/>
        <v xml:space="preserve"> </v>
      </c>
      <c r="P654" t="str">
        <f t="shared" si="156"/>
        <v xml:space="preserve"> </v>
      </c>
      <c r="Q654" s="59" t="str">
        <f t="shared" si="154"/>
        <v xml:space="preserve"> </v>
      </c>
      <c r="R654" s="36" t="str">
        <f t="shared" si="157"/>
        <v xml:space="preserve"> </v>
      </c>
      <c r="S654" s="37" t="str">
        <f t="shared" ca="1" si="147"/>
        <v xml:space="preserve"> </v>
      </c>
      <c r="T654" s="95">
        <f ca="1">IF(L654&gt;=N$2,1,D654*T655/VLOOKUP(L654,Moeda!A$3:D$24,4,1))</f>
        <v>1</v>
      </c>
    </row>
    <row r="655" spans="1:20" x14ac:dyDescent="0.2">
      <c r="A655" s="8">
        <v>54179</v>
      </c>
      <c r="B655" s="62"/>
      <c r="C655" s="39"/>
      <c r="D655" s="83" t="str">
        <f t="shared" ca="1" si="148"/>
        <v/>
      </c>
      <c r="E655" s="97" t="str">
        <f t="shared" ca="1" si="149"/>
        <v/>
      </c>
      <c r="F655" s="82" t="str">
        <f t="shared" ca="1" si="150"/>
        <v/>
      </c>
      <c r="G655" s="97" t="str">
        <f t="shared" ca="1" si="151"/>
        <v/>
      </c>
      <c r="H655" s="82" t="str">
        <f t="shared" ca="1" si="152"/>
        <v/>
      </c>
      <c r="I655" s="97" t="str">
        <f t="shared" ca="1" si="153"/>
        <v/>
      </c>
      <c r="J655" s="14" t="str">
        <f t="shared" ca="1" si="159"/>
        <v>b</v>
      </c>
      <c r="L655" s="8">
        <f t="shared" si="158"/>
        <v>54179</v>
      </c>
      <c r="N655" s="29"/>
      <c r="O655" t="str">
        <f t="shared" si="155"/>
        <v xml:space="preserve"> </v>
      </c>
      <c r="P655" t="str">
        <f t="shared" si="156"/>
        <v xml:space="preserve"> </v>
      </c>
      <c r="Q655" s="59" t="str">
        <f t="shared" si="154"/>
        <v xml:space="preserve"> </v>
      </c>
      <c r="R655" s="36" t="str">
        <f t="shared" si="157"/>
        <v xml:space="preserve"> </v>
      </c>
      <c r="S655" s="37" t="str">
        <f t="shared" ca="1" si="147"/>
        <v xml:space="preserve"> </v>
      </c>
      <c r="T655" s="95">
        <f ca="1">IF(L655&gt;=N$2,1,D655*T656/VLOOKUP(L655,Moeda!A$3:D$24,4,1))</f>
        <v>1</v>
      </c>
    </row>
    <row r="656" spans="1:20" x14ac:dyDescent="0.2">
      <c r="A656" s="8">
        <v>54210</v>
      </c>
      <c r="B656" s="62"/>
      <c r="C656" s="39"/>
      <c r="D656" s="83" t="str">
        <f t="shared" ca="1" si="148"/>
        <v/>
      </c>
      <c r="E656" s="97" t="str">
        <f t="shared" ca="1" si="149"/>
        <v/>
      </c>
      <c r="F656" s="82" t="str">
        <f t="shared" ca="1" si="150"/>
        <v/>
      </c>
      <c r="G656" s="97" t="str">
        <f t="shared" ca="1" si="151"/>
        <v/>
      </c>
      <c r="H656" s="82" t="str">
        <f t="shared" ca="1" si="152"/>
        <v/>
      </c>
      <c r="I656" s="97" t="str">
        <f t="shared" ca="1" si="153"/>
        <v/>
      </c>
      <c r="J656" s="14" t="str">
        <f t="shared" ca="1" si="159"/>
        <v>b</v>
      </c>
      <c r="L656" s="8">
        <f t="shared" si="158"/>
        <v>54210</v>
      </c>
      <c r="N656" s="29"/>
      <c r="O656" t="str">
        <f t="shared" si="155"/>
        <v xml:space="preserve"> </v>
      </c>
      <c r="P656" t="str">
        <f t="shared" si="156"/>
        <v xml:space="preserve"> </v>
      </c>
      <c r="Q656" s="59" t="str">
        <f t="shared" si="154"/>
        <v xml:space="preserve"> </v>
      </c>
      <c r="R656" s="36" t="str">
        <f t="shared" si="157"/>
        <v xml:space="preserve"> </v>
      </c>
      <c r="S656" s="37" t="str">
        <f t="shared" ca="1" si="147"/>
        <v xml:space="preserve"> </v>
      </c>
      <c r="T656" s="95">
        <f ca="1">IF(L656&gt;=N$2,1,D656*T657/VLOOKUP(L656,Moeda!A$3:D$24,4,1))</f>
        <v>1</v>
      </c>
    </row>
    <row r="657" spans="1:20" x14ac:dyDescent="0.2">
      <c r="A657" s="8">
        <v>54240</v>
      </c>
      <c r="B657" s="62"/>
      <c r="C657" s="39"/>
      <c r="D657" s="83" t="str">
        <f t="shared" ca="1" si="148"/>
        <v/>
      </c>
      <c r="E657" s="97" t="str">
        <f t="shared" ca="1" si="149"/>
        <v/>
      </c>
      <c r="F657" s="82" t="str">
        <f t="shared" ca="1" si="150"/>
        <v/>
      </c>
      <c r="G657" s="97" t="str">
        <f t="shared" ca="1" si="151"/>
        <v/>
      </c>
      <c r="H657" s="82" t="str">
        <f t="shared" ca="1" si="152"/>
        <v/>
      </c>
      <c r="I657" s="97" t="str">
        <f t="shared" ca="1" si="153"/>
        <v/>
      </c>
      <c r="J657" s="14" t="str">
        <f t="shared" ca="1" si="159"/>
        <v>b</v>
      </c>
      <c r="L657" s="8">
        <f t="shared" si="158"/>
        <v>54240</v>
      </c>
      <c r="N657" s="29"/>
      <c r="O657" t="str">
        <f t="shared" si="155"/>
        <v xml:space="preserve"> </v>
      </c>
      <c r="P657" t="str">
        <f t="shared" si="156"/>
        <v xml:space="preserve"> </v>
      </c>
      <c r="Q657" s="59" t="str">
        <f t="shared" si="154"/>
        <v xml:space="preserve"> </v>
      </c>
      <c r="R657" s="36" t="str">
        <f t="shared" si="157"/>
        <v xml:space="preserve"> </v>
      </c>
      <c r="S657" s="37" t="str">
        <f t="shared" ca="1" si="147"/>
        <v xml:space="preserve"> </v>
      </c>
      <c r="T657" s="95">
        <f ca="1">IF(L657&gt;=N$2,1,D657*T658/VLOOKUP(L657,Moeda!A$3:D$24,4,1))</f>
        <v>1</v>
      </c>
    </row>
    <row r="658" spans="1:20" x14ac:dyDescent="0.2">
      <c r="A658" s="8">
        <v>54271</v>
      </c>
      <c r="B658" s="62"/>
      <c r="C658" s="39"/>
      <c r="D658" s="83" t="str">
        <f t="shared" ca="1" si="148"/>
        <v/>
      </c>
      <c r="E658" s="97" t="str">
        <f t="shared" ca="1" si="149"/>
        <v/>
      </c>
      <c r="F658" s="82" t="str">
        <f t="shared" ca="1" si="150"/>
        <v/>
      </c>
      <c r="G658" s="97" t="str">
        <f t="shared" ca="1" si="151"/>
        <v/>
      </c>
      <c r="H658" s="82" t="str">
        <f t="shared" ca="1" si="152"/>
        <v/>
      </c>
      <c r="I658" s="97" t="str">
        <f t="shared" ca="1" si="153"/>
        <v/>
      </c>
      <c r="J658" s="14" t="str">
        <f t="shared" ca="1" si="159"/>
        <v>b</v>
      </c>
      <c r="L658" s="8">
        <f t="shared" si="158"/>
        <v>54271</v>
      </c>
      <c r="N658" s="29"/>
      <c r="O658" t="str">
        <f t="shared" si="155"/>
        <v xml:space="preserve"> </v>
      </c>
      <c r="P658" t="str">
        <f t="shared" si="156"/>
        <v xml:space="preserve"> </v>
      </c>
      <c r="Q658" s="59" t="str">
        <f t="shared" si="154"/>
        <v xml:space="preserve"> </v>
      </c>
      <c r="R658" s="36" t="str">
        <f t="shared" si="157"/>
        <v xml:space="preserve"> </v>
      </c>
      <c r="S658" s="37" t="str">
        <f t="shared" ca="1" si="147"/>
        <v xml:space="preserve"> </v>
      </c>
      <c r="T658" s="95">
        <f ca="1">IF(L658&gt;=N$2,1,D658*T659/VLOOKUP(L658,Moeda!A$3:D$24,4,1))</f>
        <v>1</v>
      </c>
    </row>
    <row r="659" spans="1:20" x14ac:dyDescent="0.2">
      <c r="A659" s="8">
        <v>54302</v>
      </c>
      <c r="B659" s="62"/>
      <c r="C659" s="39"/>
      <c r="D659" s="83" t="str">
        <f t="shared" ca="1" si="148"/>
        <v/>
      </c>
      <c r="E659" s="97" t="str">
        <f t="shared" ca="1" si="149"/>
        <v/>
      </c>
      <c r="F659" s="82" t="str">
        <f t="shared" ca="1" si="150"/>
        <v/>
      </c>
      <c r="G659" s="97" t="str">
        <f t="shared" ca="1" si="151"/>
        <v/>
      </c>
      <c r="H659" s="82" t="str">
        <f t="shared" ca="1" si="152"/>
        <v/>
      </c>
      <c r="I659" s="97" t="str">
        <f t="shared" ca="1" si="153"/>
        <v/>
      </c>
      <c r="J659" s="14" t="str">
        <f t="shared" ca="1" si="159"/>
        <v>b</v>
      </c>
      <c r="L659" s="8">
        <f t="shared" si="158"/>
        <v>54302</v>
      </c>
      <c r="N659" s="29"/>
      <c r="O659" t="str">
        <f t="shared" si="155"/>
        <v xml:space="preserve"> </v>
      </c>
      <c r="P659" t="str">
        <f t="shared" si="156"/>
        <v xml:space="preserve"> </v>
      </c>
      <c r="Q659" s="59" t="str">
        <f t="shared" si="154"/>
        <v xml:space="preserve"> </v>
      </c>
      <c r="R659" s="36" t="str">
        <f t="shared" si="157"/>
        <v xml:space="preserve"> </v>
      </c>
      <c r="S659" s="37" t="str">
        <f t="shared" ref="S659:S722" ca="1" si="160">IF(L659=N$2,1,IF(L659&lt;N$2,T659," "))</f>
        <v xml:space="preserve"> </v>
      </c>
      <c r="T659" s="95">
        <f ca="1">IF(L659&gt;=N$2,1,D659*T660/VLOOKUP(L659,Moeda!A$3:D$24,4,1))</f>
        <v>1</v>
      </c>
    </row>
    <row r="660" spans="1:20" x14ac:dyDescent="0.2">
      <c r="A660" s="8">
        <v>54332</v>
      </c>
      <c r="B660" s="62"/>
      <c r="C660" s="39"/>
      <c r="D660" s="83" t="str">
        <f t="shared" ref="D660:D723" ca="1" si="161">IF(J660="b","",C660/C659)</f>
        <v/>
      </c>
      <c r="E660" s="97" t="str">
        <f t="shared" ref="E660:E723" ca="1" si="162">IF($J660="b","",100*(D660-1))</f>
        <v/>
      </c>
      <c r="F660" s="82" t="str">
        <f t="shared" ref="F660:F723" ca="1" si="163">IF(J660="b","",IF(MONTH(A660)=1,D660,D660*F659))</f>
        <v/>
      </c>
      <c r="G660" s="97" t="str">
        <f t="shared" ref="G660:G723" ca="1" si="164">IF($J660="b","",100*(F660-1))</f>
        <v/>
      </c>
      <c r="H660" s="82" t="str">
        <f t="shared" ref="H660:H723" ca="1" si="165">IF($J660="b","",PRODUCT(D649:D660))</f>
        <v/>
      </c>
      <c r="I660" s="97" t="str">
        <f t="shared" ref="I660:I723" ca="1" si="166">IF($J660="b","",100*(H660-1))</f>
        <v/>
      </c>
      <c r="J660" s="14" t="str">
        <f t="shared" ca="1" si="159"/>
        <v>b</v>
      </c>
      <c r="L660" s="8">
        <f t="shared" si="158"/>
        <v>54332</v>
      </c>
      <c r="N660" s="29"/>
      <c r="O660" t="str">
        <f t="shared" si="155"/>
        <v xml:space="preserve"> </v>
      </c>
      <c r="P660" t="str">
        <f t="shared" si="156"/>
        <v xml:space="preserve"> </v>
      </c>
      <c r="Q660" s="59" t="str">
        <f t="shared" si="154"/>
        <v xml:space="preserve"> </v>
      </c>
      <c r="R660" s="36" t="str">
        <f t="shared" si="157"/>
        <v xml:space="preserve"> </v>
      </c>
      <c r="S660" s="37" t="str">
        <f t="shared" ca="1" si="160"/>
        <v xml:space="preserve"> </v>
      </c>
      <c r="T660" s="95">
        <f ca="1">IF(L660&gt;=N$2,1,D660*T661/VLOOKUP(L660,Moeda!A$3:D$24,4,1))</f>
        <v>1</v>
      </c>
    </row>
    <row r="661" spans="1:20" x14ac:dyDescent="0.2">
      <c r="A661" s="8">
        <v>54363</v>
      </c>
      <c r="B661" s="62"/>
      <c r="C661" s="39"/>
      <c r="D661" s="83" t="str">
        <f t="shared" ca="1" si="161"/>
        <v/>
      </c>
      <c r="E661" s="97" t="str">
        <f t="shared" ca="1" si="162"/>
        <v/>
      </c>
      <c r="F661" s="82" t="str">
        <f t="shared" ca="1" si="163"/>
        <v/>
      </c>
      <c r="G661" s="97" t="str">
        <f t="shared" ca="1" si="164"/>
        <v/>
      </c>
      <c r="H661" s="82" t="str">
        <f t="shared" ca="1" si="165"/>
        <v/>
      </c>
      <c r="I661" s="97" t="str">
        <f t="shared" ca="1" si="166"/>
        <v/>
      </c>
      <c r="J661" s="14" t="str">
        <f t="shared" ca="1" si="159"/>
        <v>b</v>
      </c>
      <c r="L661" s="8">
        <f t="shared" si="158"/>
        <v>54363</v>
      </c>
      <c r="N661" s="29"/>
      <c r="O661" t="str">
        <f t="shared" si="155"/>
        <v xml:space="preserve"> </v>
      </c>
      <c r="P661" t="str">
        <f t="shared" si="156"/>
        <v xml:space="preserve"> </v>
      </c>
      <c r="Q661" s="59" t="str">
        <f t="shared" si="154"/>
        <v xml:space="preserve"> </v>
      </c>
      <c r="R661" s="36" t="str">
        <f t="shared" si="157"/>
        <v xml:space="preserve"> </v>
      </c>
      <c r="S661" s="37" t="str">
        <f t="shared" ca="1" si="160"/>
        <v xml:space="preserve"> </v>
      </c>
      <c r="T661" s="95">
        <f ca="1">IF(L661&gt;=N$2,1,D661*T662/VLOOKUP(L661,Moeda!A$3:D$24,4,1))</f>
        <v>1</v>
      </c>
    </row>
    <row r="662" spans="1:20" x14ac:dyDescent="0.2">
      <c r="A662" s="8">
        <v>54393</v>
      </c>
      <c r="B662" s="62"/>
      <c r="C662" s="39"/>
      <c r="D662" s="83" t="str">
        <f t="shared" ca="1" si="161"/>
        <v/>
      </c>
      <c r="E662" s="97" t="str">
        <f t="shared" ca="1" si="162"/>
        <v/>
      </c>
      <c r="F662" s="82" t="str">
        <f t="shared" ca="1" si="163"/>
        <v/>
      </c>
      <c r="G662" s="97" t="str">
        <f t="shared" ca="1" si="164"/>
        <v/>
      </c>
      <c r="H662" s="82" t="str">
        <f t="shared" ca="1" si="165"/>
        <v/>
      </c>
      <c r="I662" s="97" t="str">
        <f t="shared" ca="1" si="166"/>
        <v/>
      </c>
      <c r="J662" s="14" t="str">
        <f t="shared" ca="1" si="159"/>
        <v>b</v>
      </c>
      <c r="L662" s="8">
        <f t="shared" si="158"/>
        <v>54393</v>
      </c>
      <c r="N662" s="29"/>
      <c r="O662" t="str">
        <f t="shared" si="155"/>
        <v xml:space="preserve"> </v>
      </c>
      <c r="P662" t="str">
        <f t="shared" si="156"/>
        <v xml:space="preserve"> </v>
      </c>
      <c r="Q662" s="59" t="str">
        <f t="shared" si="154"/>
        <v xml:space="preserve"> </v>
      </c>
      <c r="R662" s="36" t="str">
        <f t="shared" si="157"/>
        <v xml:space="preserve"> </v>
      </c>
      <c r="S662" s="37" t="str">
        <f t="shared" ca="1" si="160"/>
        <v xml:space="preserve"> </v>
      </c>
      <c r="T662" s="95">
        <f ca="1">IF(L662&gt;=N$2,1,D662*T663/VLOOKUP(L662,Moeda!A$3:D$24,4,1))</f>
        <v>1</v>
      </c>
    </row>
    <row r="663" spans="1:20" x14ac:dyDescent="0.2">
      <c r="A663" s="8">
        <v>54424</v>
      </c>
      <c r="B663" s="62"/>
      <c r="C663" s="39"/>
      <c r="D663" s="83" t="str">
        <f t="shared" ca="1" si="161"/>
        <v/>
      </c>
      <c r="E663" s="97" t="str">
        <f t="shared" ca="1" si="162"/>
        <v/>
      </c>
      <c r="F663" s="82" t="str">
        <f t="shared" ca="1" si="163"/>
        <v/>
      </c>
      <c r="G663" s="97" t="str">
        <f t="shared" ca="1" si="164"/>
        <v/>
      </c>
      <c r="H663" s="82" t="str">
        <f t="shared" ca="1" si="165"/>
        <v/>
      </c>
      <c r="I663" s="97" t="str">
        <f t="shared" ca="1" si="166"/>
        <v/>
      </c>
      <c r="J663" s="14" t="str">
        <f t="shared" ca="1" si="159"/>
        <v>b</v>
      </c>
      <c r="L663" s="8">
        <f t="shared" si="158"/>
        <v>54424</v>
      </c>
      <c r="N663" s="29"/>
      <c r="O663" t="str">
        <f t="shared" si="155"/>
        <v xml:space="preserve"> </v>
      </c>
      <c r="P663" t="str">
        <f t="shared" si="156"/>
        <v xml:space="preserve"> </v>
      </c>
      <c r="Q663" s="59" t="str">
        <f t="shared" ref="Q663:Q726" si="167">IF(M663&gt;=1,O663*P663," ")</f>
        <v xml:space="preserve"> </v>
      </c>
      <c r="R663" s="36" t="str">
        <f t="shared" si="157"/>
        <v xml:space="preserve"> </v>
      </c>
      <c r="S663" s="37" t="str">
        <f t="shared" ca="1" si="160"/>
        <v xml:space="preserve"> </v>
      </c>
      <c r="T663" s="95">
        <f ca="1">IF(L663&gt;=N$2,1,D663*T664/VLOOKUP(L663,Moeda!A$3:D$24,4,1))</f>
        <v>1</v>
      </c>
    </row>
    <row r="664" spans="1:20" x14ac:dyDescent="0.2">
      <c r="A664" s="8">
        <v>54455</v>
      </c>
      <c r="B664" s="62"/>
      <c r="C664" s="39"/>
      <c r="D664" s="83" t="str">
        <f t="shared" ca="1" si="161"/>
        <v/>
      </c>
      <c r="E664" s="97" t="str">
        <f t="shared" ca="1" si="162"/>
        <v/>
      </c>
      <c r="F664" s="82" t="str">
        <f t="shared" ca="1" si="163"/>
        <v/>
      </c>
      <c r="G664" s="97" t="str">
        <f t="shared" ca="1" si="164"/>
        <v/>
      </c>
      <c r="H664" s="82" t="str">
        <f t="shared" ca="1" si="165"/>
        <v/>
      </c>
      <c r="I664" s="97" t="str">
        <f t="shared" ca="1" si="166"/>
        <v/>
      </c>
      <c r="J664" s="14" t="str">
        <f t="shared" ca="1" si="159"/>
        <v>b</v>
      </c>
      <c r="L664" s="8">
        <f t="shared" si="158"/>
        <v>54455</v>
      </c>
      <c r="N664" s="29"/>
      <c r="O664" t="str">
        <f t="shared" si="155"/>
        <v xml:space="preserve"> </v>
      </c>
      <c r="P664" t="str">
        <f t="shared" si="156"/>
        <v xml:space="preserve"> </v>
      </c>
      <c r="Q664" s="59" t="str">
        <f t="shared" si="167"/>
        <v xml:space="preserve"> </v>
      </c>
      <c r="R664" s="36" t="str">
        <f t="shared" si="157"/>
        <v xml:space="preserve"> </v>
      </c>
      <c r="S664" s="37" t="str">
        <f t="shared" ca="1" si="160"/>
        <v xml:space="preserve"> </v>
      </c>
      <c r="T664" s="95">
        <f ca="1">IF(L664&gt;=N$2,1,D664*T665/VLOOKUP(L664,Moeda!A$3:D$24,4,1))</f>
        <v>1</v>
      </c>
    </row>
    <row r="665" spans="1:20" x14ac:dyDescent="0.2">
      <c r="A665" s="8">
        <v>54483</v>
      </c>
      <c r="B665" s="62"/>
      <c r="C665" s="39"/>
      <c r="D665" s="83" t="str">
        <f t="shared" ca="1" si="161"/>
        <v/>
      </c>
      <c r="E665" s="97" t="str">
        <f t="shared" ca="1" si="162"/>
        <v/>
      </c>
      <c r="F665" s="82" t="str">
        <f t="shared" ca="1" si="163"/>
        <v/>
      </c>
      <c r="G665" s="97" t="str">
        <f t="shared" ca="1" si="164"/>
        <v/>
      </c>
      <c r="H665" s="82" t="str">
        <f t="shared" ca="1" si="165"/>
        <v/>
      </c>
      <c r="I665" s="97" t="str">
        <f t="shared" ca="1" si="166"/>
        <v/>
      </c>
      <c r="J665" s="14" t="str">
        <f t="shared" ca="1" si="159"/>
        <v>b</v>
      </c>
      <c r="L665" s="8">
        <f t="shared" si="158"/>
        <v>54483</v>
      </c>
      <c r="N665" s="29"/>
      <c r="O665" t="str">
        <f t="shared" si="155"/>
        <v xml:space="preserve"> </v>
      </c>
      <c r="P665" t="str">
        <f t="shared" si="156"/>
        <v xml:space="preserve"> </v>
      </c>
      <c r="Q665" s="59" t="str">
        <f t="shared" si="167"/>
        <v xml:space="preserve"> </v>
      </c>
      <c r="R665" s="36" t="str">
        <f t="shared" si="157"/>
        <v xml:space="preserve"> </v>
      </c>
      <c r="S665" s="37" t="str">
        <f t="shared" ca="1" si="160"/>
        <v xml:space="preserve"> </v>
      </c>
      <c r="T665" s="95">
        <f ca="1">IF(L665&gt;=N$2,1,D665*T666/VLOOKUP(L665,Moeda!A$3:D$24,4,1))</f>
        <v>1</v>
      </c>
    </row>
    <row r="666" spans="1:20" x14ac:dyDescent="0.2">
      <c r="A666" s="8">
        <v>54514</v>
      </c>
      <c r="B666" s="62"/>
      <c r="C666" s="39"/>
      <c r="D666" s="83" t="str">
        <f t="shared" ca="1" si="161"/>
        <v/>
      </c>
      <c r="E666" s="97" t="str">
        <f t="shared" ca="1" si="162"/>
        <v/>
      </c>
      <c r="F666" s="82" t="str">
        <f t="shared" ca="1" si="163"/>
        <v/>
      </c>
      <c r="G666" s="97" t="str">
        <f t="shared" ca="1" si="164"/>
        <v/>
      </c>
      <c r="H666" s="82" t="str">
        <f t="shared" ca="1" si="165"/>
        <v/>
      </c>
      <c r="I666" s="97" t="str">
        <f t="shared" ca="1" si="166"/>
        <v/>
      </c>
      <c r="J666" s="14" t="str">
        <f t="shared" ca="1" si="159"/>
        <v>b</v>
      </c>
      <c r="L666" s="8">
        <f t="shared" si="158"/>
        <v>54514</v>
      </c>
      <c r="N666" s="29"/>
      <c r="O666" t="str">
        <f t="shared" si="155"/>
        <v xml:space="preserve"> </v>
      </c>
      <c r="P666" t="str">
        <f t="shared" si="156"/>
        <v xml:space="preserve"> </v>
      </c>
      <c r="Q666" s="59" t="str">
        <f t="shared" si="167"/>
        <v xml:space="preserve"> </v>
      </c>
      <c r="R666" s="36" t="str">
        <f t="shared" si="157"/>
        <v xml:space="preserve"> </v>
      </c>
      <c r="S666" s="37" t="str">
        <f t="shared" ca="1" si="160"/>
        <v xml:space="preserve"> </v>
      </c>
      <c r="T666" s="95">
        <f ca="1">IF(L666&gt;=N$2,1,D666*T667/VLOOKUP(L666,Moeda!A$3:D$24,4,1))</f>
        <v>1</v>
      </c>
    </row>
    <row r="667" spans="1:20" x14ac:dyDescent="0.2">
      <c r="A667" s="8">
        <v>54544</v>
      </c>
      <c r="B667" s="62"/>
      <c r="C667" s="39"/>
      <c r="D667" s="83" t="str">
        <f t="shared" ca="1" si="161"/>
        <v/>
      </c>
      <c r="E667" s="97" t="str">
        <f t="shared" ca="1" si="162"/>
        <v/>
      </c>
      <c r="F667" s="82" t="str">
        <f t="shared" ca="1" si="163"/>
        <v/>
      </c>
      <c r="G667" s="97" t="str">
        <f t="shared" ca="1" si="164"/>
        <v/>
      </c>
      <c r="H667" s="82" t="str">
        <f t="shared" ca="1" si="165"/>
        <v/>
      </c>
      <c r="I667" s="97" t="str">
        <f t="shared" ca="1" si="166"/>
        <v/>
      </c>
      <c r="J667" s="14" t="str">
        <f t="shared" ca="1" si="159"/>
        <v>b</v>
      </c>
      <c r="L667" s="8">
        <f t="shared" si="158"/>
        <v>54544</v>
      </c>
      <c r="N667" s="29"/>
      <c r="O667" t="str">
        <f t="shared" si="155"/>
        <v xml:space="preserve"> </v>
      </c>
      <c r="P667" t="str">
        <f t="shared" si="156"/>
        <v xml:space="preserve"> </v>
      </c>
      <c r="Q667" s="59" t="str">
        <f t="shared" si="167"/>
        <v xml:space="preserve"> </v>
      </c>
      <c r="R667" s="36" t="str">
        <f t="shared" si="157"/>
        <v xml:space="preserve"> </v>
      </c>
      <c r="S667" s="37" t="str">
        <f t="shared" ca="1" si="160"/>
        <v xml:space="preserve"> </v>
      </c>
      <c r="T667" s="95">
        <f ca="1">IF(L667&gt;=N$2,1,D667*T668/VLOOKUP(L667,Moeda!A$3:D$24,4,1))</f>
        <v>1</v>
      </c>
    </row>
    <row r="668" spans="1:20" x14ac:dyDescent="0.2">
      <c r="A668" s="8">
        <v>54575</v>
      </c>
      <c r="B668" s="62"/>
      <c r="C668" s="39"/>
      <c r="D668" s="83" t="str">
        <f t="shared" ca="1" si="161"/>
        <v/>
      </c>
      <c r="E668" s="97" t="str">
        <f t="shared" ca="1" si="162"/>
        <v/>
      </c>
      <c r="F668" s="82" t="str">
        <f t="shared" ca="1" si="163"/>
        <v/>
      </c>
      <c r="G668" s="97" t="str">
        <f t="shared" ca="1" si="164"/>
        <v/>
      </c>
      <c r="H668" s="82" t="str">
        <f t="shared" ca="1" si="165"/>
        <v/>
      </c>
      <c r="I668" s="97" t="str">
        <f t="shared" ca="1" si="166"/>
        <v/>
      </c>
      <c r="J668" s="14" t="str">
        <f t="shared" ca="1" si="159"/>
        <v>b</v>
      </c>
      <c r="L668" s="8">
        <f t="shared" si="158"/>
        <v>54575</v>
      </c>
      <c r="N668" s="29"/>
      <c r="O668" t="str">
        <f t="shared" si="155"/>
        <v xml:space="preserve"> </v>
      </c>
      <c r="P668" t="str">
        <f t="shared" si="156"/>
        <v xml:space="preserve"> </v>
      </c>
      <c r="Q668" s="59" t="str">
        <f t="shared" si="167"/>
        <v xml:space="preserve"> </v>
      </c>
      <c r="R668" s="36" t="str">
        <f t="shared" si="157"/>
        <v xml:space="preserve"> </v>
      </c>
      <c r="S668" s="37" t="str">
        <f t="shared" ca="1" si="160"/>
        <v xml:space="preserve"> </v>
      </c>
      <c r="T668" s="95">
        <f ca="1">IF(L668&gt;=N$2,1,D668*T669/VLOOKUP(L668,Moeda!A$3:D$24,4,1))</f>
        <v>1</v>
      </c>
    </row>
    <row r="669" spans="1:20" x14ac:dyDescent="0.2">
      <c r="A669" s="8">
        <v>54605</v>
      </c>
      <c r="B669" s="62"/>
      <c r="C669" s="39"/>
      <c r="D669" s="83" t="str">
        <f t="shared" ca="1" si="161"/>
        <v/>
      </c>
      <c r="E669" s="97" t="str">
        <f t="shared" ca="1" si="162"/>
        <v/>
      </c>
      <c r="F669" s="82" t="str">
        <f t="shared" ca="1" si="163"/>
        <v/>
      </c>
      <c r="G669" s="97" t="str">
        <f t="shared" ca="1" si="164"/>
        <v/>
      </c>
      <c r="H669" s="82" t="str">
        <f t="shared" ca="1" si="165"/>
        <v/>
      </c>
      <c r="I669" s="97" t="str">
        <f t="shared" ca="1" si="166"/>
        <v/>
      </c>
      <c r="J669" s="14" t="str">
        <f t="shared" ca="1" si="159"/>
        <v>b</v>
      </c>
      <c r="L669" s="8">
        <f t="shared" si="158"/>
        <v>54605</v>
      </c>
      <c r="N669" s="29"/>
      <c r="O669" t="str">
        <f t="shared" si="155"/>
        <v xml:space="preserve"> </v>
      </c>
      <c r="P669" t="str">
        <f t="shared" si="156"/>
        <v xml:space="preserve"> </v>
      </c>
      <c r="Q669" s="59" t="str">
        <f t="shared" si="167"/>
        <v xml:space="preserve"> </v>
      </c>
      <c r="R669" s="36" t="str">
        <f t="shared" si="157"/>
        <v xml:space="preserve"> </v>
      </c>
      <c r="S669" s="37" t="str">
        <f t="shared" ca="1" si="160"/>
        <v xml:space="preserve"> </v>
      </c>
      <c r="T669" s="95">
        <f ca="1">IF(L669&gt;=N$2,1,D669*T670/VLOOKUP(L669,Moeda!A$3:D$24,4,1))</f>
        <v>1</v>
      </c>
    </row>
    <row r="670" spans="1:20" x14ac:dyDescent="0.2">
      <c r="A670" s="8">
        <v>54636</v>
      </c>
      <c r="B670" s="62"/>
      <c r="C670" s="39"/>
      <c r="D670" s="83" t="str">
        <f t="shared" ca="1" si="161"/>
        <v/>
      </c>
      <c r="E670" s="97" t="str">
        <f t="shared" ca="1" si="162"/>
        <v/>
      </c>
      <c r="F670" s="82" t="str">
        <f t="shared" ca="1" si="163"/>
        <v/>
      </c>
      <c r="G670" s="97" t="str">
        <f t="shared" ca="1" si="164"/>
        <v/>
      </c>
      <c r="H670" s="82" t="str">
        <f t="shared" ca="1" si="165"/>
        <v/>
      </c>
      <c r="I670" s="97" t="str">
        <f t="shared" ca="1" si="166"/>
        <v/>
      </c>
      <c r="J670" s="14" t="str">
        <f t="shared" ca="1" si="159"/>
        <v>b</v>
      </c>
      <c r="L670" s="8">
        <f t="shared" si="158"/>
        <v>54636</v>
      </c>
      <c r="N670" s="29"/>
      <c r="O670" t="str">
        <f t="shared" si="155"/>
        <v xml:space="preserve"> </v>
      </c>
      <c r="P670" t="str">
        <f t="shared" si="156"/>
        <v xml:space="preserve"> </v>
      </c>
      <c r="Q670" s="59" t="str">
        <f t="shared" si="167"/>
        <v xml:space="preserve"> </v>
      </c>
      <c r="R670" s="36" t="str">
        <f t="shared" si="157"/>
        <v xml:space="preserve"> </v>
      </c>
      <c r="S670" s="37" t="str">
        <f t="shared" ca="1" si="160"/>
        <v xml:space="preserve"> </v>
      </c>
      <c r="T670" s="95">
        <f ca="1">IF(L670&gt;=N$2,1,D670*T671/VLOOKUP(L670,Moeda!A$3:D$24,4,1))</f>
        <v>1</v>
      </c>
    </row>
    <row r="671" spans="1:20" x14ac:dyDescent="0.2">
      <c r="A671" s="8">
        <v>54667</v>
      </c>
      <c r="B671" s="62"/>
      <c r="C671" s="39"/>
      <c r="D671" s="83" t="str">
        <f t="shared" ca="1" si="161"/>
        <v/>
      </c>
      <c r="E671" s="97" t="str">
        <f t="shared" ca="1" si="162"/>
        <v/>
      </c>
      <c r="F671" s="82" t="str">
        <f t="shared" ca="1" si="163"/>
        <v/>
      </c>
      <c r="G671" s="97" t="str">
        <f t="shared" ca="1" si="164"/>
        <v/>
      </c>
      <c r="H671" s="82" t="str">
        <f t="shared" ca="1" si="165"/>
        <v/>
      </c>
      <c r="I671" s="97" t="str">
        <f t="shared" ca="1" si="166"/>
        <v/>
      </c>
      <c r="J671" s="14" t="str">
        <f t="shared" ca="1" si="159"/>
        <v>b</v>
      </c>
      <c r="L671" s="8">
        <f t="shared" si="158"/>
        <v>54667</v>
      </c>
      <c r="N671" s="29"/>
      <c r="O671" t="str">
        <f t="shared" si="155"/>
        <v xml:space="preserve"> </v>
      </c>
      <c r="P671" t="str">
        <f t="shared" si="156"/>
        <v xml:space="preserve"> </v>
      </c>
      <c r="Q671" s="59" t="str">
        <f t="shared" si="167"/>
        <v xml:space="preserve"> </v>
      </c>
      <c r="R671" s="36" t="str">
        <f t="shared" si="157"/>
        <v xml:space="preserve"> </v>
      </c>
      <c r="S671" s="37" t="str">
        <f t="shared" ca="1" si="160"/>
        <v xml:space="preserve"> </v>
      </c>
      <c r="T671" s="95">
        <f ca="1">IF(L671&gt;=N$2,1,D671*T672/VLOOKUP(L671,Moeda!A$3:D$24,4,1))</f>
        <v>1</v>
      </c>
    </row>
    <row r="672" spans="1:20" x14ac:dyDescent="0.2">
      <c r="A672" s="8">
        <v>54697</v>
      </c>
      <c r="B672" s="62"/>
      <c r="C672" s="39"/>
      <c r="D672" s="83" t="str">
        <f t="shared" ca="1" si="161"/>
        <v/>
      </c>
      <c r="E672" s="97" t="str">
        <f t="shared" ca="1" si="162"/>
        <v/>
      </c>
      <c r="F672" s="82" t="str">
        <f t="shared" ca="1" si="163"/>
        <v/>
      </c>
      <c r="G672" s="97" t="str">
        <f t="shared" ca="1" si="164"/>
        <v/>
      </c>
      <c r="H672" s="82" t="str">
        <f t="shared" ca="1" si="165"/>
        <v/>
      </c>
      <c r="I672" s="97" t="str">
        <f t="shared" ca="1" si="166"/>
        <v/>
      </c>
      <c r="J672" s="14" t="str">
        <f t="shared" ca="1" si="159"/>
        <v>b</v>
      </c>
      <c r="L672" s="8">
        <f t="shared" si="158"/>
        <v>54697</v>
      </c>
      <c r="N672" s="29"/>
      <c r="O672" t="str">
        <f t="shared" si="155"/>
        <v xml:space="preserve"> </v>
      </c>
      <c r="P672" t="str">
        <f t="shared" si="156"/>
        <v xml:space="preserve"> </v>
      </c>
      <c r="Q672" s="59" t="str">
        <f t="shared" si="167"/>
        <v xml:space="preserve"> </v>
      </c>
      <c r="R672" s="36" t="str">
        <f t="shared" si="157"/>
        <v xml:space="preserve"> </v>
      </c>
      <c r="S672" s="37" t="str">
        <f t="shared" ca="1" si="160"/>
        <v xml:space="preserve"> </v>
      </c>
      <c r="T672" s="95">
        <f ca="1">IF(L672&gt;=N$2,1,D672*T673/VLOOKUP(L672,Moeda!A$3:D$24,4,1))</f>
        <v>1</v>
      </c>
    </row>
    <row r="673" spans="1:20" x14ac:dyDescent="0.2">
      <c r="A673" s="8">
        <v>54728</v>
      </c>
      <c r="B673" s="62"/>
      <c r="C673" s="39"/>
      <c r="D673" s="83" t="str">
        <f t="shared" ca="1" si="161"/>
        <v/>
      </c>
      <c r="E673" s="97" t="str">
        <f t="shared" ca="1" si="162"/>
        <v/>
      </c>
      <c r="F673" s="82" t="str">
        <f t="shared" ca="1" si="163"/>
        <v/>
      </c>
      <c r="G673" s="97" t="str">
        <f t="shared" ca="1" si="164"/>
        <v/>
      </c>
      <c r="H673" s="82" t="str">
        <f t="shared" ca="1" si="165"/>
        <v/>
      </c>
      <c r="I673" s="97" t="str">
        <f t="shared" ca="1" si="166"/>
        <v/>
      </c>
      <c r="J673" s="14" t="str">
        <f t="shared" ca="1" si="159"/>
        <v>b</v>
      </c>
      <c r="L673" s="8">
        <f t="shared" si="158"/>
        <v>54728</v>
      </c>
      <c r="N673" s="29"/>
      <c r="O673" t="str">
        <f t="shared" si="155"/>
        <v xml:space="preserve"> </v>
      </c>
      <c r="P673" t="str">
        <f t="shared" si="156"/>
        <v xml:space="preserve"> </v>
      </c>
      <c r="Q673" s="59" t="str">
        <f t="shared" si="167"/>
        <v xml:space="preserve"> </v>
      </c>
      <c r="R673" s="36" t="str">
        <f t="shared" si="157"/>
        <v xml:space="preserve"> </v>
      </c>
      <c r="S673" s="37" t="str">
        <f t="shared" ca="1" si="160"/>
        <v xml:space="preserve"> </v>
      </c>
      <c r="T673" s="95">
        <f ca="1">IF(L673&gt;=N$2,1,D673*T674/VLOOKUP(L673,Moeda!A$3:D$24,4,1))</f>
        <v>1</v>
      </c>
    </row>
    <row r="674" spans="1:20" x14ac:dyDescent="0.2">
      <c r="A674" s="8">
        <v>54758</v>
      </c>
      <c r="B674" s="62"/>
      <c r="C674" s="39"/>
      <c r="D674" s="83" t="str">
        <f t="shared" ca="1" si="161"/>
        <v/>
      </c>
      <c r="E674" s="97" t="str">
        <f t="shared" ca="1" si="162"/>
        <v/>
      </c>
      <c r="F674" s="82" t="str">
        <f t="shared" ca="1" si="163"/>
        <v/>
      </c>
      <c r="G674" s="97" t="str">
        <f t="shared" ca="1" si="164"/>
        <v/>
      </c>
      <c r="H674" s="82" t="str">
        <f t="shared" ca="1" si="165"/>
        <v/>
      </c>
      <c r="I674" s="97" t="str">
        <f t="shared" ca="1" si="166"/>
        <v/>
      </c>
      <c r="J674" s="14" t="str">
        <f t="shared" ca="1" si="159"/>
        <v>b</v>
      </c>
      <c r="L674" s="8">
        <f t="shared" si="158"/>
        <v>54758</v>
      </c>
      <c r="N674" s="29"/>
      <c r="O674" t="str">
        <f t="shared" si="155"/>
        <v xml:space="preserve"> </v>
      </c>
      <c r="P674" t="str">
        <f t="shared" si="156"/>
        <v xml:space="preserve"> </v>
      </c>
      <c r="Q674" s="59" t="str">
        <f t="shared" si="167"/>
        <v xml:space="preserve"> </v>
      </c>
      <c r="R674" s="36" t="str">
        <f t="shared" si="157"/>
        <v xml:space="preserve"> </v>
      </c>
      <c r="S674" s="37" t="str">
        <f t="shared" ca="1" si="160"/>
        <v xml:space="preserve"> </v>
      </c>
      <c r="T674" s="95">
        <f ca="1">IF(L674&gt;=N$2,1,D674*T675/VLOOKUP(L674,Moeda!A$3:D$24,4,1))</f>
        <v>1</v>
      </c>
    </row>
    <row r="675" spans="1:20" x14ac:dyDescent="0.2">
      <c r="A675" s="8">
        <v>54789</v>
      </c>
      <c r="B675" s="62"/>
      <c r="C675" s="39"/>
      <c r="D675" s="83" t="str">
        <f t="shared" ca="1" si="161"/>
        <v/>
      </c>
      <c r="E675" s="97" t="str">
        <f t="shared" ca="1" si="162"/>
        <v/>
      </c>
      <c r="F675" s="82" t="str">
        <f t="shared" ca="1" si="163"/>
        <v/>
      </c>
      <c r="G675" s="97" t="str">
        <f t="shared" ca="1" si="164"/>
        <v/>
      </c>
      <c r="H675" s="82" t="str">
        <f t="shared" ca="1" si="165"/>
        <v/>
      </c>
      <c r="I675" s="97" t="str">
        <f t="shared" ca="1" si="166"/>
        <v/>
      </c>
      <c r="J675" s="14" t="str">
        <f t="shared" ca="1" si="159"/>
        <v>b</v>
      </c>
      <c r="L675" s="8">
        <f t="shared" si="158"/>
        <v>54789</v>
      </c>
      <c r="N675" s="29"/>
      <c r="O675" t="str">
        <f t="shared" si="155"/>
        <v xml:space="preserve"> </v>
      </c>
      <c r="P675" t="str">
        <f t="shared" si="156"/>
        <v xml:space="preserve"> </v>
      </c>
      <c r="Q675" s="59" t="str">
        <f t="shared" si="167"/>
        <v xml:space="preserve"> </v>
      </c>
      <c r="R675" s="36" t="str">
        <f t="shared" si="157"/>
        <v xml:space="preserve"> </v>
      </c>
      <c r="S675" s="37" t="str">
        <f t="shared" ca="1" si="160"/>
        <v xml:space="preserve"> </v>
      </c>
      <c r="T675" s="95">
        <f ca="1">IF(L675&gt;=N$2,1,D675*T676/VLOOKUP(L675,Moeda!A$3:D$24,4,1))</f>
        <v>1</v>
      </c>
    </row>
    <row r="676" spans="1:20" x14ac:dyDescent="0.2">
      <c r="A676" s="8">
        <v>54820</v>
      </c>
      <c r="B676" s="62"/>
      <c r="C676" s="39"/>
      <c r="D676" s="83" t="str">
        <f t="shared" ca="1" si="161"/>
        <v/>
      </c>
      <c r="E676" s="97" t="str">
        <f t="shared" ca="1" si="162"/>
        <v/>
      </c>
      <c r="F676" s="82" t="str">
        <f t="shared" ca="1" si="163"/>
        <v/>
      </c>
      <c r="G676" s="97" t="str">
        <f t="shared" ca="1" si="164"/>
        <v/>
      </c>
      <c r="H676" s="82" t="str">
        <f t="shared" ca="1" si="165"/>
        <v/>
      </c>
      <c r="I676" s="97" t="str">
        <f t="shared" ca="1" si="166"/>
        <v/>
      </c>
      <c r="J676" s="14" t="str">
        <f t="shared" ca="1" si="159"/>
        <v>b</v>
      </c>
      <c r="L676" s="8">
        <f t="shared" si="158"/>
        <v>54820</v>
      </c>
      <c r="N676" s="29"/>
      <c r="O676" t="str">
        <f t="shared" si="155"/>
        <v xml:space="preserve"> </v>
      </c>
      <c r="P676" t="str">
        <f t="shared" si="156"/>
        <v xml:space="preserve"> </v>
      </c>
      <c r="Q676" s="59" t="str">
        <f t="shared" si="167"/>
        <v xml:space="preserve"> </v>
      </c>
      <c r="R676" s="36" t="str">
        <f t="shared" si="157"/>
        <v xml:space="preserve"> </v>
      </c>
      <c r="S676" s="37" t="str">
        <f t="shared" ca="1" si="160"/>
        <v xml:space="preserve"> </v>
      </c>
      <c r="T676" s="95">
        <f ca="1">IF(L676&gt;=N$2,1,D676*T677/VLOOKUP(L676,Moeda!A$3:D$24,4,1))</f>
        <v>1</v>
      </c>
    </row>
    <row r="677" spans="1:20" x14ac:dyDescent="0.2">
      <c r="A677" s="8">
        <v>54848</v>
      </c>
      <c r="B677" s="62"/>
      <c r="C677" s="39"/>
      <c r="D677" s="83" t="str">
        <f t="shared" ca="1" si="161"/>
        <v/>
      </c>
      <c r="E677" s="97" t="str">
        <f t="shared" ca="1" si="162"/>
        <v/>
      </c>
      <c r="F677" s="82" t="str">
        <f t="shared" ca="1" si="163"/>
        <v/>
      </c>
      <c r="G677" s="97" t="str">
        <f t="shared" ca="1" si="164"/>
        <v/>
      </c>
      <c r="H677" s="82" t="str">
        <f t="shared" ca="1" si="165"/>
        <v/>
      </c>
      <c r="I677" s="97" t="str">
        <f t="shared" ca="1" si="166"/>
        <v/>
      </c>
      <c r="J677" s="14" t="str">
        <f t="shared" ca="1" si="159"/>
        <v>b</v>
      </c>
      <c r="L677" s="8">
        <f t="shared" si="158"/>
        <v>54848</v>
      </c>
      <c r="N677" s="29"/>
      <c r="O677" t="str">
        <f t="shared" si="155"/>
        <v xml:space="preserve"> </v>
      </c>
      <c r="P677" t="str">
        <f t="shared" si="156"/>
        <v xml:space="preserve"> </v>
      </c>
      <c r="Q677" s="59" t="str">
        <f t="shared" si="167"/>
        <v xml:space="preserve"> </v>
      </c>
      <c r="R677" s="36" t="str">
        <f t="shared" si="157"/>
        <v xml:space="preserve"> </v>
      </c>
      <c r="S677" s="37" t="str">
        <f t="shared" ca="1" si="160"/>
        <v xml:space="preserve"> </v>
      </c>
      <c r="T677" s="95">
        <f ca="1">IF(L677&gt;=N$2,1,D677*T678/VLOOKUP(L677,Moeda!A$3:D$24,4,1))</f>
        <v>1</v>
      </c>
    </row>
    <row r="678" spans="1:20" x14ac:dyDescent="0.2">
      <c r="A678" s="8">
        <v>54879</v>
      </c>
      <c r="B678" s="62"/>
      <c r="C678" s="39"/>
      <c r="D678" s="83" t="str">
        <f t="shared" ca="1" si="161"/>
        <v/>
      </c>
      <c r="E678" s="97" t="str">
        <f t="shared" ca="1" si="162"/>
        <v/>
      </c>
      <c r="F678" s="82" t="str">
        <f t="shared" ca="1" si="163"/>
        <v/>
      </c>
      <c r="G678" s="97" t="str">
        <f t="shared" ca="1" si="164"/>
        <v/>
      </c>
      <c r="H678" s="82" t="str">
        <f t="shared" ca="1" si="165"/>
        <v/>
      </c>
      <c r="I678" s="97" t="str">
        <f t="shared" ca="1" si="166"/>
        <v/>
      </c>
      <c r="J678" s="14" t="str">
        <f t="shared" ca="1" si="159"/>
        <v>b</v>
      </c>
      <c r="L678" s="8">
        <f t="shared" si="158"/>
        <v>54879</v>
      </c>
      <c r="N678" s="29"/>
      <c r="O678" t="str">
        <f t="shared" si="155"/>
        <v xml:space="preserve"> </v>
      </c>
      <c r="P678" t="str">
        <f t="shared" si="156"/>
        <v xml:space="preserve"> </v>
      </c>
      <c r="Q678" s="59" t="str">
        <f t="shared" si="167"/>
        <v xml:space="preserve"> </v>
      </c>
      <c r="R678" s="36" t="str">
        <f t="shared" si="157"/>
        <v xml:space="preserve"> </v>
      </c>
      <c r="S678" s="37" t="str">
        <f t="shared" ca="1" si="160"/>
        <v xml:space="preserve"> </v>
      </c>
      <c r="T678" s="95">
        <f ca="1">IF(L678&gt;=N$2,1,D678*T679/VLOOKUP(L678,Moeda!A$3:D$24,4,1))</f>
        <v>1</v>
      </c>
    </row>
    <row r="679" spans="1:20" x14ac:dyDescent="0.2">
      <c r="A679" s="8">
        <v>54909</v>
      </c>
      <c r="B679" s="62"/>
      <c r="C679" s="39"/>
      <c r="D679" s="83" t="str">
        <f t="shared" ca="1" si="161"/>
        <v/>
      </c>
      <c r="E679" s="97" t="str">
        <f t="shared" ca="1" si="162"/>
        <v/>
      </c>
      <c r="F679" s="82" t="str">
        <f t="shared" ca="1" si="163"/>
        <v/>
      </c>
      <c r="G679" s="97" t="str">
        <f t="shared" ca="1" si="164"/>
        <v/>
      </c>
      <c r="H679" s="82" t="str">
        <f t="shared" ca="1" si="165"/>
        <v/>
      </c>
      <c r="I679" s="97" t="str">
        <f t="shared" ca="1" si="166"/>
        <v/>
      </c>
      <c r="J679" s="14" t="str">
        <f t="shared" ca="1" si="159"/>
        <v>b</v>
      </c>
      <c r="L679" s="8">
        <f t="shared" si="158"/>
        <v>54909</v>
      </c>
      <c r="N679" s="29"/>
      <c r="O679" t="str">
        <f t="shared" si="155"/>
        <v xml:space="preserve"> </v>
      </c>
      <c r="P679" t="str">
        <f t="shared" si="156"/>
        <v xml:space="preserve"> </v>
      </c>
      <c r="Q679" s="59" t="str">
        <f t="shared" si="167"/>
        <v xml:space="preserve"> </v>
      </c>
      <c r="R679" s="36" t="str">
        <f t="shared" si="157"/>
        <v xml:space="preserve"> </v>
      </c>
      <c r="S679" s="37" t="str">
        <f t="shared" ca="1" si="160"/>
        <v xml:space="preserve"> </v>
      </c>
      <c r="T679" s="95">
        <f ca="1">IF(L679&gt;=N$2,1,D679*T680/VLOOKUP(L679,Moeda!A$3:D$24,4,1))</f>
        <v>1</v>
      </c>
    </row>
    <row r="680" spans="1:20" x14ac:dyDescent="0.2">
      <c r="A680" s="8">
        <v>54940</v>
      </c>
      <c r="B680" s="62"/>
      <c r="C680" s="39"/>
      <c r="D680" s="83" t="str">
        <f t="shared" ca="1" si="161"/>
        <v/>
      </c>
      <c r="E680" s="97" t="str">
        <f t="shared" ca="1" si="162"/>
        <v/>
      </c>
      <c r="F680" s="82" t="str">
        <f t="shared" ca="1" si="163"/>
        <v/>
      </c>
      <c r="G680" s="97" t="str">
        <f t="shared" ca="1" si="164"/>
        <v/>
      </c>
      <c r="H680" s="82" t="str">
        <f t="shared" ca="1" si="165"/>
        <v/>
      </c>
      <c r="I680" s="97" t="str">
        <f t="shared" ca="1" si="166"/>
        <v/>
      </c>
      <c r="J680" s="14" t="str">
        <f t="shared" ca="1" si="159"/>
        <v>b</v>
      </c>
      <c r="L680" s="8">
        <f t="shared" si="158"/>
        <v>54940</v>
      </c>
      <c r="N680" s="29"/>
      <c r="O680" t="str">
        <f t="shared" si="155"/>
        <v xml:space="preserve"> </v>
      </c>
      <c r="P680" t="str">
        <f t="shared" si="156"/>
        <v xml:space="preserve"> </v>
      </c>
      <c r="Q680" s="59" t="str">
        <f t="shared" si="167"/>
        <v xml:space="preserve"> </v>
      </c>
      <c r="R680" s="36" t="str">
        <f t="shared" si="157"/>
        <v xml:space="preserve"> </v>
      </c>
      <c r="S680" s="37" t="str">
        <f t="shared" ca="1" si="160"/>
        <v xml:space="preserve"> </v>
      </c>
      <c r="T680" s="95">
        <f ca="1">IF(L680&gt;=N$2,1,D680*T681/VLOOKUP(L680,Moeda!A$3:D$24,4,1))</f>
        <v>1</v>
      </c>
    </row>
    <row r="681" spans="1:20" x14ac:dyDescent="0.2">
      <c r="A681" s="8">
        <v>54970</v>
      </c>
      <c r="B681" s="62"/>
      <c r="C681" s="39"/>
      <c r="D681" s="83" t="str">
        <f t="shared" ca="1" si="161"/>
        <v/>
      </c>
      <c r="E681" s="97" t="str">
        <f t="shared" ca="1" si="162"/>
        <v/>
      </c>
      <c r="F681" s="82" t="str">
        <f t="shared" ca="1" si="163"/>
        <v/>
      </c>
      <c r="G681" s="97" t="str">
        <f t="shared" ca="1" si="164"/>
        <v/>
      </c>
      <c r="H681" s="82" t="str">
        <f t="shared" ca="1" si="165"/>
        <v/>
      </c>
      <c r="I681" s="97" t="str">
        <f t="shared" ca="1" si="166"/>
        <v/>
      </c>
      <c r="J681" s="14" t="str">
        <f t="shared" ca="1" si="159"/>
        <v>b</v>
      </c>
      <c r="L681" s="8">
        <f t="shared" si="158"/>
        <v>54970</v>
      </c>
      <c r="N681" s="29"/>
      <c r="O681" t="str">
        <f t="shared" si="155"/>
        <v xml:space="preserve"> </v>
      </c>
      <c r="P681" t="str">
        <f t="shared" si="156"/>
        <v xml:space="preserve"> </v>
      </c>
      <c r="Q681" s="59" t="str">
        <f t="shared" si="167"/>
        <v xml:space="preserve"> </v>
      </c>
      <c r="R681" s="36" t="str">
        <f t="shared" si="157"/>
        <v xml:space="preserve"> </v>
      </c>
      <c r="S681" s="37" t="str">
        <f t="shared" ca="1" si="160"/>
        <v xml:space="preserve"> </v>
      </c>
      <c r="T681" s="95">
        <f ca="1">IF(L681&gt;=N$2,1,D681*T682/VLOOKUP(L681,Moeda!A$3:D$24,4,1))</f>
        <v>1</v>
      </c>
    </row>
    <row r="682" spans="1:20" x14ac:dyDescent="0.2">
      <c r="A682" s="8">
        <v>55001</v>
      </c>
      <c r="B682" s="62"/>
      <c r="C682" s="39"/>
      <c r="D682" s="83" t="str">
        <f t="shared" ca="1" si="161"/>
        <v/>
      </c>
      <c r="E682" s="97" t="str">
        <f t="shared" ca="1" si="162"/>
        <v/>
      </c>
      <c r="F682" s="82" t="str">
        <f t="shared" ca="1" si="163"/>
        <v/>
      </c>
      <c r="G682" s="97" t="str">
        <f t="shared" ca="1" si="164"/>
        <v/>
      </c>
      <c r="H682" s="82" t="str">
        <f t="shared" ca="1" si="165"/>
        <v/>
      </c>
      <c r="I682" s="97" t="str">
        <f t="shared" ca="1" si="166"/>
        <v/>
      </c>
      <c r="J682" s="14" t="str">
        <f t="shared" ca="1" si="159"/>
        <v>b</v>
      </c>
      <c r="L682" s="8">
        <f t="shared" si="158"/>
        <v>55001</v>
      </c>
      <c r="N682" s="29"/>
      <c r="O682" t="str">
        <f t="shared" si="155"/>
        <v xml:space="preserve"> </v>
      </c>
      <c r="P682" t="str">
        <f t="shared" si="156"/>
        <v xml:space="preserve"> </v>
      </c>
      <c r="Q682" s="59" t="str">
        <f t="shared" si="167"/>
        <v xml:space="preserve"> </v>
      </c>
      <c r="R682" s="36" t="str">
        <f t="shared" si="157"/>
        <v xml:space="preserve"> </v>
      </c>
      <c r="S682" s="37" t="str">
        <f t="shared" ca="1" si="160"/>
        <v xml:space="preserve"> </v>
      </c>
      <c r="T682" s="95">
        <f ca="1">IF(L682&gt;=N$2,1,D682*T683/VLOOKUP(L682,Moeda!A$3:D$24,4,1))</f>
        <v>1</v>
      </c>
    </row>
    <row r="683" spans="1:20" x14ac:dyDescent="0.2">
      <c r="A683" s="8">
        <v>55032</v>
      </c>
      <c r="B683" s="62"/>
      <c r="C683" s="39"/>
      <c r="D683" s="83" t="str">
        <f t="shared" ca="1" si="161"/>
        <v/>
      </c>
      <c r="E683" s="97" t="str">
        <f t="shared" ca="1" si="162"/>
        <v/>
      </c>
      <c r="F683" s="82" t="str">
        <f t="shared" ca="1" si="163"/>
        <v/>
      </c>
      <c r="G683" s="97" t="str">
        <f t="shared" ca="1" si="164"/>
        <v/>
      </c>
      <c r="H683" s="82" t="str">
        <f t="shared" ca="1" si="165"/>
        <v/>
      </c>
      <c r="I683" s="97" t="str">
        <f t="shared" ca="1" si="166"/>
        <v/>
      </c>
      <c r="J683" s="14" t="str">
        <f t="shared" ca="1" si="159"/>
        <v>b</v>
      </c>
      <c r="L683" s="8">
        <f t="shared" si="158"/>
        <v>55032</v>
      </c>
      <c r="N683" s="29"/>
      <c r="O683" t="str">
        <f t="shared" si="155"/>
        <v xml:space="preserve"> </v>
      </c>
      <c r="P683" t="str">
        <f t="shared" si="156"/>
        <v xml:space="preserve"> </v>
      </c>
      <c r="Q683" s="59" t="str">
        <f t="shared" si="167"/>
        <v xml:space="preserve"> </v>
      </c>
      <c r="R683" s="36" t="str">
        <f t="shared" si="157"/>
        <v xml:space="preserve"> </v>
      </c>
      <c r="S683" s="37" t="str">
        <f t="shared" ca="1" si="160"/>
        <v xml:space="preserve"> </v>
      </c>
      <c r="T683" s="95">
        <f ca="1">IF(L683&gt;=N$2,1,D683*T684/VLOOKUP(L683,Moeda!A$3:D$24,4,1))</f>
        <v>1</v>
      </c>
    </row>
    <row r="684" spans="1:20" x14ac:dyDescent="0.2">
      <c r="A684" s="8">
        <v>55062</v>
      </c>
      <c r="B684" s="62"/>
      <c r="C684" s="39"/>
      <c r="D684" s="83" t="str">
        <f t="shared" ca="1" si="161"/>
        <v/>
      </c>
      <c r="E684" s="97" t="str">
        <f t="shared" ca="1" si="162"/>
        <v/>
      </c>
      <c r="F684" s="82" t="str">
        <f t="shared" ca="1" si="163"/>
        <v/>
      </c>
      <c r="G684" s="97" t="str">
        <f t="shared" ca="1" si="164"/>
        <v/>
      </c>
      <c r="H684" s="82" t="str">
        <f t="shared" ca="1" si="165"/>
        <v/>
      </c>
      <c r="I684" s="97" t="str">
        <f t="shared" ca="1" si="166"/>
        <v/>
      </c>
      <c r="J684" s="14" t="str">
        <f t="shared" ca="1" si="159"/>
        <v>b</v>
      </c>
      <c r="L684" s="8">
        <f t="shared" si="158"/>
        <v>55062</v>
      </c>
      <c r="N684" s="29"/>
      <c r="O684" t="str">
        <f t="shared" si="155"/>
        <v xml:space="preserve"> </v>
      </c>
      <c r="P684" t="str">
        <f t="shared" si="156"/>
        <v xml:space="preserve"> </v>
      </c>
      <c r="Q684" s="59" t="str">
        <f t="shared" si="167"/>
        <v xml:space="preserve"> </v>
      </c>
      <c r="R684" s="36" t="str">
        <f t="shared" si="157"/>
        <v xml:space="preserve"> </v>
      </c>
      <c r="S684" s="37" t="str">
        <f t="shared" ca="1" si="160"/>
        <v xml:space="preserve"> </v>
      </c>
      <c r="T684" s="95">
        <f ca="1">IF(L684&gt;=N$2,1,D684*T685/VLOOKUP(L684,Moeda!A$3:D$24,4,1))</f>
        <v>1</v>
      </c>
    </row>
    <row r="685" spans="1:20" x14ac:dyDescent="0.2">
      <c r="A685" s="8">
        <v>55093</v>
      </c>
      <c r="B685" s="62"/>
      <c r="C685" s="39"/>
      <c r="D685" s="83" t="str">
        <f t="shared" ca="1" si="161"/>
        <v/>
      </c>
      <c r="E685" s="97" t="str">
        <f t="shared" ca="1" si="162"/>
        <v/>
      </c>
      <c r="F685" s="82" t="str">
        <f t="shared" ca="1" si="163"/>
        <v/>
      </c>
      <c r="G685" s="97" t="str">
        <f t="shared" ca="1" si="164"/>
        <v/>
      </c>
      <c r="H685" s="82" t="str">
        <f t="shared" ca="1" si="165"/>
        <v/>
      </c>
      <c r="I685" s="97" t="str">
        <f t="shared" ca="1" si="166"/>
        <v/>
      </c>
      <c r="J685" s="14" t="str">
        <f t="shared" ca="1" si="159"/>
        <v>b</v>
      </c>
      <c r="L685" s="8">
        <f t="shared" si="158"/>
        <v>55093</v>
      </c>
      <c r="N685" s="29"/>
      <c r="O685" t="str">
        <f t="shared" si="155"/>
        <v xml:space="preserve"> </v>
      </c>
      <c r="P685" t="str">
        <f t="shared" si="156"/>
        <v xml:space="preserve"> </v>
      </c>
      <c r="Q685" s="59" t="str">
        <f t="shared" si="167"/>
        <v xml:space="preserve"> </v>
      </c>
      <c r="R685" s="36" t="str">
        <f t="shared" si="157"/>
        <v xml:space="preserve"> </v>
      </c>
      <c r="S685" s="37" t="str">
        <f t="shared" ca="1" si="160"/>
        <v xml:space="preserve"> </v>
      </c>
      <c r="T685" s="95">
        <f ca="1">IF(L685&gt;=N$2,1,D685*T686/VLOOKUP(L685,Moeda!A$3:D$24,4,1))</f>
        <v>1</v>
      </c>
    </row>
    <row r="686" spans="1:20" x14ac:dyDescent="0.2">
      <c r="A686" s="8">
        <v>55123</v>
      </c>
      <c r="B686" s="62"/>
      <c r="C686" s="39"/>
      <c r="D686" s="83" t="str">
        <f t="shared" ca="1" si="161"/>
        <v/>
      </c>
      <c r="E686" s="97" t="str">
        <f t="shared" ca="1" si="162"/>
        <v/>
      </c>
      <c r="F686" s="82" t="str">
        <f t="shared" ca="1" si="163"/>
        <v/>
      </c>
      <c r="G686" s="97" t="str">
        <f t="shared" ca="1" si="164"/>
        <v/>
      </c>
      <c r="H686" s="82" t="str">
        <f t="shared" ca="1" si="165"/>
        <v/>
      </c>
      <c r="I686" s="97" t="str">
        <f t="shared" ca="1" si="166"/>
        <v/>
      </c>
      <c r="J686" s="14" t="str">
        <f t="shared" ca="1" si="159"/>
        <v>b</v>
      </c>
      <c r="L686" s="8">
        <f t="shared" si="158"/>
        <v>55123</v>
      </c>
      <c r="N686" s="29"/>
      <c r="O686" t="str">
        <f t="shared" si="155"/>
        <v xml:space="preserve"> </v>
      </c>
      <c r="P686" t="str">
        <f t="shared" si="156"/>
        <v xml:space="preserve"> </v>
      </c>
      <c r="Q686" s="59" t="str">
        <f t="shared" si="167"/>
        <v xml:space="preserve"> </v>
      </c>
      <c r="R686" s="36" t="str">
        <f t="shared" si="157"/>
        <v xml:space="preserve"> </v>
      </c>
      <c r="S686" s="37" t="str">
        <f t="shared" ca="1" si="160"/>
        <v xml:space="preserve"> </v>
      </c>
      <c r="T686" s="95">
        <f ca="1">IF(L686&gt;=N$2,1,D686*T687/VLOOKUP(L686,Moeda!A$3:D$24,4,1))</f>
        <v>1</v>
      </c>
    </row>
    <row r="687" spans="1:20" x14ac:dyDescent="0.2">
      <c r="A687" s="8">
        <v>55154</v>
      </c>
      <c r="B687" s="62"/>
      <c r="C687" s="39"/>
      <c r="D687" s="83" t="str">
        <f t="shared" ca="1" si="161"/>
        <v/>
      </c>
      <c r="E687" s="97" t="str">
        <f t="shared" ca="1" si="162"/>
        <v/>
      </c>
      <c r="F687" s="82" t="str">
        <f t="shared" ca="1" si="163"/>
        <v/>
      </c>
      <c r="G687" s="97" t="str">
        <f t="shared" ca="1" si="164"/>
        <v/>
      </c>
      <c r="H687" s="82" t="str">
        <f t="shared" ca="1" si="165"/>
        <v/>
      </c>
      <c r="I687" s="97" t="str">
        <f t="shared" ca="1" si="166"/>
        <v/>
      </c>
      <c r="J687" s="14" t="str">
        <f t="shared" ca="1" si="159"/>
        <v>b</v>
      </c>
      <c r="L687" s="8">
        <f t="shared" si="158"/>
        <v>55154</v>
      </c>
      <c r="N687" s="29"/>
      <c r="O687" t="str">
        <f t="shared" si="155"/>
        <v xml:space="preserve"> </v>
      </c>
      <c r="P687" t="str">
        <f t="shared" si="156"/>
        <v xml:space="preserve"> </v>
      </c>
      <c r="Q687" s="59" t="str">
        <f t="shared" si="167"/>
        <v xml:space="preserve"> </v>
      </c>
      <c r="R687" s="36" t="str">
        <f t="shared" si="157"/>
        <v xml:space="preserve"> </v>
      </c>
      <c r="S687" s="37" t="str">
        <f t="shared" ca="1" si="160"/>
        <v xml:space="preserve"> </v>
      </c>
      <c r="T687" s="95">
        <f ca="1">IF(L687&gt;=N$2,1,D687*T688/VLOOKUP(L687,Moeda!A$3:D$24,4,1))</f>
        <v>1</v>
      </c>
    </row>
    <row r="688" spans="1:20" x14ac:dyDescent="0.2">
      <c r="A688" s="8">
        <v>55185</v>
      </c>
      <c r="B688" s="62"/>
      <c r="C688" s="39"/>
      <c r="D688" s="83" t="str">
        <f t="shared" ca="1" si="161"/>
        <v/>
      </c>
      <c r="E688" s="97" t="str">
        <f t="shared" ca="1" si="162"/>
        <v/>
      </c>
      <c r="F688" s="82" t="str">
        <f t="shared" ca="1" si="163"/>
        <v/>
      </c>
      <c r="G688" s="97" t="str">
        <f t="shared" ca="1" si="164"/>
        <v/>
      </c>
      <c r="H688" s="82" t="str">
        <f t="shared" ca="1" si="165"/>
        <v/>
      </c>
      <c r="I688" s="97" t="str">
        <f t="shared" ca="1" si="166"/>
        <v/>
      </c>
      <c r="J688" s="14" t="str">
        <f t="shared" ca="1" si="159"/>
        <v>b</v>
      </c>
      <c r="L688" s="8">
        <f t="shared" si="158"/>
        <v>55185</v>
      </c>
      <c r="N688" s="29"/>
      <c r="O688" t="str">
        <f t="shared" si="155"/>
        <v xml:space="preserve"> </v>
      </c>
      <c r="P688" t="str">
        <f t="shared" si="156"/>
        <v xml:space="preserve"> </v>
      </c>
      <c r="Q688" s="59" t="str">
        <f t="shared" si="167"/>
        <v xml:space="preserve"> </v>
      </c>
      <c r="R688" s="36" t="str">
        <f t="shared" si="157"/>
        <v xml:space="preserve"> </v>
      </c>
      <c r="S688" s="37" t="str">
        <f t="shared" ca="1" si="160"/>
        <v xml:space="preserve"> </v>
      </c>
      <c r="T688" s="95">
        <f ca="1">IF(L688&gt;=N$2,1,D688*T689/VLOOKUP(L688,Moeda!A$3:D$24,4,1))</f>
        <v>1</v>
      </c>
    </row>
    <row r="689" spans="1:20" x14ac:dyDescent="0.2">
      <c r="A689" s="8">
        <v>55213</v>
      </c>
      <c r="B689" s="62"/>
      <c r="C689" s="39"/>
      <c r="D689" s="83" t="str">
        <f t="shared" ca="1" si="161"/>
        <v/>
      </c>
      <c r="E689" s="97" t="str">
        <f t="shared" ca="1" si="162"/>
        <v/>
      </c>
      <c r="F689" s="82" t="str">
        <f t="shared" ca="1" si="163"/>
        <v/>
      </c>
      <c r="G689" s="97" t="str">
        <f t="shared" ca="1" si="164"/>
        <v/>
      </c>
      <c r="H689" s="82" t="str">
        <f t="shared" ca="1" si="165"/>
        <v/>
      </c>
      <c r="I689" s="97" t="str">
        <f t="shared" ca="1" si="166"/>
        <v/>
      </c>
      <c r="J689" s="14" t="str">
        <f t="shared" ca="1" si="159"/>
        <v>b</v>
      </c>
      <c r="L689" s="8">
        <f t="shared" si="158"/>
        <v>55213</v>
      </c>
      <c r="N689" s="29"/>
      <c r="O689" t="str">
        <f t="shared" si="155"/>
        <v xml:space="preserve"> </v>
      </c>
      <c r="P689" t="str">
        <f t="shared" si="156"/>
        <v xml:space="preserve"> </v>
      </c>
      <c r="Q689" s="59" t="str">
        <f t="shared" si="167"/>
        <v xml:space="preserve"> </v>
      </c>
      <c r="R689" s="36" t="str">
        <f t="shared" si="157"/>
        <v xml:space="preserve"> </v>
      </c>
      <c r="S689" s="37" t="str">
        <f t="shared" ca="1" si="160"/>
        <v xml:space="preserve"> </v>
      </c>
      <c r="T689" s="95">
        <f ca="1">IF(L689&gt;=N$2,1,D689*T690/VLOOKUP(L689,Moeda!A$3:D$24,4,1))</f>
        <v>1</v>
      </c>
    </row>
    <row r="690" spans="1:20" x14ac:dyDescent="0.2">
      <c r="A690" s="8">
        <v>55244</v>
      </c>
      <c r="B690" s="62"/>
      <c r="C690" s="39"/>
      <c r="D690" s="83" t="str">
        <f t="shared" ca="1" si="161"/>
        <v/>
      </c>
      <c r="E690" s="97" t="str">
        <f t="shared" ca="1" si="162"/>
        <v/>
      </c>
      <c r="F690" s="82" t="str">
        <f t="shared" ca="1" si="163"/>
        <v/>
      </c>
      <c r="G690" s="97" t="str">
        <f t="shared" ca="1" si="164"/>
        <v/>
      </c>
      <c r="H690" s="82" t="str">
        <f t="shared" ca="1" si="165"/>
        <v/>
      </c>
      <c r="I690" s="97" t="str">
        <f t="shared" ca="1" si="166"/>
        <v/>
      </c>
      <c r="J690" s="14" t="str">
        <f t="shared" ca="1" si="159"/>
        <v>b</v>
      </c>
      <c r="L690" s="8">
        <f t="shared" si="158"/>
        <v>55244</v>
      </c>
      <c r="N690" s="29"/>
      <c r="O690" t="str">
        <f t="shared" si="155"/>
        <v xml:space="preserve"> </v>
      </c>
      <c r="P690" t="str">
        <f t="shared" si="156"/>
        <v xml:space="preserve"> </v>
      </c>
      <c r="Q690" s="59" t="str">
        <f t="shared" si="167"/>
        <v xml:space="preserve"> </v>
      </c>
      <c r="R690" s="36" t="str">
        <f t="shared" si="157"/>
        <v xml:space="preserve"> </v>
      </c>
      <c r="S690" s="37" t="str">
        <f t="shared" ca="1" si="160"/>
        <v xml:space="preserve"> </v>
      </c>
      <c r="T690" s="95">
        <f ca="1">IF(L690&gt;=N$2,1,D690*T691/VLOOKUP(L690,Moeda!A$3:D$24,4,1))</f>
        <v>1</v>
      </c>
    </row>
    <row r="691" spans="1:20" x14ac:dyDescent="0.2">
      <c r="A691" s="8">
        <v>55274</v>
      </c>
      <c r="B691" s="62"/>
      <c r="C691" s="39"/>
      <c r="D691" s="83" t="str">
        <f t="shared" ca="1" si="161"/>
        <v/>
      </c>
      <c r="E691" s="97" t="str">
        <f t="shared" ca="1" si="162"/>
        <v/>
      </c>
      <c r="F691" s="82" t="str">
        <f t="shared" ca="1" si="163"/>
        <v/>
      </c>
      <c r="G691" s="97" t="str">
        <f t="shared" ca="1" si="164"/>
        <v/>
      </c>
      <c r="H691" s="82" t="str">
        <f t="shared" ca="1" si="165"/>
        <v/>
      </c>
      <c r="I691" s="97" t="str">
        <f t="shared" ca="1" si="166"/>
        <v/>
      </c>
      <c r="J691" s="14" t="str">
        <f t="shared" ca="1" si="159"/>
        <v>b</v>
      </c>
      <c r="L691" s="8">
        <f t="shared" si="158"/>
        <v>55274</v>
      </c>
      <c r="N691" s="29"/>
      <c r="O691" t="str">
        <f t="shared" si="155"/>
        <v xml:space="preserve"> </v>
      </c>
      <c r="P691" t="str">
        <f t="shared" si="156"/>
        <v xml:space="preserve"> </v>
      </c>
      <c r="Q691" s="59" t="str">
        <f t="shared" si="167"/>
        <v xml:space="preserve"> </v>
      </c>
      <c r="R691" s="36" t="str">
        <f t="shared" si="157"/>
        <v xml:space="preserve"> </v>
      </c>
      <c r="S691" s="37" t="str">
        <f t="shared" ca="1" si="160"/>
        <v xml:space="preserve"> </v>
      </c>
      <c r="T691" s="95">
        <f ca="1">IF(L691&gt;=N$2,1,D691*T692/VLOOKUP(L691,Moeda!A$3:D$24,4,1))</f>
        <v>1</v>
      </c>
    </row>
    <row r="692" spans="1:20" x14ac:dyDescent="0.2">
      <c r="A692" s="8">
        <v>55305</v>
      </c>
      <c r="B692" s="62"/>
      <c r="C692" s="39"/>
      <c r="D692" s="83" t="str">
        <f t="shared" ca="1" si="161"/>
        <v/>
      </c>
      <c r="E692" s="97" t="str">
        <f t="shared" ca="1" si="162"/>
        <v/>
      </c>
      <c r="F692" s="82" t="str">
        <f t="shared" ca="1" si="163"/>
        <v/>
      </c>
      <c r="G692" s="97" t="str">
        <f t="shared" ca="1" si="164"/>
        <v/>
      </c>
      <c r="H692" s="82" t="str">
        <f t="shared" ca="1" si="165"/>
        <v/>
      </c>
      <c r="I692" s="97" t="str">
        <f t="shared" ca="1" si="166"/>
        <v/>
      </c>
      <c r="J692" s="14" t="str">
        <f t="shared" ca="1" si="159"/>
        <v>b</v>
      </c>
      <c r="L692" s="8">
        <f t="shared" si="158"/>
        <v>55305</v>
      </c>
      <c r="N692" s="29"/>
      <c r="O692" t="str">
        <f t="shared" ref="O692:O755" si="168">IF(M692&gt;=1,YEAR(A692)," ")</f>
        <v xml:space="preserve"> </v>
      </c>
      <c r="P692" t="str">
        <f t="shared" ref="P692:P755" si="169">IF(M692&gt;=1,MONTH(A692)," ")</f>
        <v xml:space="preserve"> </v>
      </c>
      <c r="Q692" s="59" t="str">
        <f t="shared" si="167"/>
        <v xml:space="preserve"> </v>
      </c>
      <c r="R692" s="36" t="str">
        <f t="shared" ref="R692:R755" si="170">IF(M692&gt;=1,E692," ")</f>
        <v xml:space="preserve"> </v>
      </c>
      <c r="S692" s="37" t="str">
        <f t="shared" ca="1" si="160"/>
        <v xml:space="preserve"> </v>
      </c>
      <c r="T692" s="95">
        <f ca="1">IF(L692&gt;=N$2,1,D692*T693/VLOOKUP(L692,Moeda!A$3:D$24,4,1))</f>
        <v>1</v>
      </c>
    </row>
    <row r="693" spans="1:20" x14ac:dyDescent="0.2">
      <c r="A693" s="8">
        <v>55335</v>
      </c>
      <c r="B693" s="62"/>
      <c r="C693" s="39"/>
      <c r="D693" s="83" t="str">
        <f t="shared" ca="1" si="161"/>
        <v/>
      </c>
      <c r="E693" s="97" t="str">
        <f t="shared" ca="1" si="162"/>
        <v/>
      </c>
      <c r="F693" s="82" t="str">
        <f t="shared" ca="1" si="163"/>
        <v/>
      </c>
      <c r="G693" s="97" t="str">
        <f t="shared" ca="1" si="164"/>
        <v/>
      </c>
      <c r="H693" s="82" t="str">
        <f t="shared" ca="1" si="165"/>
        <v/>
      </c>
      <c r="I693" s="97" t="str">
        <f t="shared" ca="1" si="166"/>
        <v/>
      </c>
      <c r="J693" s="14" t="str">
        <f t="shared" ca="1" si="159"/>
        <v>b</v>
      </c>
      <c r="L693" s="8">
        <f t="shared" si="158"/>
        <v>55335</v>
      </c>
      <c r="N693" s="29"/>
      <c r="O693" t="str">
        <f t="shared" si="168"/>
        <v xml:space="preserve"> </v>
      </c>
      <c r="P693" t="str">
        <f t="shared" si="169"/>
        <v xml:space="preserve"> </v>
      </c>
      <c r="Q693" s="59" t="str">
        <f t="shared" si="167"/>
        <v xml:space="preserve"> </v>
      </c>
      <c r="R693" s="36" t="str">
        <f t="shared" si="170"/>
        <v xml:space="preserve"> </v>
      </c>
      <c r="S693" s="37" t="str">
        <f t="shared" ca="1" si="160"/>
        <v xml:space="preserve"> </v>
      </c>
      <c r="T693" s="95">
        <f ca="1">IF(L693&gt;=N$2,1,D693*T694/VLOOKUP(L693,Moeda!A$3:D$24,4,1))</f>
        <v>1</v>
      </c>
    </row>
    <row r="694" spans="1:20" x14ac:dyDescent="0.2">
      <c r="A694" s="8">
        <v>55366</v>
      </c>
      <c r="B694" s="62"/>
      <c r="C694" s="39"/>
      <c r="D694" s="83" t="str">
        <f t="shared" ca="1" si="161"/>
        <v/>
      </c>
      <c r="E694" s="97" t="str">
        <f t="shared" ca="1" si="162"/>
        <v/>
      </c>
      <c r="F694" s="82" t="str">
        <f t="shared" ca="1" si="163"/>
        <v/>
      </c>
      <c r="G694" s="97" t="str">
        <f t="shared" ca="1" si="164"/>
        <v/>
      </c>
      <c r="H694" s="82" t="str">
        <f t="shared" ca="1" si="165"/>
        <v/>
      </c>
      <c r="I694" s="97" t="str">
        <f t="shared" ca="1" si="166"/>
        <v/>
      </c>
      <c r="J694" s="14" t="str">
        <f t="shared" ca="1" si="159"/>
        <v>b</v>
      </c>
      <c r="L694" s="8">
        <f t="shared" si="158"/>
        <v>55366</v>
      </c>
      <c r="N694" s="29"/>
      <c r="O694" t="str">
        <f t="shared" si="168"/>
        <v xml:space="preserve"> </v>
      </c>
      <c r="P694" t="str">
        <f t="shared" si="169"/>
        <v xml:space="preserve"> </v>
      </c>
      <c r="Q694" s="59" t="str">
        <f t="shared" si="167"/>
        <v xml:space="preserve"> </v>
      </c>
      <c r="R694" s="36" t="str">
        <f t="shared" si="170"/>
        <v xml:space="preserve"> </v>
      </c>
      <c r="S694" s="37" t="str">
        <f t="shared" ca="1" si="160"/>
        <v xml:space="preserve"> </v>
      </c>
      <c r="T694" s="95">
        <f ca="1">IF(L694&gt;=N$2,1,D694*T695/VLOOKUP(L694,Moeda!A$3:D$24,4,1))</f>
        <v>1</v>
      </c>
    </row>
    <row r="695" spans="1:20" x14ac:dyDescent="0.2">
      <c r="A695" s="8">
        <v>55397</v>
      </c>
      <c r="B695" s="62"/>
      <c r="C695" s="39"/>
      <c r="D695" s="83" t="str">
        <f t="shared" ca="1" si="161"/>
        <v/>
      </c>
      <c r="E695" s="97" t="str">
        <f t="shared" ca="1" si="162"/>
        <v/>
      </c>
      <c r="F695" s="82" t="str">
        <f t="shared" ca="1" si="163"/>
        <v/>
      </c>
      <c r="G695" s="97" t="str">
        <f t="shared" ca="1" si="164"/>
        <v/>
      </c>
      <c r="H695" s="82" t="str">
        <f t="shared" ca="1" si="165"/>
        <v/>
      </c>
      <c r="I695" s="97" t="str">
        <f t="shared" ca="1" si="166"/>
        <v/>
      </c>
      <c r="J695" s="14" t="str">
        <f t="shared" ca="1" si="159"/>
        <v>b</v>
      </c>
      <c r="L695" s="8">
        <f t="shared" si="158"/>
        <v>55397</v>
      </c>
      <c r="N695" s="29"/>
      <c r="O695" t="str">
        <f t="shared" si="168"/>
        <v xml:space="preserve"> </v>
      </c>
      <c r="P695" t="str">
        <f t="shared" si="169"/>
        <v xml:space="preserve"> </v>
      </c>
      <c r="Q695" s="59" t="str">
        <f t="shared" si="167"/>
        <v xml:space="preserve"> </v>
      </c>
      <c r="R695" s="36" t="str">
        <f t="shared" si="170"/>
        <v xml:space="preserve"> </v>
      </c>
      <c r="S695" s="37" t="str">
        <f t="shared" ca="1" si="160"/>
        <v xml:space="preserve"> </v>
      </c>
      <c r="T695" s="95">
        <f ca="1">IF(L695&gt;=N$2,1,D695*T696/VLOOKUP(L695,Moeda!A$3:D$24,4,1))</f>
        <v>1</v>
      </c>
    </row>
    <row r="696" spans="1:20" x14ac:dyDescent="0.2">
      <c r="A696" s="8">
        <v>55427</v>
      </c>
      <c r="B696" s="62"/>
      <c r="C696" s="39"/>
      <c r="D696" s="83" t="str">
        <f t="shared" ca="1" si="161"/>
        <v/>
      </c>
      <c r="E696" s="97" t="str">
        <f t="shared" ca="1" si="162"/>
        <v/>
      </c>
      <c r="F696" s="82" t="str">
        <f t="shared" ca="1" si="163"/>
        <v/>
      </c>
      <c r="G696" s="97" t="str">
        <f t="shared" ca="1" si="164"/>
        <v/>
      </c>
      <c r="H696" s="82" t="str">
        <f t="shared" ca="1" si="165"/>
        <v/>
      </c>
      <c r="I696" s="97" t="str">
        <f t="shared" ca="1" si="166"/>
        <v/>
      </c>
      <c r="J696" s="14" t="str">
        <f t="shared" ca="1" si="159"/>
        <v>b</v>
      </c>
      <c r="L696" s="8">
        <f t="shared" si="158"/>
        <v>55427</v>
      </c>
      <c r="N696" s="29"/>
      <c r="O696" t="str">
        <f t="shared" si="168"/>
        <v xml:space="preserve"> </v>
      </c>
      <c r="P696" t="str">
        <f t="shared" si="169"/>
        <v xml:space="preserve"> </v>
      </c>
      <c r="Q696" s="59" t="str">
        <f t="shared" si="167"/>
        <v xml:space="preserve"> </v>
      </c>
      <c r="R696" s="36" t="str">
        <f t="shared" si="170"/>
        <v xml:space="preserve"> </v>
      </c>
      <c r="S696" s="37" t="str">
        <f t="shared" ca="1" si="160"/>
        <v xml:space="preserve"> </v>
      </c>
      <c r="T696" s="95">
        <f ca="1">IF(L696&gt;=N$2,1,D696*T697/VLOOKUP(L696,Moeda!A$3:D$24,4,1))</f>
        <v>1</v>
      </c>
    </row>
    <row r="697" spans="1:20" x14ac:dyDescent="0.2">
      <c r="A697" s="8">
        <v>55458</v>
      </c>
      <c r="B697" s="62"/>
      <c r="C697" s="39"/>
      <c r="D697" s="83" t="str">
        <f t="shared" ca="1" si="161"/>
        <v/>
      </c>
      <c r="E697" s="97" t="str">
        <f t="shared" ca="1" si="162"/>
        <v/>
      </c>
      <c r="F697" s="82" t="str">
        <f t="shared" ca="1" si="163"/>
        <v/>
      </c>
      <c r="G697" s="97" t="str">
        <f t="shared" ca="1" si="164"/>
        <v/>
      </c>
      <c r="H697" s="82" t="str">
        <f t="shared" ca="1" si="165"/>
        <v/>
      </c>
      <c r="I697" s="97" t="str">
        <f t="shared" ca="1" si="166"/>
        <v/>
      </c>
      <c r="J697" s="14" t="str">
        <f t="shared" ca="1" si="159"/>
        <v>b</v>
      </c>
      <c r="L697" s="8">
        <f t="shared" si="158"/>
        <v>55458</v>
      </c>
      <c r="N697" s="29"/>
      <c r="O697" t="str">
        <f t="shared" si="168"/>
        <v xml:space="preserve"> </v>
      </c>
      <c r="P697" t="str">
        <f t="shared" si="169"/>
        <v xml:space="preserve"> </v>
      </c>
      <c r="Q697" s="59" t="str">
        <f t="shared" si="167"/>
        <v xml:space="preserve"> </v>
      </c>
      <c r="R697" s="36" t="str">
        <f t="shared" si="170"/>
        <v xml:space="preserve"> </v>
      </c>
      <c r="S697" s="37" t="str">
        <f t="shared" ca="1" si="160"/>
        <v xml:space="preserve"> </v>
      </c>
      <c r="T697" s="95">
        <f ca="1">IF(L697&gt;=N$2,1,D697*T698/VLOOKUP(L697,Moeda!A$3:D$24,4,1))</f>
        <v>1</v>
      </c>
    </row>
    <row r="698" spans="1:20" x14ac:dyDescent="0.2">
      <c r="A698" s="8">
        <v>55488</v>
      </c>
      <c r="B698" s="62"/>
      <c r="C698" s="39"/>
      <c r="D698" s="83" t="str">
        <f t="shared" ca="1" si="161"/>
        <v/>
      </c>
      <c r="E698" s="97" t="str">
        <f t="shared" ca="1" si="162"/>
        <v/>
      </c>
      <c r="F698" s="82" t="str">
        <f t="shared" ca="1" si="163"/>
        <v/>
      </c>
      <c r="G698" s="97" t="str">
        <f t="shared" ca="1" si="164"/>
        <v/>
      </c>
      <c r="H698" s="82" t="str">
        <f t="shared" ca="1" si="165"/>
        <v/>
      </c>
      <c r="I698" s="97" t="str">
        <f t="shared" ca="1" si="166"/>
        <v/>
      </c>
      <c r="J698" s="14" t="str">
        <f t="shared" ca="1" si="159"/>
        <v>b</v>
      </c>
      <c r="L698" s="8">
        <f t="shared" si="158"/>
        <v>55488</v>
      </c>
      <c r="N698" s="29"/>
      <c r="O698" t="str">
        <f t="shared" si="168"/>
        <v xml:space="preserve"> </v>
      </c>
      <c r="P698" t="str">
        <f t="shared" si="169"/>
        <v xml:space="preserve"> </v>
      </c>
      <c r="Q698" s="59" t="str">
        <f t="shared" si="167"/>
        <v xml:space="preserve"> </v>
      </c>
      <c r="R698" s="36" t="str">
        <f t="shared" si="170"/>
        <v xml:space="preserve"> </v>
      </c>
      <c r="S698" s="37" t="str">
        <f t="shared" ca="1" si="160"/>
        <v xml:space="preserve"> </v>
      </c>
      <c r="T698" s="95">
        <f ca="1">IF(L698&gt;=N$2,1,D698*T699/VLOOKUP(L698,Moeda!A$3:D$24,4,1))</f>
        <v>1</v>
      </c>
    </row>
    <row r="699" spans="1:20" x14ac:dyDescent="0.2">
      <c r="A699" s="8">
        <v>55519</v>
      </c>
      <c r="B699" s="62"/>
      <c r="C699" s="39"/>
      <c r="D699" s="83" t="str">
        <f t="shared" ca="1" si="161"/>
        <v/>
      </c>
      <c r="E699" s="97" t="str">
        <f t="shared" ca="1" si="162"/>
        <v/>
      </c>
      <c r="F699" s="82" t="str">
        <f t="shared" ca="1" si="163"/>
        <v/>
      </c>
      <c r="G699" s="97" t="str">
        <f t="shared" ca="1" si="164"/>
        <v/>
      </c>
      <c r="H699" s="82" t="str">
        <f t="shared" ca="1" si="165"/>
        <v/>
      </c>
      <c r="I699" s="97" t="str">
        <f t="shared" ca="1" si="166"/>
        <v/>
      </c>
      <c r="J699" s="14" t="str">
        <f t="shared" ca="1" si="159"/>
        <v>b</v>
      </c>
      <c r="L699" s="8">
        <f t="shared" si="158"/>
        <v>55519</v>
      </c>
      <c r="N699" s="29"/>
      <c r="O699" t="str">
        <f t="shared" si="168"/>
        <v xml:space="preserve"> </v>
      </c>
      <c r="P699" t="str">
        <f t="shared" si="169"/>
        <v xml:space="preserve"> </v>
      </c>
      <c r="Q699" s="59" t="str">
        <f t="shared" si="167"/>
        <v xml:space="preserve"> </v>
      </c>
      <c r="R699" s="36" t="str">
        <f t="shared" si="170"/>
        <v xml:space="preserve"> </v>
      </c>
      <c r="S699" s="37" t="str">
        <f t="shared" ca="1" si="160"/>
        <v xml:space="preserve"> </v>
      </c>
      <c r="T699" s="95">
        <f ca="1">IF(L699&gt;=N$2,1,D699*T700/VLOOKUP(L699,Moeda!A$3:D$24,4,1))</f>
        <v>1</v>
      </c>
    </row>
    <row r="700" spans="1:20" x14ac:dyDescent="0.2">
      <c r="A700" s="8">
        <v>55550</v>
      </c>
      <c r="B700" s="62"/>
      <c r="C700" s="39"/>
      <c r="D700" s="83" t="str">
        <f t="shared" ca="1" si="161"/>
        <v/>
      </c>
      <c r="E700" s="97" t="str">
        <f t="shared" ca="1" si="162"/>
        <v/>
      </c>
      <c r="F700" s="82" t="str">
        <f t="shared" ca="1" si="163"/>
        <v/>
      </c>
      <c r="G700" s="97" t="str">
        <f t="shared" ca="1" si="164"/>
        <v/>
      </c>
      <c r="H700" s="82" t="str">
        <f t="shared" ca="1" si="165"/>
        <v/>
      </c>
      <c r="I700" s="97" t="str">
        <f t="shared" ca="1" si="166"/>
        <v/>
      </c>
      <c r="J700" s="14" t="str">
        <f t="shared" ca="1" si="159"/>
        <v>b</v>
      </c>
      <c r="L700" s="8">
        <f t="shared" si="158"/>
        <v>55550</v>
      </c>
      <c r="N700" s="29"/>
      <c r="O700" t="str">
        <f t="shared" si="168"/>
        <v xml:space="preserve"> </v>
      </c>
      <c r="P700" t="str">
        <f t="shared" si="169"/>
        <v xml:space="preserve"> </v>
      </c>
      <c r="Q700" s="59" t="str">
        <f t="shared" si="167"/>
        <v xml:space="preserve"> </v>
      </c>
      <c r="R700" s="36" t="str">
        <f t="shared" si="170"/>
        <v xml:space="preserve"> </v>
      </c>
      <c r="S700" s="37" t="str">
        <f t="shared" ca="1" si="160"/>
        <v xml:space="preserve"> </v>
      </c>
      <c r="T700" s="95">
        <f ca="1">IF(L700&gt;=N$2,1,D700*T701/VLOOKUP(L700,Moeda!A$3:D$24,4,1))</f>
        <v>1</v>
      </c>
    </row>
    <row r="701" spans="1:20" x14ac:dyDescent="0.2">
      <c r="A701" s="8">
        <v>55579</v>
      </c>
      <c r="B701" s="62"/>
      <c r="C701" s="39"/>
      <c r="D701" s="83" t="str">
        <f t="shared" ca="1" si="161"/>
        <v/>
      </c>
      <c r="E701" s="97" t="str">
        <f t="shared" ca="1" si="162"/>
        <v/>
      </c>
      <c r="F701" s="82" t="str">
        <f t="shared" ca="1" si="163"/>
        <v/>
      </c>
      <c r="G701" s="97" t="str">
        <f t="shared" ca="1" si="164"/>
        <v/>
      </c>
      <c r="H701" s="82" t="str">
        <f t="shared" ca="1" si="165"/>
        <v/>
      </c>
      <c r="I701" s="97" t="str">
        <f t="shared" ca="1" si="166"/>
        <v/>
      </c>
      <c r="J701" s="14" t="str">
        <f t="shared" ca="1" si="159"/>
        <v>b</v>
      </c>
      <c r="L701" s="8">
        <f t="shared" si="158"/>
        <v>55579</v>
      </c>
      <c r="N701" s="29"/>
      <c r="O701" t="str">
        <f t="shared" si="168"/>
        <v xml:space="preserve"> </v>
      </c>
      <c r="P701" t="str">
        <f t="shared" si="169"/>
        <v xml:space="preserve"> </v>
      </c>
      <c r="Q701" s="59" t="str">
        <f t="shared" si="167"/>
        <v xml:space="preserve"> </v>
      </c>
      <c r="R701" s="36" t="str">
        <f t="shared" si="170"/>
        <v xml:space="preserve"> </v>
      </c>
      <c r="S701" s="37" t="str">
        <f t="shared" ca="1" si="160"/>
        <v xml:space="preserve"> </v>
      </c>
      <c r="T701" s="95">
        <f ca="1">IF(L701&gt;=N$2,1,D701*T702/VLOOKUP(L701,Moeda!A$3:D$24,4,1))</f>
        <v>1</v>
      </c>
    </row>
    <row r="702" spans="1:20" x14ac:dyDescent="0.2">
      <c r="A702" s="8">
        <v>55610</v>
      </c>
      <c r="B702" s="62"/>
      <c r="C702" s="39"/>
      <c r="D702" s="83" t="str">
        <f t="shared" ca="1" si="161"/>
        <v/>
      </c>
      <c r="E702" s="97" t="str">
        <f t="shared" ca="1" si="162"/>
        <v/>
      </c>
      <c r="F702" s="82" t="str">
        <f t="shared" ca="1" si="163"/>
        <v/>
      </c>
      <c r="G702" s="97" t="str">
        <f t="shared" ca="1" si="164"/>
        <v/>
      </c>
      <c r="H702" s="82" t="str">
        <f t="shared" ca="1" si="165"/>
        <v/>
      </c>
      <c r="I702" s="97" t="str">
        <f t="shared" ca="1" si="166"/>
        <v/>
      </c>
      <c r="J702" s="14" t="str">
        <f t="shared" ca="1" si="159"/>
        <v>b</v>
      </c>
      <c r="L702" s="8">
        <f t="shared" si="158"/>
        <v>55610</v>
      </c>
      <c r="N702" s="29"/>
      <c r="O702" t="str">
        <f t="shared" si="168"/>
        <v xml:space="preserve"> </v>
      </c>
      <c r="P702" t="str">
        <f t="shared" si="169"/>
        <v xml:space="preserve"> </v>
      </c>
      <c r="Q702" s="59" t="str">
        <f t="shared" si="167"/>
        <v xml:space="preserve"> </v>
      </c>
      <c r="R702" s="36" t="str">
        <f t="shared" si="170"/>
        <v xml:space="preserve"> </v>
      </c>
      <c r="S702" s="37" t="str">
        <f t="shared" ca="1" si="160"/>
        <v xml:space="preserve"> </v>
      </c>
      <c r="T702" s="95">
        <f ca="1">IF(L702&gt;=N$2,1,D702*T703/VLOOKUP(L702,Moeda!A$3:D$24,4,1))</f>
        <v>1</v>
      </c>
    </row>
    <row r="703" spans="1:20" x14ac:dyDescent="0.2">
      <c r="A703" s="8">
        <v>55640</v>
      </c>
      <c r="B703" s="62"/>
      <c r="C703" s="39"/>
      <c r="D703" s="83" t="str">
        <f t="shared" ca="1" si="161"/>
        <v/>
      </c>
      <c r="E703" s="97" t="str">
        <f t="shared" ca="1" si="162"/>
        <v/>
      </c>
      <c r="F703" s="82" t="str">
        <f t="shared" ca="1" si="163"/>
        <v/>
      </c>
      <c r="G703" s="97" t="str">
        <f t="shared" ca="1" si="164"/>
        <v/>
      </c>
      <c r="H703" s="82" t="str">
        <f t="shared" ca="1" si="165"/>
        <v/>
      </c>
      <c r="I703" s="97" t="str">
        <f t="shared" ca="1" si="166"/>
        <v/>
      </c>
      <c r="J703" s="14" t="str">
        <f t="shared" ca="1" si="159"/>
        <v>b</v>
      </c>
      <c r="L703" s="8">
        <f t="shared" si="158"/>
        <v>55640</v>
      </c>
      <c r="N703" s="29"/>
      <c r="O703" t="str">
        <f t="shared" si="168"/>
        <v xml:space="preserve"> </v>
      </c>
      <c r="P703" t="str">
        <f t="shared" si="169"/>
        <v xml:space="preserve"> </v>
      </c>
      <c r="Q703" s="59" t="str">
        <f t="shared" si="167"/>
        <v xml:space="preserve"> </v>
      </c>
      <c r="R703" s="36" t="str">
        <f t="shared" si="170"/>
        <v xml:space="preserve"> </v>
      </c>
      <c r="S703" s="37" t="str">
        <f t="shared" ca="1" si="160"/>
        <v xml:space="preserve"> </v>
      </c>
      <c r="T703" s="95">
        <f ca="1">IF(L703&gt;=N$2,1,D703*T704/VLOOKUP(L703,Moeda!A$3:D$24,4,1))</f>
        <v>1</v>
      </c>
    </row>
    <row r="704" spans="1:20" x14ac:dyDescent="0.2">
      <c r="A704" s="8">
        <v>55671</v>
      </c>
      <c r="B704" s="62"/>
      <c r="C704" s="39"/>
      <c r="D704" s="83" t="str">
        <f t="shared" ca="1" si="161"/>
        <v/>
      </c>
      <c r="E704" s="97" t="str">
        <f t="shared" ca="1" si="162"/>
        <v/>
      </c>
      <c r="F704" s="82" t="str">
        <f t="shared" ca="1" si="163"/>
        <v/>
      </c>
      <c r="G704" s="97" t="str">
        <f t="shared" ca="1" si="164"/>
        <v/>
      </c>
      <c r="H704" s="82" t="str">
        <f t="shared" ca="1" si="165"/>
        <v/>
      </c>
      <c r="I704" s="97" t="str">
        <f t="shared" ca="1" si="166"/>
        <v/>
      </c>
      <c r="J704" s="14" t="str">
        <f t="shared" ca="1" si="159"/>
        <v>b</v>
      </c>
      <c r="L704" s="8">
        <f t="shared" si="158"/>
        <v>55671</v>
      </c>
      <c r="N704" s="29"/>
      <c r="O704" t="str">
        <f t="shared" si="168"/>
        <v xml:space="preserve"> </v>
      </c>
      <c r="P704" t="str">
        <f t="shared" si="169"/>
        <v xml:space="preserve"> </v>
      </c>
      <c r="Q704" s="59" t="str">
        <f t="shared" si="167"/>
        <v xml:space="preserve"> </v>
      </c>
      <c r="R704" s="36" t="str">
        <f t="shared" si="170"/>
        <v xml:space="preserve"> </v>
      </c>
      <c r="S704" s="37" t="str">
        <f t="shared" ca="1" si="160"/>
        <v xml:space="preserve"> </v>
      </c>
      <c r="T704" s="95">
        <f ca="1">IF(L704&gt;=N$2,1,D704*T705/VLOOKUP(L704,Moeda!A$3:D$24,4,1))</f>
        <v>1</v>
      </c>
    </row>
    <row r="705" spans="1:20" x14ac:dyDescent="0.2">
      <c r="A705" s="8">
        <v>55701</v>
      </c>
      <c r="B705" s="62"/>
      <c r="C705" s="39"/>
      <c r="D705" s="83" t="str">
        <f t="shared" ca="1" si="161"/>
        <v/>
      </c>
      <c r="E705" s="97" t="str">
        <f t="shared" ca="1" si="162"/>
        <v/>
      </c>
      <c r="F705" s="82" t="str">
        <f t="shared" ca="1" si="163"/>
        <v/>
      </c>
      <c r="G705" s="97" t="str">
        <f t="shared" ca="1" si="164"/>
        <v/>
      </c>
      <c r="H705" s="82" t="str">
        <f t="shared" ca="1" si="165"/>
        <v/>
      </c>
      <c r="I705" s="97" t="str">
        <f t="shared" ca="1" si="166"/>
        <v/>
      </c>
      <c r="J705" s="14" t="str">
        <f t="shared" ca="1" si="159"/>
        <v>b</v>
      </c>
      <c r="L705" s="8">
        <f t="shared" si="158"/>
        <v>55701</v>
      </c>
      <c r="N705" s="29"/>
      <c r="O705" t="str">
        <f t="shared" si="168"/>
        <v xml:space="preserve"> </v>
      </c>
      <c r="P705" t="str">
        <f t="shared" si="169"/>
        <v xml:space="preserve"> </v>
      </c>
      <c r="Q705" s="59" t="str">
        <f t="shared" si="167"/>
        <v xml:space="preserve"> </v>
      </c>
      <c r="R705" s="36" t="str">
        <f t="shared" si="170"/>
        <v xml:space="preserve"> </v>
      </c>
      <c r="S705" s="37" t="str">
        <f t="shared" ca="1" si="160"/>
        <v xml:space="preserve"> </v>
      </c>
      <c r="T705" s="95">
        <f ca="1">IF(L705&gt;=N$2,1,D705*T706/VLOOKUP(L705,Moeda!A$3:D$24,4,1))</f>
        <v>1</v>
      </c>
    </row>
    <row r="706" spans="1:20" x14ac:dyDescent="0.2">
      <c r="A706" s="8">
        <v>55732</v>
      </c>
      <c r="B706" s="62"/>
      <c r="C706" s="39"/>
      <c r="D706" s="83" t="str">
        <f t="shared" ca="1" si="161"/>
        <v/>
      </c>
      <c r="E706" s="97" t="str">
        <f t="shared" ca="1" si="162"/>
        <v/>
      </c>
      <c r="F706" s="82" t="str">
        <f t="shared" ca="1" si="163"/>
        <v/>
      </c>
      <c r="G706" s="97" t="str">
        <f t="shared" ca="1" si="164"/>
        <v/>
      </c>
      <c r="H706" s="82" t="str">
        <f t="shared" ca="1" si="165"/>
        <v/>
      </c>
      <c r="I706" s="97" t="str">
        <f t="shared" ca="1" si="166"/>
        <v/>
      </c>
      <c r="J706" s="14" t="str">
        <f t="shared" ca="1" si="159"/>
        <v>b</v>
      </c>
      <c r="L706" s="8">
        <f t="shared" si="158"/>
        <v>55732</v>
      </c>
      <c r="N706" s="29"/>
      <c r="O706" t="str">
        <f t="shared" si="168"/>
        <v xml:space="preserve"> </v>
      </c>
      <c r="P706" t="str">
        <f t="shared" si="169"/>
        <v xml:space="preserve"> </v>
      </c>
      <c r="Q706" s="59" t="str">
        <f t="shared" si="167"/>
        <v xml:space="preserve"> </v>
      </c>
      <c r="R706" s="36" t="str">
        <f t="shared" si="170"/>
        <v xml:space="preserve"> </v>
      </c>
      <c r="S706" s="37" t="str">
        <f t="shared" ca="1" si="160"/>
        <v xml:space="preserve"> </v>
      </c>
      <c r="T706" s="95">
        <f ca="1">IF(L706&gt;=N$2,1,D706*T707/VLOOKUP(L706,Moeda!A$3:D$24,4,1))</f>
        <v>1</v>
      </c>
    </row>
    <row r="707" spans="1:20" x14ac:dyDescent="0.2">
      <c r="A707" s="8">
        <v>55763</v>
      </c>
      <c r="B707" s="62"/>
      <c r="C707" s="39"/>
      <c r="D707" s="83" t="str">
        <f t="shared" ca="1" si="161"/>
        <v/>
      </c>
      <c r="E707" s="97" t="str">
        <f t="shared" ca="1" si="162"/>
        <v/>
      </c>
      <c r="F707" s="82" t="str">
        <f t="shared" ca="1" si="163"/>
        <v/>
      </c>
      <c r="G707" s="97" t="str">
        <f t="shared" ca="1" si="164"/>
        <v/>
      </c>
      <c r="H707" s="82" t="str">
        <f t="shared" ca="1" si="165"/>
        <v/>
      </c>
      <c r="I707" s="97" t="str">
        <f t="shared" ca="1" si="166"/>
        <v/>
      </c>
      <c r="J707" s="14" t="str">
        <f t="shared" ca="1" si="159"/>
        <v>b</v>
      </c>
      <c r="L707" s="8">
        <f t="shared" ref="L707:L770" si="171">A707</f>
        <v>55763</v>
      </c>
      <c r="N707" s="29"/>
      <c r="O707" t="str">
        <f t="shared" si="168"/>
        <v xml:space="preserve"> </v>
      </c>
      <c r="P707" t="str">
        <f t="shared" si="169"/>
        <v xml:space="preserve"> </v>
      </c>
      <c r="Q707" s="59" t="str">
        <f t="shared" si="167"/>
        <v xml:space="preserve"> </v>
      </c>
      <c r="R707" s="36" t="str">
        <f t="shared" si="170"/>
        <v xml:space="preserve"> </v>
      </c>
      <c r="S707" s="37" t="str">
        <f t="shared" ca="1" si="160"/>
        <v xml:space="preserve"> </v>
      </c>
      <c r="T707" s="95">
        <f ca="1">IF(L707&gt;=N$2,1,D707*T708/VLOOKUP(L707,Moeda!A$3:D$24,4,1))</f>
        <v>1</v>
      </c>
    </row>
    <row r="708" spans="1:20" x14ac:dyDescent="0.2">
      <c r="A708" s="8">
        <v>55793</v>
      </c>
      <c r="B708" s="62"/>
      <c r="C708" s="39"/>
      <c r="D708" s="83" t="str">
        <f t="shared" ca="1" si="161"/>
        <v/>
      </c>
      <c r="E708" s="97" t="str">
        <f t="shared" ca="1" si="162"/>
        <v/>
      </c>
      <c r="F708" s="82" t="str">
        <f t="shared" ca="1" si="163"/>
        <v/>
      </c>
      <c r="G708" s="97" t="str">
        <f t="shared" ca="1" si="164"/>
        <v/>
      </c>
      <c r="H708" s="82" t="str">
        <f t="shared" ca="1" si="165"/>
        <v/>
      </c>
      <c r="I708" s="97" t="str">
        <f t="shared" ca="1" si="166"/>
        <v/>
      </c>
      <c r="J708" s="14" t="str">
        <f t="shared" ref="J708:J771" ca="1" si="172">CELL("tipo",C708)</f>
        <v>b</v>
      </c>
      <c r="L708" s="8">
        <f t="shared" si="171"/>
        <v>55793</v>
      </c>
      <c r="N708" s="29"/>
      <c r="O708" t="str">
        <f t="shared" si="168"/>
        <v xml:space="preserve"> </v>
      </c>
      <c r="P708" t="str">
        <f t="shared" si="169"/>
        <v xml:space="preserve"> </v>
      </c>
      <c r="Q708" s="59" t="str">
        <f t="shared" si="167"/>
        <v xml:space="preserve"> </v>
      </c>
      <c r="R708" s="36" t="str">
        <f t="shared" si="170"/>
        <v xml:space="preserve"> </v>
      </c>
      <c r="S708" s="37" t="str">
        <f t="shared" ca="1" si="160"/>
        <v xml:space="preserve"> </v>
      </c>
      <c r="T708" s="95">
        <f ca="1">IF(L708&gt;=N$2,1,D708*T709/VLOOKUP(L708,Moeda!A$3:D$24,4,1))</f>
        <v>1</v>
      </c>
    </row>
    <row r="709" spans="1:20" x14ac:dyDescent="0.2">
      <c r="A709" s="8">
        <v>55824</v>
      </c>
      <c r="B709" s="62"/>
      <c r="C709" s="39"/>
      <c r="D709" s="83" t="str">
        <f t="shared" ca="1" si="161"/>
        <v/>
      </c>
      <c r="E709" s="97" t="str">
        <f t="shared" ca="1" si="162"/>
        <v/>
      </c>
      <c r="F709" s="82" t="str">
        <f t="shared" ca="1" si="163"/>
        <v/>
      </c>
      <c r="G709" s="97" t="str">
        <f t="shared" ca="1" si="164"/>
        <v/>
      </c>
      <c r="H709" s="82" t="str">
        <f t="shared" ca="1" si="165"/>
        <v/>
      </c>
      <c r="I709" s="97" t="str">
        <f t="shared" ca="1" si="166"/>
        <v/>
      </c>
      <c r="J709" s="14" t="str">
        <f t="shared" ca="1" si="172"/>
        <v>b</v>
      </c>
      <c r="L709" s="8">
        <f t="shared" si="171"/>
        <v>55824</v>
      </c>
      <c r="N709" s="29"/>
      <c r="O709" t="str">
        <f t="shared" si="168"/>
        <v xml:space="preserve"> </v>
      </c>
      <c r="P709" t="str">
        <f t="shared" si="169"/>
        <v xml:space="preserve"> </v>
      </c>
      <c r="Q709" s="59" t="str">
        <f t="shared" si="167"/>
        <v xml:space="preserve"> </v>
      </c>
      <c r="R709" s="36" t="str">
        <f t="shared" si="170"/>
        <v xml:space="preserve"> </v>
      </c>
      <c r="S709" s="37" t="str">
        <f t="shared" ca="1" si="160"/>
        <v xml:space="preserve"> </v>
      </c>
      <c r="T709" s="95">
        <f ca="1">IF(L709&gt;=N$2,1,D709*T710/VLOOKUP(L709,Moeda!A$3:D$24,4,1))</f>
        <v>1</v>
      </c>
    </row>
    <row r="710" spans="1:20" x14ac:dyDescent="0.2">
      <c r="A710" s="8">
        <v>55854</v>
      </c>
      <c r="B710" s="62"/>
      <c r="C710" s="39"/>
      <c r="D710" s="83" t="str">
        <f t="shared" ca="1" si="161"/>
        <v/>
      </c>
      <c r="E710" s="97" t="str">
        <f t="shared" ca="1" si="162"/>
        <v/>
      </c>
      <c r="F710" s="82" t="str">
        <f t="shared" ca="1" si="163"/>
        <v/>
      </c>
      <c r="G710" s="97" t="str">
        <f t="shared" ca="1" si="164"/>
        <v/>
      </c>
      <c r="H710" s="82" t="str">
        <f t="shared" ca="1" si="165"/>
        <v/>
      </c>
      <c r="I710" s="97" t="str">
        <f t="shared" ca="1" si="166"/>
        <v/>
      </c>
      <c r="J710" s="14" t="str">
        <f t="shared" ca="1" si="172"/>
        <v>b</v>
      </c>
      <c r="L710" s="8">
        <f t="shared" si="171"/>
        <v>55854</v>
      </c>
      <c r="N710" s="29"/>
      <c r="O710" t="str">
        <f t="shared" si="168"/>
        <v xml:space="preserve"> </v>
      </c>
      <c r="P710" t="str">
        <f t="shared" si="169"/>
        <v xml:space="preserve"> </v>
      </c>
      <c r="Q710" s="59" t="str">
        <f t="shared" si="167"/>
        <v xml:space="preserve"> </v>
      </c>
      <c r="R710" s="36" t="str">
        <f t="shared" si="170"/>
        <v xml:space="preserve"> </v>
      </c>
      <c r="S710" s="37" t="str">
        <f t="shared" ca="1" si="160"/>
        <v xml:space="preserve"> </v>
      </c>
      <c r="T710" s="95">
        <f ca="1">IF(L710&gt;=N$2,1,D710*T711/VLOOKUP(L710,Moeda!A$3:D$24,4,1))</f>
        <v>1</v>
      </c>
    </row>
    <row r="711" spans="1:20" x14ac:dyDescent="0.2">
      <c r="A711" s="8">
        <v>55885</v>
      </c>
      <c r="B711" s="62"/>
      <c r="C711" s="39"/>
      <c r="D711" s="83" t="str">
        <f t="shared" ca="1" si="161"/>
        <v/>
      </c>
      <c r="E711" s="97" t="str">
        <f t="shared" ca="1" si="162"/>
        <v/>
      </c>
      <c r="F711" s="82" t="str">
        <f t="shared" ca="1" si="163"/>
        <v/>
      </c>
      <c r="G711" s="97" t="str">
        <f t="shared" ca="1" si="164"/>
        <v/>
      </c>
      <c r="H711" s="82" t="str">
        <f t="shared" ca="1" si="165"/>
        <v/>
      </c>
      <c r="I711" s="97" t="str">
        <f t="shared" ca="1" si="166"/>
        <v/>
      </c>
      <c r="J711" s="14" t="str">
        <f t="shared" ca="1" si="172"/>
        <v>b</v>
      </c>
      <c r="L711" s="8">
        <f t="shared" si="171"/>
        <v>55885</v>
      </c>
      <c r="N711" s="29"/>
      <c r="O711" t="str">
        <f t="shared" si="168"/>
        <v xml:space="preserve"> </v>
      </c>
      <c r="P711" t="str">
        <f t="shared" si="169"/>
        <v xml:space="preserve"> </v>
      </c>
      <c r="Q711" s="59" t="str">
        <f t="shared" si="167"/>
        <v xml:space="preserve"> </v>
      </c>
      <c r="R711" s="36" t="str">
        <f t="shared" si="170"/>
        <v xml:space="preserve"> </v>
      </c>
      <c r="S711" s="37" t="str">
        <f t="shared" ca="1" si="160"/>
        <v xml:space="preserve"> </v>
      </c>
      <c r="T711" s="95">
        <f ca="1">IF(L711&gt;=N$2,1,D711*T712/VLOOKUP(L711,Moeda!A$3:D$24,4,1))</f>
        <v>1</v>
      </c>
    </row>
    <row r="712" spans="1:20" x14ac:dyDescent="0.2">
      <c r="A712" s="8">
        <v>55916</v>
      </c>
      <c r="B712" s="62"/>
      <c r="C712" s="39"/>
      <c r="D712" s="83" t="str">
        <f t="shared" ca="1" si="161"/>
        <v/>
      </c>
      <c r="E712" s="97" t="str">
        <f t="shared" ca="1" si="162"/>
        <v/>
      </c>
      <c r="F712" s="82" t="str">
        <f t="shared" ca="1" si="163"/>
        <v/>
      </c>
      <c r="G712" s="97" t="str">
        <f t="shared" ca="1" si="164"/>
        <v/>
      </c>
      <c r="H712" s="82" t="str">
        <f t="shared" ca="1" si="165"/>
        <v/>
      </c>
      <c r="I712" s="97" t="str">
        <f t="shared" ca="1" si="166"/>
        <v/>
      </c>
      <c r="J712" s="14" t="str">
        <f t="shared" ca="1" si="172"/>
        <v>b</v>
      </c>
      <c r="L712" s="8">
        <f t="shared" si="171"/>
        <v>55916</v>
      </c>
      <c r="N712" s="29"/>
      <c r="O712" t="str">
        <f t="shared" si="168"/>
        <v xml:space="preserve"> </v>
      </c>
      <c r="P712" t="str">
        <f t="shared" si="169"/>
        <v xml:space="preserve"> </v>
      </c>
      <c r="Q712" s="59" t="str">
        <f t="shared" si="167"/>
        <v xml:space="preserve"> </v>
      </c>
      <c r="R712" s="36" t="str">
        <f t="shared" si="170"/>
        <v xml:space="preserve"> </v>
      </c>
      <c r="S712" s="37" t="str">
        <f t="shared" ca="1" si="160"/>
        <v xml:space="preserve"> </v>
      </c>
      <c r="T712" s="95">
        <f ca="1">IF(L712&gt;=N$2,1,D712*T713/VLOOKUP(L712,Moeda!A$3:D$24,4,1))</f>
        <v>1</v>
      </c>
    </row>
    <row r="713" spans="1:20" x14ac:dyDescent="0.2">
      <c r="A713" s="8">
        <v>55944</v>
      </c>
      <c r="B713" s="62"/>
      <c r="C713" s="39"/>
      <c r="D713" s="83" t="str">
        <f t="shared" ca="1" si="161"/>
        <v/>
      </c>
      <c r="E713" s="97" t="str">
        <f t="shared" ca="1" si="162"/>
        <v/>
      </c>
      <c r="F713" s="82" t="str">
        <f t="shared" ca="1" si="163"/>
        <v/>
      </c>
      <c r="G713" s="97" t="str">
        <f t="shared" ca="1" si="164"/>
        <v/>
      </c>
      <c r="H713" s="82" t="str">
        <f t="shared" ca="1" si="165"/>
        <v/>
      </c>
      <c r="I713" s="97" t="str">
        <f t="shared" ca="1" si="166"/>
        <v/>
      </c>
      <c r="J713" s="14" t="str">
        <f t="shared" ca="1" si="172"/>
        <v>b</v>
      </c>
      <c r="L713" s="8">
        <f t="shared" si="171"/>
        <v>55944</v>
      </c>
      <c r="N713" s="29"/>
      <c r="O713" t="str">
        <f t="shared" si="168"/>
        <v xml:space="preserve"> </v>
      </c>
      <c r="P713" t="str">
        <f t="shared" si="169"/>
        <v xml:space="preserve"> </v>
      </c>
      <c r="Q713" s="59" t="str">
        <f t="shared" si="167"/>
        <v xml:space="preserve"> </v>
      </c>
      <c r="R713" s="36" t="str">
        <f t="shared" si="170"/>
        <v xml:space="preserve"> </v>
      </c>
      <c r="S713" s="37" t="str">
        <f t="shared" ca="1" si="160"/>
        <v xml:space="preserve"> </v>
      </c>
      <c r="T713" s="95">
        <f ca="1">IF(L713&gt;=N$2,1,D713*T714/VLOOKUP(L713,Moeda!A$3:D$24,4,1))</f>
        <v>1</v>
      </c>
    </row>
    <row r="714" spans="1:20" x14ac:dyDescent="0.2">
      <c r="A714" s="8">
        <v>55975</v>
      </c>
      <c r="B714" s="62"/>
      <c r="C714" s="39"/>
      <c r="D714" s="83" t="str">
        <f t="shared" ca="1" si="161"/>
        <v/>
      </c>
      <c r="E714" s="97" t="str">
        <f t="shared" ca="1" si="162"/>
        <v/>
      </c>
      <c r="F714" s="82" t="str">
        <f t="shared" ca="1" si="163"/>
        <v/>
      </c>
      <c r="G714" s="97" t="str">
        <f t="shared" ca="1" si="164"/>
        <v/>
      </c>
      <c r="H714" s="82" t="str">
        <f t="shared" ca="1" si="165"/>
        <v/>
      </c>
      <c r="I714" s="97" t="str">
        <f t="shared" ca="1" si="166"/>
        <v/>
      </c>
      <c r="J714" s="14" t="str">
        <f t="shared" ca="1" si="172"/>
        <v>b</v>
      </c>
      <c r="L714" s="8">
        <f t="shared" si="171"/>
        <v>55975</v>
      </c>
      <c r="N714" s="29"/>
      <c r="O714" t="str">
        <f t="shared" si="168"/>
        <v xml:space="preserve"> </v>
      </c>
      <c r="P714" t="str">
        <f t="shared" si="169"/>
        <v xml:space="preserve"> </v>
      </c>
      <c r="Q714" s="59" t="str">
        <f t="shared" si="167"/>
        <v xml:space="preserve"> </v>
      </c>
      <c r="R714" s="36" t="str">
        <f t="shared" si="170"/>
        <v xml:space="preserve"> </v>
      </c>
      <c r="S714" s="37" t="str">
        <f t="shared" ca="1" si="160"/>
        <v xml:space="preserve"> </v>
      </c>
      <c r="T714" s="95">
        <f ca="1">IF(L714&gt;=N$2,1,D714*T715/VLOOKUP(L714,Moeda!A$3:D$24,4,1))</f>
        <v>1</v>
      </c>
    </row>
    <row r="715" spans="1:20" x14ac:dyDescent="0.2">
      <c r="A715" s="8">
        <v>56005</v>
      </c>
      <c r="B715" s="62"/>
      <c r="C715" s="39"/>
      <c r="D715" s="83" t="str">
        <f t="shared" ca="1" si="161"/>
        <v/>
      </c>
      <c r="E715" s="97" t="str">
        <f t="shared" ca="1" si="162"/>
        <v/>
      </c>
      <c r="F715" s="82" t="str">
        <f t="shared" ca="1" si="163"/>
        <v/>
      </c>
      <c r="G715" s="97" t="str">
        <f t="shared" ca="1" si="164"/>
        <v/>
      </c>
      <c r="H715" s="82" t="str">
        <f t="shared" ca="1" si="165"/>
        <v/>
      </c>
      <c r="I715" s="97" t="str">
        <f t="shared" ca="1" si="166"/>
        <v/>
      </c>
      <c r="J715" s="14" t="str">
        <f t="shared" ca="1" si="172"/>
        <v>b</v>
      </c>
      <c r="L715" s="8">
        <f t="shared" si="171"/>
        <v>56005</v>
      </c>
      <c r="N715" s="29"/>
      <c r="O715" t="str">
        <f t="shared" si="168"/>
        <v xml:space="preserve"> </v>
      </c>
      <c r="P715" t="str">
        <f t="shared" si="169"/>
        <v xml:space="preserve"> </v>
      </c>
      <c r="Q715" s="59" t="str">
        <f t="shared" si="167"/>
        <v xml:space="preserve"> </v>
      </c>
      <c r="R715" s="36" t="str">
        <f t="shared" si="170"/>
        <v xml:space="preserve"> </v>
      </c>
      <c r="S715" s="37" t="str">
        <f t="shared" ca="1" si="160"/>
        <v xml:space="preserve"> </v>
      </c>
      <c r="T715" s="95">
        <f ca="1">IF(L715&gt;=N$2,1,D715*T716/VLOOKUP(L715,Moeda!A$3:D$24,4,1))</f>
        <v>1</v>
      </c>
    </row>
    <row r="716" spans="1:20" x14ac:dyDescent="0.2">
      <c r="A716" s="8">
        <v>56036</v>
      </c>
      <c r="B716" s="62"/>
      <c r="C716" s="39"/>
      <c r="D716" s="83" t="str">
        <f t="shared" ca="1" si="161"/>
        <v/>
      </c>
      <c r="E716" s="97" t="str">
        <f t="shared" ca="1" si="162"/>
        <v/>
      </c>
      <c r="F716" s="82" t="str">
        <f t="shared" ca="1" si="163"/>
        <v/>
      </c>
      <c r="G716" s="97" t="str">
        <f t="shared" ca="1" si="164"/>
        <v/>
      </c>
      <c r="H716" s="82" t="str">
        <f t="shared" ca="1" si="165"/>
        <v/>
      </c>
      <c r="I716" s="97" t="str">
        <f t="shared" ca="1" si="166"/>
        <v/>
      </c>
      <c r="J716" s="14" t="str">
        <f t="shared" ca="1" si="172"/>
        <v>b</v>
      </c>
      <c r="L716" s="8">
        <f t="shared" si="171"/>
        <v>56036</v>
      </c>
      <c r="N716" s="29"/>
      <c r="O716" t="str">
        <f t="shared" si="168"/>
        <v xml:space="preserve"> </v>
      </c>
      <c r="P716" t="str">
        <f t="shared" si="169"/>
        <v xml:space="preserve"> </v>
      </c>
      <c r="Q716" s="59" t="str">
        <f t="shared" si="167"/>
        <v xml:space="preserve"> </v>
      </c>
      <c r="R716" s="36" t="str">
        <f t="shared" si="170"/>
        <v xml:space="preserve"> </v>
      </c>
      <c r="S716" s="37" t="str">
        <f t="shared" ca="1" si="160"/>
        <v xml:space="preserve"> </v>
      </c>
      <c r="T716" s="95">
        <f ca="1">IF(L716&gt;=N$2,1,D716*T717/VLOOKUP(L716,Moeda!A$3:D$24,4,1))</f>
        <v>1</v>
      </c>
    </row>
    <row r="717" spans="1:20" x14ac:dyDescent="0.2">
      <c r="A717" s="8">
        <v>56066</v>
      </c>
      <c r="B717" s="62"/>
      <c r="C717" s="39"/>
      <c r="D717" s="83" t="str">
        <f t="shared" ca="1" si="161"/>
        <v/>
      </c>
      <c r="E717" s="97" t="str">
        <f t="shared" ca="1" si="162"/>
        <v/>
      </c>
      <c r="F717" s="82" t="str">
        <f t="shared" ca="1" si="163"/>
        <v/>
      </c>
      <c r="G717" s="97" t="str">
        <f t="shared" ca="1" si="164"/>
        <v/>
      </c>
      <c r="H717" s="82" t="str">
        <f t="shared" ca="1" si="165"/>
        <v/>
      </c>
      <c r="I717" s="97" t="str">
        <f t="shared" ca="1" si="166"/>
        <v/>
      </c>
      <c r="J717" s="14" t="str">
        <f t="shared" ca="1" si="172"/>
        <v>b</v>
      </c>
      <c r="L717" s="8">
        <f t="shared" si="171"/>
        <v>56066</v>
      </c>
      <c r="N717" s="29"/>
      <c r="O717" t="str">
        <f t="shared" si="168"/>
        <v xml:space="preserve"> </v>
      </c>
      <c r="P717" t="str">
        <f t="shared" si="169"/>
        <v xml:space="preserve"> </v>
      </c>
      <c r="Q717" s="59" t="str">
        <f t="shared" si="167"/>
        <v xml:space="preserve"> </v>
      </c>
      <c r="R717" s="36" t="str">
        <f t="shared" si="170"/>
        <v xml:space="preserve"> </v>
      </c>
      <c r="S717" s="37" t="str">
        <f t="shared" ca="1" si="160"/>
        <v xml:space="preserve"> </v>
      </c>
      <c r="T717" s="95">
        <f ca="1">IF(L717&gt;=N$2,1,D717*T718/VLOOKUP(L717,Moeda!A$3:D$24,4,1))</f>
        <v>1</v>
      </c>
    </row>
    <row r="718" spans="1:20" x14ac:dyDescent="0.2">
      <c r="A718" s="8">
        <v>56097</v>
      </c>
      <c r="B718" s="62"/>
      <c r="C718" s="39"/>
      <c r="D718" s="83" t="str">
        <f t="shared" ca="1" si="161"/>
        <v/>
      </c>
      <c r="E718" s="97" t="str">
        <f t="shared" ca="1" si="162"/>
        <v/>
      </c>
      <c r="F718" s="82" t="str">
        <f t="shared" ca="1" si="163"/>
        <v/>
      </c>
      <c r="G718" s="97" t="str">
        <f t="shared" ca="1" si="164"/>
        <v/>
      </c>
      <c r="H718" s="82" t="str">
        <f t="shared" ca="1" si="165"/>
        <v/>
      </c>
      <c r="I718" s="97" t="str">
        <f t="shared" ca="1" si="166"/>
        <v/>
      </c>
      <c r="J718" s="14" t="str">
        <f t="shared" ca="1" si="172"/>
        <v>b</v>
      </c>
      <c r="L718" s="8">
        <f t="shared" si="171"/>
        <v>56097</v>
      </c>
      <c r="N718" s="29"/>
      <c r="O718" t="str">
        <f t="shared" si="168"/>
        <v xml:space="preserve"> </v>
      </c>
      <c r="P718" t="str">
        <f t="shared" si="169"/>
        <v xml:space="preserve"> </v>
      </c>
      <c r="Q718" s="59" t="str">
        <f t="shared" si="167"/>
        <v xml:space="preserve"> </v>
      </c>
      <c r="R718" s="36" t="str">
        <f t="shared" si="170"/>
        <v xml:space="preserve"> </v>
      </c>
      <c r="S718" s="37" t="str">
        <f t="shared" ca="1" si="160"/>
        <v xml:space="preserve"> </v>
      </c>
      <c r="T718" s="95">
        <f ca="1">IF(L718&gt;=N$2,1,D718*T719/VLOOKUP(L718,Moeda!A$3:D$24,4,1))</f>
        <v>1</v>
      </c>
    </row>
    <row r="719" spans="1:20" x14ac:dyDescent="0.2">
      <c r="A719" s="8">
        <v>56128</v>
      </c>
      <c r="B719" s="62"/>
      <c r="C719" s="39"/>
      <c r="D719" s="83" t="str">
        <f t="shared" ca="1" si="161"/>
        <v/>
      </c>
      <c r="E719" s="97" t="str">
        <f t="shared" ca="1" si="162"/>
        <v/>
      </c>
      <c r="F719" s="82" t="str">
        <f t="shared" ca="1" si="163"/>
        <v/>
      </c>
      <c r="G719" s="97" t="str">
        <f t="shared" ca="1" si="164"/>
        <v/>
      </c>
      <c r="H719" s="82" t="str">
        <f t="shared" ca="1" si="165"/>
        <v/>
      </c>
      <c r="I719" s="97" t="str">
        <f t="shared" ca="1" si="166"/>
        <v/>
      </c>
      <c r="J719" s="14" t="str">
        <f t="shared" ca="1" si="172"/>
        <v>b</v>
      </c>
      <c r="L719" s="8">
        <f t="shared" si="171"/>
        <v>56128</v>
      </c>
      <c r="N719" s="29"/>
      <c r="O719" t="str">
        <f t="shared" si="168"/>
        <v xml:space="preserve"> </v>
      </c>
      <c r="P719" t="str">
        <f t="shared" si="169"/>
        <v xml:space="preserve"> </v>
      </c>
      <c r="Q719" s="59" t="str">
        <f t="shared" si="167"/>
        <v xml:space="preserve"> </v>
      </c>
      <c r="R719" s="36" t="str">
        <f t="shared" si="170"/>
        <v xml:space="preserve"> </v>
      </c>
      <c r="S719" s="37" t="str">
        <f t="shared" ca="1" si="160"/>
        <v xml:space="preserve"> </v>
      </c>
      <c r="T719" s="95">
        <f ca="1">IF(L719&gt;=N$2,1,D719*T720/VLOOKUP(L719,Moeda!A$3:D$24,4,1))</f>
        <v>1</v>
      </c>
    </row>
    <row r="720" spans="1:20" x14ac:dyDescent="0.2">
      <c r="A720" s="8">
        <v>56158</v>
      </c>
      <c r="B720" s="62"/>
      <c r="C720" s="39"/>
      <c r="D720" s="83" t="str">
        <f t="shared" ca="1" si="161"/>
        <v/>
      </c>
      <c r="E720" s="97" t="str">
        <f t="shared" ca="1" si="162"/>
        <v/>
      </c>
      <c r="F720" s="82" t="str">
        <f t="shared" ca="1" si="163"/>
        <v/>
      </c>
      <c r="G720" s="97" t="str">
        <f t="shared" ca="1" si="164"/>
        <v/>
      </c>
      <c r="H720" s="82" t="str">
        <f t="shared" ca="1" si="165"/>
        <v/>
      </c>
      <c r="I720" s="97" t="str">
        <f t="shared" ca="1" si="166"/>
        <v/>
      </c>
      <c r="J720" s="14" t="str">
        <f t="shared" ca="1" si="172"/>
        <v>b</v>
      </c>
      <c r="L720" s="8">
        <f t="shared" si="171"/>
        <v>56158</v>
      </c>
      <c r="N720" s="29"/>
      <c r="O720" t="str">
        <f t="shared" si="168"/>
        <v xml:space="preserve"> </v>
      </c>
      <c r="P720" t="str">
        <f t="shared" si="169"/>
        <v xml:space="preserve"> </v>
      </c>
      <c r="Q720" s="59" t="str">
        <f t="shared" si="167"/>
        <v xml:space="preserve"> </v>
      </c>
      <c r="R720" s="36" t="str">
        <f t="shared" si="170"/>
        <v xml:space="preserve"> </v>
      </c>
      <c r="S720" s="37" t="str">
        <f t="shared" ca="1" si="160"/>
        <v xml:space="preserve"> </v>
      </c>
      <c r="T720" s="95">
        <f ca="1">IF(L720&gt;=N$2,1,D720*T721/VLOOKUP(L720,Moeda!A$3:D$24,4,1))</f>
        <v>1</v>
      </c>
    </row>
    <row r="721" spans="1:20" x14ac:dyDescent="0.2">
      <c r="A721" s="8">
        <v>56189</v>
      </c>
      <c r="B721" s="62"/>
      <c r="C721" s="39"/>
      <c r="D721" s="83" t="str">
        <f t="shared" ca="1" si="161"/>
        <v/>
      </c>
      <c r="E721" s="97" t="str">
        <f t="shared" ca="1" si="162"/>
        <v/>
      </c>
      <c r="F721" s="82" t="str">
        <f t="shared" ca="1" si="163"/>
        <v/>
      </c>
      <c r="G721" s="97" t="str">
        <f t="shared" ca="1" si="164"/>
        <v/>
      </c>
      <c r="H721" s="82" t="str">
        <f t="shared" ca="1" si="165"/>
        <v/>
      </c>
      <c r="I721" s="97" t="str">
        <f t="shared" ca="1" si="166"/>
        <v/>
      </c>
      <c r="J721" s="14" t="str">
        <f t="shared" ca="1" si="172"/>
        <v>b</v>
      </c>
      <c r="L721" s="8">
        <f t="shared" si="171"/>
        <v>56189</v>
      </c>
      <c r="N721" s="29"/>
      <c r="O721" t="str">
        <f t="shared" si="168"/>
        <v xml:space="preserve"> </v>
      </c>
      <c r="P721" t="str">
        <f t="shared" si="169"/>
        <v xml:space="preserve"> </v>
      </c>
      <c r="Q721" s="59" t="str">
        <f t="shared" si="167"/>
        <v xml:space="preserve"> </v>
      </c>
      <c r="R721" s="36" t="str">
        <f t="shared" si="170"/>
        <v xml:space="preserve"> </v>
      </c>
      <c r="S721" s="37" t="str">
        <f t="shared" ca="1" si="160"/>
        <v xml:space="preserve"> </v>
      </c>
      <c r="T721" s="95">
        <f ca="1">IF(L721&gt;=N$2,1,D721*T722/VLOOKUP(L721,Moeda!A$3:D$24,4,1))</f>
        <v>1</v>
      </c>
    </row>
    <row r="722" spans="1:20" x14ac:dyDescent="0.2">
      <c r="A722" s="8">
        <v>56219</v>
      </c>
      <c r="B722" s="62"/>
      <c r="C722" s="39"/>
      <c r="D722" s="83" t="str">
        <f t="shared" ca="1" si="161"/>
        <v/>
      </c>
      <c r="E722" s="97" t="str">
        <f t="shared" ca="1" si="162"/>
        <v/>
      </c>
      <c r="F722" s="82" t="str">
        <f t="shared" ca="1" si="163"/>
        <v/>
      </c>
      <c r="G722" s="97" t="str">
        <f t="shared" ca="1" si="164"/>
        <v/>
      </c>
      <c r="H722" s="82" t="str">
        <f t="shared" ca="1" si="165"/>
        <v/>
      </c>
      <c r="I722" s="97" t="str">
        <f t="shared" ca="1" si="166"/>
        <v/>
      </c>
      <c r="J722" s="14" t="str">
        <f t="shared" ca="1" si="172"/>
        <v>b</v>
      </c>
      <c r="L722" s="8">
        <f t="shared" si="171"/>
        <v>56219</v>
      </c>
      <c r="N722" s="29"/>
      <c r="O722" t="str">
        <f t="shared" si="168"/>
        <v xml:space="preserve"> </v>
      </c>
      <c r="P722" t="str">
        <f t="shared" si="169"/>
        <v xml:space="preserve"> </v>
      </c>
      <c r="Q722" s="59" t="str">
        <f t="shared" si="167"/>
        <v xml:space="preserve"> </v>
      </c>
      <c r="R722" s="36" t="str">
        <f t="shared" si="170"/>
        <v xml:space="preserve"> </v>
      </c>
      <c r="S722" s="37" t="str">
        <f t="shared" ca="1" si="160"/>
        <v xml:space="preserve"> </v>
      </c>
      <c r="T722" s="95">
        <f ca="1">IF(L722&gt;=N$2,1,D722*T723/VLOOKUP(L722,Moeda!A$3:D$24,4,1))</f>
        <v>1</v>
      </c>
    </row>
    <row r="723" spans="1:20" x14ac:dyDescent="0.2">
      <c r="A723" s="8">
        <v>56250</v>
      </c>
      <c r="B723" s="62"/>
      <c r="C723" s="39"/>
      <c r="D723" s="83" t="str">
        <f t="shared" ca="1" si="161"/>
        <v/>
      </c>
      <c r="E723" s="97" t="str">
        <f t="shared" ca="1" si="162"/>
        <v/>
      </c>
      <c r="F723" s="82" t="str">
        <f t="shared" ca="1" si="163"/>
        <v/>
      </c>
      <c r="G723" s="97" t="str">
        <f t="shared" ca="1" si="164"/>
        <v/>
      </c>
      <c r="H723" s="82" t="str">
        <f t="shared" ca="1" si="165"/>
        <v/>
      </c>
      <c r="I723" s="97" t="str">
        <f t="shared" ca="1" si="166"/>
        <v/>
      </c>
      <c r="J723" s="14" t="str">
        <f t="shared" ca="1" si="172"/>
        <v>b</v>
      </c>
      <c r="L723" s="8">
        <f t="shared" si="171"/>
        <v>56250</v>
      </c>
      <c r="N723" s="29"/>
      <c r="O723" t="str">
        <f t="shared" si="168"/>
        <v xml:space="preserve"> </v>
      </c>
      <c r="P723" t="str">
        <f t="shared" si="169"/>
        <v xml:space="preserve"> </v>
      </c>
      <c r="Q723" s="59" t="str">
        <f t="shared" si="167"/>
        <v xml:space="preserve"> </v>
      </c>
      <c r="R723" s="36" t="str">
        <f t="shared" si="170"/>
        <v xml:space="preserve"> </v>
      </c>
      <c r="S723" s="37" t="str">
        <f t="shared" ref="S723:S786" ca="1" si="173">IF(L723=N$2,1,IF(L723&lt;N$2,T723," "))</f>
        <v xml:space="preserve"> </v>
      </c>
      <c r="T723" s="95">
        <f ca="1">IF(L723&gt;=N$2,1,D723*T724/VLOOKUP(L723,Moeda!A$3:D$24,4,1))</f>
        <v>1</v>
      </c>
    </row>
    <row r="724" spans="1:20" x14ac:dyDescent="0.2">
      <c r="A724" s="8">
        <v>56281</v>
      </c>
      <c r="B724" s="62"/>
      <c r="C724" s="39"/>
      <c r="D724" s="83" t="str">
        <f t="shared" ref="D724:D787" ca="1" si="174">IF(J724="b","",C724/C723)</f>
        <v/>
      </c>
      <c r="E724" s="97" t="str">
        <f t="shared" ref="E724:E787" ca="1" si="175">IF($J724="b","",100*(D724-1))</f>
        <v/>
      </c>
      <c r="F724" s="82" t="str">
        <f t="shared" ref="F724:F787" ca="1" si="176">IF(J724="b","",IF(MONTH(A724)=1,D724,D724*F723))</f>
        <v/>
      </c>
      <c r="G724" s="97" t="str">
        <f t="shared" ref="G724:G787" ca="1" si="177">IF($J724="b","",100*(F724-1))</f>
        <v/>
      </c>
      <c r="H724" s="82" t="str">
        <f t="shared" ref="H724:H787" ca="1" si="178">IF($J724="b","",PRODUCT(D713:D724))</f>
        <v/>
      </c>
      <c r="I724" s="97" t="str">
        <f t="shared" ref="I724:I787" ca="1" si="179">IF($J724="b","",100*(H724-1))</f>
        <v/>
      </c>
      <c r="J724" s="14" t="str">
        <f t="shared" ca="1" si="172"/>
        <v>b</v>
      </c>
      <c r="L724" s="8">
        <f t="shared" si="171"/>
        <v>56281</v>
      </c>
      <c r="N724" s="29"/>
      <c r="O724" t="str">
        <f t="shared" si="168"/>
        <v xml:space="preserve"> </v>
      </c>
      <c r="P724" t="str">
        <f t="shared" si="169"/>
        <v xml:space="preserve"> </v>
      </c>
      <c r="Q724" s="59" t="str">
        <f t="shared" si="167"/>
        <v xml:space="preserve"> </v>
      </c>
      <c r="R724" s="36" t="str">
        <f t="shared" si="170"/>
        <v xml:space="preserve"> </v>
      </c>
      <c r="S724" s="37" t="str">
        <f t="shared" ca="1" si="173"/>
        <v xml:space="preserve"> </v>
      </c>
      <c r="T724" s="95">
        <f ca="1">IF(L724&gt;=N$2,1,D724*T725/VLOOKUP(L724,Moeda!A$3:D$24,4,1))</f>
        <v>1</v>
      </c>
    </row>
    <row r="725" spans="1:20" x14ac:dyDescent="0.2">
      <c r="A725" s="8">
        <v>56309</v>
      </c>
      <c r="B725" s="62"/>
      <c r="C725" s="39"/>
      <c r="D725" s="83" t="str">
        <f t="shared" ca="1" si="174"/>
        <v/>
      </c>
      <c r="E725" s="97" t="str">
        <f t="shared" ca="1" si="175"/>
        <v/>
      </c>
      <c r="F725" s="82" t="str">
        <f t="shared" ca="1" si="176"/>
        <v/>
      </c>
      <c r="G725" s="97" t="str">
        <f t="shared" ca="1" si="177"/>
        <v/>
      </c>
      <c r="H725" s="82" t="str">
        <f t="shared" ca="1" si="178"/>
        <v/>
      </c>
      <c r="I725" s="97" t="str">
        <f t="shared" ca="1" si="179"/>
        <v/>
      </c>
      <c r="J725" s="14" t="str">
        <f t="shared" ca="1" si="172"/>
        <v>b</v>
      </c>
      <c r="L725" s="8">
        <f t="shared" si="171"/>
        <v>56309</v>
      </c>
      <c r="N725" s="29"/>
      <c r="O725" t="str">
        <f t="shared" si="168"/>
        <v xml:space="preserve"> </v>
      </c>
      <c r="P725" t="str">
        <f t="shared" si="169"/>
        <v xml:space="preserve"> </v>
      </c>
      <c r="Q725" s="59" t="str">
        <f t="shared" si="167"/>
        <v xml:space="preserve"> </v>
      </c>
      <c r="R725" s="36" t="str">
        <f t="shared" si="170"/>
        <v xml:space="preserve"> </v>
      </c>
      <c r="S725" s="37" t="str">
        <f t="shared" ca="1" si="173"/>
        <v xml:space="preserve"> </v>
      </c>
      <c r="T725" s="95">
        <f ca="1">IF(L725&gt;=N$2,1,D725*T726/VLOOKUP(L725,Moeda!A$3:D$24,4,1))</f>
        <v>1</v>
      </c>
    </row>
    <row r="726" spans="1:20" x14ac:dyDescent="0.2">
      <c r="A726" s="8">
        <v>56340</v>
      </c>
      <c r="B726" s="62"/>
      <c r="C726" s="39"/>
      <c r="D726" s="83" t="str">
        <f t="shared" ca="1" si="174"/>
        <v/>
      </c>
      <c r="E726" s="97" t="str">
        <f t="shared" ca="1" si="175"/>
        <v/>
      </c>
      <c r="F726" s="82" t="str">
        <f t="shared" ca="1" si="176"/>
        <v/>
      </c>
      <c r="G726" s="97" t="str">
        <f t="shared" ca="1" si="177"/>
        <v/>
      </c>
      <c r="H726" s="82" t="str">
        <f t="shared" ca="1" si="178"/>
        <v/>
      </c>
      <c r="I726" s="97" t="str">
        <f t="shared" ca="1" si="179"/>
        <v/>
      </c>
      <c r="J726" s="14" t="str">
        <f t="shared" ca="1" si="172"/>
        <v>b</v>
      </c>
      <c r="L726" s="8">
        <f t="shared" si="171"/>
        <v>56340</v>
      </c>
      <c r="N726" s="29"/>
      <c r="O726" t="str">
        <f t="shared" si="168"/>
        <v xml:space="preserve"> </v>
      </c>
      <c r="P726" t="str">
        <f t="shared" si="169"/>
        <v xml:space="preserve"> </v>
      </c>
      <c r="Q726" s="59" t="str">
        <f t="shared" si="167"/>
        <v xml:space="preserve"> </v>
      </c>
      <c r="R726" s="36" t="str">
        <f t="shared" si="170"/>
        <v xml:space="preserve"> </v>
      </c>
      <c r="S726" s="37" t="str">
        <f t="shared" ca="1" si="173"/>
        <v xml:space="preserve"> </v>
      </c>
      <c r="T726" s="95">
        <f ca="1">IF(L726&gt;=N$2,1,D726*T727/VLOOKUP(L726,Moeda!A$3:D$24,4,1))</f>
        <v>1</v>
      </c>
    </row>
    <row r="727" spans="1:20" x14ac:dyDescent="0.2">
      <c r="A727" s="8">
        <v>56370</v>
      </c>
      <c r="B727" s="62"/>
      <c r="C727" s="39"/>
      <c r="D727" s="83" t="str">
        <f t="shared" ca="1" si="174"/>
        <v/>
      </c>
      <c r="E727" s="97" t="str">
        <f t="shared" ca="1" si="175"/>
        <v/>
      </c>
      <c r="F727" s="82" t="str">
        <f t="shared" ca="1" si="176"/>
        <v/>
      </c>
      <c r="G727" s="97" t="str">
        <f t="shared" ca="1" si="177"/>
        <v/>
      </c>
      <c r="H727" s="82" t="str">
        <f t="shared" ca="1" si="178"/>
        <v/>
      </c>
      <c r="I727" s="97" t="str">
        <f t="shared" ca="1" si="179"/>
        <v/>
      </c>
      <c r="J727" s="14" t="str">
        <f t="shared" ca="1" si="172"/>
        <v>b</v>
      </c>
      <c r="L727" s="8">
        <f t="shared" si="171"/>
        <v>56370</v>
      </c>
      <c r="N727" s="29"/>
      <c r="O727" t="str">
        <f t="shared" si="168"/>
        <v xml:space="preserve"> </v>
      </c>
      <c r="P727" t="str">
        <f t="shared" si="169"/>
        <v xml:space="preserve"> </v>
      </c>
      <c r="Q727" s="59" t="str">
        <f t="shared" ref="Q727:Q790" si="180">IF(M727&gt;=1,O727*P727," ")</f>
        <v xml:space="preserve"> </v>
      </c>
      <c r="R727" s="36" t="str">
        <f t="shared" si="170"/>
        <v xml:space="preserve"> </v>
      </c>
      <c r="S727" s="37" t="str">
        <f t="shared" ca="1" si="173"/>
        <v xml:space="preserve"> </v>
      </c>
      <c r="T727" s="95">
        <f ca="1">IF(L727&gt;=N$2,1,D727*T728/VLOOKUP(L727,Moeda!A$3:D$24,4,1))</f>
        <v>1</v>
      </c>
    </row>
    <row r="728" spans="1:20" x14ac:dyDescent="0.2">
      <c r="A728" s="8">
        <v>56401</v>
      </c>
      <c r="B728" s="62"/>
      <c r="C728" s="39"/>
      <c r="D728" s="83" t="str">
        <f t="shared" ca="1" si="174"/>
        <v/>
      </c>
      <c r="E728" s="97" t="str">
        <f t="shared" ca="1" si="175"/>
        <v/>
      </c>
      <c r="F728" s="82" t="str">
        <f t="shared" ca="1" si="176"/>
        <v/>
      </c>
      <c r="G728" s="97" t="str">
        <f t="shared" ca="1" si="177"/>
        <v/>
      </c>
      <c r="H728" s="82" t="str">
        <f t="shared" ca="1" si="178"/>
        <v/>
      </c>
      <c r="I728" s="97" t="str">
        <f t="shared" ca="1" si="179"/>
        <v/>
      </c>
      <c r="J728" s="14" t="str">
        <f t="shared" ca="1" si="172"/>
        <v>b</v>
      </c>
      <c r="L728" s="8">
        <f t="shared" si="171"/>
        <v>56401</v>
      </c>
      <c r="N728" s="29"/>
      <c r="O728" t="str">
        <f t="shared" si="168"/>
        <v xml:space="preserve"> </v>
      </c>
      <c r="P728" t="str">
        <f t="shared" si="169"/>
        <v xml:space="preserve"> </v>
      </c>
      <c r="Q728" s="59" t="str">
        <f t="shared" si="180"/>
        <v xml:space="preserve"> </v>
      </c>
      <c r="R728" s="36" t="str">
        <f t="shared" si="170"/>
        <v xml:space="preserve"> </v>
      </c>
      <c r="S728" s="37" t="str">
        <f t="shared" ca="1" si="173"/>
        <v xml:space="preserve"> </v>
      </c>
      <c r="T728" s="95">
        <f ca="1">IF(L728&gt;=N$2,1,D728*T729/VLOOKUP(L728,Moeda!A$3:D$24,4,1))</f>
        <v>1</v>
      </c>
    </row>
    <row r="729" spans="1:20" x14ac:dyDescent="0.2">
      <c r="A729" s="8">
        <v>56431</v>
      </c>
      <c r="B729" s="62"/>
      <c r="C729" s="39"/>
      <c r="D729" s="83" t="str">
        <f t="shared" ca="1" si="174"/>
        <v/>
      </c>
      <c r="E729" s="97" t="str">
        <f t="shared" ca="1" si="175"/>
        <v/>
      </c>
      <c r="F729" s="82" t="str">
        <f t="shared" ca="1" si="176"/>
        <v/>
      </c>
      <c r="G729" s="97" t="str">
        <f t="shared" ca="1" si="177"/>
        <v/>
      </c>
      <c r="H729" s="82" t="str">
        <f t="shared" ca="1" si="178"/>
        <v/>
      </c>
      <c r="I729" s="97" t="str">
        <f t="shared" ca="1" si="179"/>
        <v/>
      </c>
      <c r="J729" s="14" t="str">
        <f t="shared" ca="1" si="172"/>
        <v>b</v>
      </c>
      <c r="L729" s="8">
        <f t="shared" si="171"/>
        <v>56431</v>
      </c>
      <c r="N729" s="29"/>
      <c r="O729" t="str">
        <f t="shared" si="168"/>
        <v xml:space="preserve"> </v>
      </c>
      <c r="P729" t="str">
        <f t="shared" si="169"/>
        <v xml:space="preserve"> </v>
      </c>
      <c r="Q729" s="59" t="str">
        <f t="shared" si="180"/>
        <v xml:space="preserve"> </v>
      </c>
      <c r="R729" s="36" t="str">
        <f t="shared" si="170"/>
        <v xml:space="preserve"> </v>
      </c>
      <c r="S729" s="37" t="str">
        <f t="shared" ca="1" si="173"/>
        <v xml:space="preserve"> </v>
      </c>
      <c r="T729" s="95">
        <f ca="1">IF(L729&gt;=N$2,1,D729*T730/VLOOKUP(L729,Moeda!A$3:D$24,4,1))</f>
        <v>1</v>
      </c>
    </row>
    <row r="730" spans="1:20" x14ac:dyDescent="0.2">
      <c r="A730" s="8">
        <v>56462</v>
      </c>
      <c r="B730" s="62"/>
      <c r="C730" s="39"/>
      <c r="D730" s="83" t="str">
        <f t="shared" ca="1" si="174"/>
        <v/>
      </c>
      <c r="E730" s="97" t="str">
        <f t="shared" ca="1" si="175"/>
        <v/>
      </c>
      <c r="F730" s="82" t="str">
        <f t="shared" ca="1" si="176"/>
        <v/>
      </c>
      <c r="G730" s="97" t="str">
        <f t="shared" ca="1" si="177"/>
        <v/>
      </c>
      <c r="H730" s="82" t="str">
        <f t="shared" ca="1" si="178"/>
        <v/>
      </c>
      <c r="I730" s="97" t="str">
        <f t="shared" ca="1" si="179"/>
        <v/>
      </c>
      <c r="J730" s="14" t="str">
        <f t="shared" ca="1" si="172"/>
        <v>b</v>
      </c>
      <c r="L730" s="8">
        <f t="shared" si="171"/>
        <v>56462</v>
      </c>
      <c r="N730" s="29"/>
      <c r="O730" t="str">
        <f t="shared" si="168"/>
        <v xml:space="preserve"> </v>
      </c>
      <c r="P730" t="str">
        <f t="shared" si="169"/>
        <v xml:space="preserve"> </v>
      </c>
      <c r="Q730" s="59" t="str">
        <f t="shared" si="180"/>
        <v xml:space="preserve"> </v>
      </c>
      <c r="R730" s="36" t="str">
        <f t="shared" si="170"/>
        <v xml:space="preserve"> </v>
      </c>
      <c r="S730" s="37" t="str">
        <f t="shared" ca="1" si="173"/>
        <v xml:space="preserve"> </v>
      </c>
      <c r="T730" s="95">
        <f ca="1">IF(L730&gt;=N$2,1,D730*T731/VLOOKUP(L730,Moeda!A$3:D$24,4,1))</f>
        <v>1</v>
      </c>
    </row>
    <row r="731" spans="1:20" x14ac:dyDescent="0.2">
      <c r="A731" s="8">
        <v>56493</v>
      </c>
      <c r="B731" s="62"/>
      <c r="C731" s="39"/>
      <c r="D731" s="83" t="str">
        <f t="shared" ca="1" si="174"/>
        <v/>
      </c>
      <c r="E731" s="97" t="str">
        <f t="shared" ca="1" si="175"/>
        <v/>
      </c>
      <c r="F731" s="82" t="str">
        <f t="shared" ca="1" si="176"/>
        <v/>
      </c>
      <c r="G731" s="97" t="str">
        <f t="shared" ca="1" si="177"/>
        <v/>
      </c>
      <c r="H731" s="82" t="str">
        <f t="shared" ca="1" si="178"/>
        <v/>
      </c>
      <c r="I731" s="97" t="str">
        <f t="shared" ca="1" si="179"/>
        <v/>
      </c>
      <c r="J731" s="14" t="str">
        <f t="shared" ca="1" si="172"/>
        <v>b</v>
      </c>
      <c r="L731" s="8">
        <f t="shared" si="171"/>
        <v>56493</v>
      </c>
      <c r="N731" s="29"/>
      <c r="O731" t="str">
        <f t="shared" si="168"/>
        <v xml:space="preserve"> </v>
      </c>
      <c r="P731" t="str">
        <f t="shared" si="169"/>
        <v xml:space="preserve"> </v>
      </c>
      <c r="Q731" s="59" t="str">
        <f t="shared" si="180"/>
        <v xml:space="preserve"> </v>
      </c>
      <c r="R731" s="36" t="str">
        <f t="shared" si="170"/>
        <v xml:space="preserve"> </v>
      </c>
      <c r="S731" s="37" t="str">
        <f t="shared" ca="1" si="173"/>
        <v xml:space="preserve"> </v>
      </c>
      <c r="T731" s="95">
        <f ca="1">IF(L731&gt;=N$2,1,D731*T732/VLOOKUP(L731,Moeda!A$3:D$24,4,1))</f>
        <v>1</v>
      </c>
    </row>
    <row r="732" spans="1:20" x14ac:dyDescent="0.2">
      <c r="A732" s="8">
        <v>56523</v>
      </c>
      <c r="B732" s="62"/>
      <c r="C732" s="39"/>
      <c r="D732" s="83" t="str">
        <f t="shared" ca="1" si="174"/>
        <v/>
      </c>
      <c r="E732" s="97" t="str">
        <f t="shared" ca="1" si="175"/>
        <v/>
      </c>
      <c r="F732" s="82" t="str">
        <f t="shared" ca="1" si="176"/>
        <v/>
      </c>
      <c r="G732" s="97" t="str">
        <f t="shared" ca="1" si="177"/>
        <v/>
      </c>
      <c r="H732" s="82" t="str">
        <f t="shared" ca="1" si="178"/>
        <v/>
      </c>
      <c r="I732" s="97" t="str">
        <f t="shared" ca="1" si="179"/>
        <v/>
      </c>
      <c r="J732" s="14" t="str">
        <f t="shared" ca="1" si="172"/>
        <v>b</v>
      </c>
      <c r="L732" s="8">
        <f t="shared" si="171"/>
        <v>56523</v>
      </c>
      <c r="N732" s="29"/>
      <c r="O732" t="str">
        <f t="shared" si="168"/>
        <v xml:space="preserve"> </v>
      </c>
      <c r="P732" t="str">
        <f t="shared" si="169"/>
        <v xml:space="preserve"> </v>
      </c>
      <c r="Q732" s="59" t="str">
        <f t="shared" si="180"/>
        <v xml:space="preserve"> </v>
      </c>
      <c r="R732" s="36" t="str">
        <f t="shared" si="170"/>
        <v xml:space="preserve"> </v>
      </c>
      <c r="S732" s="37" t="str">
        <f t="shared" ca="1" si="173"/>
        <v xml:space="preserve"> </v>
      </c>
      <c r="T732" s="95">
        <f ca="1">IF(L732&gt;=N$2,1,D732*T733/VLOOKUP(L732,Moeda!A$3:D$24,4,1))</f>
        <v>1</v>
      </c>
    </row>
    <row r="733" spans="1:20" x14ac:dyDescent="0.2">
      <c r="A733" s="8">
        <v>56554</v>
      </c>
      <c r="B733" s="62"/>
      <c r="C733" s="39"/>
      <c r="D733" s="83" t="str">
        <f t="shared" ca="1" si="174"/>
        <v/>
      </c>
      <c r="E733" s="97" t="str">
        <f t="shared" ca="1" si="175"/>
        <v/>
      </c>
      <c r="F733" s="82" t="str">
        <f t="shared" ca="1" si="176"/>
        <v/>
      </c>
      <c r="G733" s="97" t="str">
        <f t="shared" ca="1" si="177"/>
        <v/>
      </c>
      <c r="H733" s="82" t="str">
        <f t="shared" ca="1" si="178"/>
        <v/>
      </c>
      <c r="I733" s="97" t="str">
        <f t="shared" ca="1" si="179"/>
        <v/>
      </c>
      <c r="J733" s="14" t="str">
        <f t="shared" ca="1" si="172"/>
        <v>b</v>
      </c>
      <c r="L733" s="8">
        <f t="shared" si="171"/>
        <v>56554</v>
      </c>
      <c r="N733" s="29"/>
      <c r="O733" t="str">
        <f t="shared" si="168"/>
        <v xml:space="preserve"> </v>
      </c>
      <c r="P733" t="str">
        <f t="shared" si="169"/>
        <v xml:space="preserve"> </v>
      </c>
      <c r="Q733" s="59" t="str">
        <f t="shared" si="180"/>
        <v xml:space="preserve"> </v>
      </c>
      <c r="R733" s="36" t="str">
        <f t="shared" si="170"/>
        <v xml:space="preserve"> </v>
      </c>
      <c r="S733" s="37" t="str">
        <f t="shared" ca="1" si="173"/>
        <v xml:space="preserve"> </v>
      </c>
      <c r="T733" s="95">
        <f ca="1">IF(L733&gt;=N$2,1,D733*T734/VLOOKUP(L733,Moeda!A$3:D$24,4,1))</f>
        <v>1</v>
      </c>
    </row>
    <row r="734" spans="1:20" x14ac:dyDescent="0.2">
      <c r="A734" s="8">
        <v>56584</v>
      </c>
      <c r="B734" s="62"/>
      <c r="C734" s="39"/>
      <c r="D734" s="83" t="str">
        <f t="shared" ca="1" si="174"/>
        <v/>
      </c>
      <c r="E734" s="97" t="str">
        <f t="shared" ca="1" si="175"/>
        <v/>
      </c>
      <c r="F734" s="82" t="str">
        <f t="shared" ca="1" si="176"/>
        <v/>
      </c>
      <c r="G734" s="97" t="str">
        <f t="shared" ca="1" si="177"/>
        <v/>
      </c>
      <c r="H734" s="82" t="str">
        <f t="shared" ca="1" si="178"/>
        <v/>
      </c>
      <c r="I734" s="97" t="str">
        <f t="shared" ca="1" si="179"/>
        <v/>
      </c>
      <c r="J734" s="14" t="str">
        <f t="shared" ca="1" si="172"/>
        <v>b</v>
      </c>
      <c r="L734" s="8">
        <f t="shared" si="171"/>
        <v>56584</v>
      </c>
      <c r="N734" s="29"/>
      <c r="O734" t="str">
        <f t="shared" si="168"/>
        <v xml:space="preserve"> </v>
      </c>
      <c r="P734" t="str">
        <f t="shared" si="169"/>
        <v xml:space="preserve"> </v>
      </c>
      <c r="Q734" s="59" t="str">
        <f t="shared" si="180"/>
        <v xml:space="preserve"> </v>
      </c>
      <c r="R734" s="36" t="str">
        <f t="shared" si="170"/>
        <v xml:space="preserve"> </v>
      </c>
      <c r="S734" s="37" t="str">
        <f t="shared" ca="1" si="173"/>
        <v xml:space="preserve"> </v>
      </c>
      <c r="T734" s="95">
        <f ca="1">IF(L734&gt;=N$2,1,D734*T735/VLOOKUP(L734,Moeda!A$3:D$24,4,1))</f>
        <v>1</v>
      </c>
    </row>
    <row r="735" spans="1:20" x14ac:dyDescent="0.2">
      <c r="A735" s="8">
        <v>56615</v>
      </c>
      <c r="B735" s="62"/>
      <c r="C735" s="39"/>
      <c r="D735" s="83" t="str">
        <f t="shared" ca="1" si="174"/>
        <v/>
      </c>
      <c r="E735" s="97" t="str">
        <f t="shared" ca="1" si="175"/>
        <v/>
      </c>
      <c r="F735" s="82" t="str">
        <f t="shared" ca="1" si="176"/>
        <v/>
      </c>
      <c r="G735" s="97" t="str">
        <f t="shared" ca="1" si="177"/>
        <v/>
      </c>
      <c r="H735" s="82" t="str">
        <f t="shared" ca="1" si="178"/>
        <v/>
      </c>
      <c r="I735" s="97" t="str">
        <f t="shared" ca="1" si="179"/>
        <v/>
      </c>
      <c r="J735" s="14" t="str">
        <f t="shared" ca="1" si="172"/>
        <v>b</v>
      </c>
      <c r="L735" s="8">
        <f t="shared" si="171"/>
        <v>56615</v>
      </c>
      <c r="N735" s="29"/>
      <c r="O735" t="str">
        <f t="shared" si="168"/>
        <v xml:space="preserve"> </v>
      </c>
      <c r="P735" t="str">
        <f t="shared" si="169"/>
        <v xml:space="preserve"> </v>
      </c>
      <c r="Q735" s="59" t="str">
        <f t="shared" si="180"/>
        <v xml:space="preserve"> </v>
      </c>
      <c r="R735" s="36" t="str">
        <f t="shared" si="170"/>
        <v xml:space="preserve"> </v>
      </c>
      <c r="S735" s="37" t="str">
        <f t="shared" ca="1" si="173"/>
        <v xml:space="preserve"> </v>
      </c>
      <c r="T735" s="95">
        <f ca="1">IF(L735&gt;=N$2,1,D735*T736/VLOOKUP(L735,Moeda!A$3:D$24,4,1))</f>
        <v>1</v>
      </c>
    </row>
    <row r="736" spans="1:20" x14ac:dyDescent="0.2">
      <c r="A736" s="8">
        <v>56646</v>
      </c>
      <c r="B736" s="62"/>
      <c r="C736" s="39"/>
      <c r="D736" s="83" t="str">
        <f t="shared" ca="1" si="174"/>
        <v/>
      </c>
      <c r="E736" s="97" t="str">
        <f t="shared" ca="1" si="175"/>
        <v/>
      </c>
      <c r="F736" s="82" t="str">
        <f t="shared" ca="1" si="176"/>
        <v/>
      </c>
      <c r="G736" s="97" t="str">
        <f t="shared" ca="1" si="177"/>
        <v/>
      </c>
      <c r="H736" s="82" t="str">
        <f t="shared" ca="1" si="178"/>
        <v/>
      </c>
      <c r="I736" s="97" t="str">
        <f t="shared" ca="1" si="179"/>
        <v/>
      </c>
      <c r="J736" s="14" t="str">
        <f t="shared" ca="1" si="172"/>
        <v>b</v>
      </c>
      <c r="L736" s="8">
        <f t="shared" si="171"/>
        <v>56646</v>
      </c>
      <c r="N736" s="29"/>
      <c r="O736" t="str">
        <f t="shared" si="168"/>
        <v xml:space="preserve"> </v>
      </c>
      <c r="P736" t="str">
        <f t="shared" si="169"/>
        <v xml:space="preserve"> </v>
      </c>
      <c r="Q736" s="59" t="str">
        <f t="shared" si="180"/>
        <v xml:space="preserve"> </v>
      </c>
      <c r="R736" s="36" t="str">
        <f t="shared" si="170"/>
        <v xml:space="preserve"> </v>
      </c>
      <c r="S736" s="37" t="str">
        <f t="shared" ca="1" si="173"/>
        <v xml:space="preserve"> </v>
      </c>
      <c r="T736" s="95">
        <f ca="1">IF(L736&gt;=N$2,1,D736*T737/VLOOKUP(L736,Moeda!A$3:D$24,4,1))</f>
        <v>1</v>
      </c>
    </row>
    <row r="737" spans="1:20" x14ac:dyDescent="0.2">
      <c r="A737" s="8">
        <v>56674</v>
      </c>
      <c r="B737" s="62"/>
      <c r="C737" s="39"/>
      <c r="D737" s="83" t="str">
        <f t="shared" ca="1" si="174"/>
        <v/>
      </c>
      <c r="E737" s="97" t="str">
        <f t="shared" ca="1" si="175"/>
        <v/>
      </c>
      <c r="F737" s="82" t="str">
        <f t="shared" ca="1" si="176"/>
        <v/>
      </c>
      <c r="G737" s="97" t="str">
        <f t="shared" ca="1" si="177"/>
        <v/>
      </c>
      <c r="H737" s="82" t="str">
        <f t="shared" ca="1" si="178"/>
        <v/>
      </c>
      <c r="I737" s="97" t="str">
        <f t="shared" ca="1" si="179"/>
        <v/>
      </c>
      <c r="J737" s="14" t="str">
        <f t="shared" ca="1" si="172"/>
        <v>b</v>
      </c>
      <c r="L737" s="8">
        <f t="shared" si="171"/>
        <v>56674</v>
      </c>
      <c r="N737" s="29"/>
      <c r="O737" t="str">
        <f t="shared" si="168"/>
        <v xml:space="preserve"> </v>
      </c>
      <c r="P737" t="str">
        <f t="shared" si="169"/>
        <v xml:space="preserve"> </v>
      </c>
      <c r="Q737" s="59" t="str">
        <f t="shared" si="180"/>
        <v xml:space="preserve"> </v>
      </c>
      <c r="R737" s="36" t="str">
        <f t="shared" si="170"/>
        <v xml:space="preserve"> </v>
      </c>
      <c r="S737" s="37" t="str">
        <f t="shared" ca="1" si="173"/>
        <v xml:space="preserve"> </v>
      </c>
      <c r="T737" s="95">
        <f ca="1">IF(L737&gt;=N$2,1,D737*T738/VLOOKUP(L737,Moeda!A$3:D$24,4,1))</f>
        <v>1</v>
      </c>
    </row>
    <row r="738" spans="1:20" x14ac:dyDescent="0.2">
      <c r="A738" s="8">
        <v>56705</v>
      </c>
      <c r="B738" s="62"/>
      <c r="C738" s="39"/>
      <c r="D738" s="83" t="str">
        <f t="shared" ca="1" si="174"/>
        <v/>
      </c>
      <c r="E738" s="97" t="str">
        <f t="shared" ca="1" si="175"/>
        <v/>
      </c>
      <c r="F738" s="82" t="str">
        <f t="shared" ca="1" si="176"/>
        <v/>
      </c>
      <c r="G738" s="97" t="str">
        <f t="shared" ca="1" si="177"/>
        <v/>
      </c>
      <c r="H738" s="82" t="str">
        <f t="shared" ca="1" si="178"/>
        <v/>
      </c>
      <c r="I738" s="97" t="str">
        <f t="shared" ca="1" si="179"/>
        <v/>
      </c>
      <c r="J738" s="14" t="str">
        <f t="shared" ca="1" si="172"/>
        <v>b</v>
      </c>
      <c r="L738" s="8">
        <f t="shared" si="171"/>
        <v>56705</v>
      </c>
      <c r="N738" s="29"/>
      <c r="O738" t="str">
        <f t="shared" si="168"/>
        <v xml:space="preserve"> </v>
      </c>
      <c r="P738" t="str">
        <f t="shared" si="169"/>
        <v xml:space="preserve"> </v>
      </c>
      <c r="Q738" s="59" t="str">
        <f t="shared" si="180"/>
        <v xml:space="preserve"> </v>
      </c>
      <c r="R738" s="36" t="str">
        <f t="shared" si="170"/>
        <v xml:space="preserve"> </v>
      </c>
      <c r="S738" s="37" t="str">
        <f t="shared" ca="1" si="173"/>
        <v xml:space="preserve"> </v>
      </c>
      <c r="T738" s="95">
        <f ca="1">IF(L738&gt;=N$2,1,D738*T739/VLOOKUP(L738,Moeda!A$3:D$24,4,1))</f>
        <v>1</v>
      </c>
    </row>
    <row r="739" spans="1:20" x14ac:dyDescent="0.2">
      <c r="A739" s="8">
        <v>56735</v>
      </c>
      <c r="B739" s="62"/>
      <c r="C739" s="39"/>
      <c r="D739" s="83" t="str">
        <f t="shared" ca="1" si="174"/>
        <v/>
      </c>
      <c r="E739" s="97" t="str">
        <f t="shared" ca="1" si="175"/>
        <v/>
      </c>
      <c r="F739" s="82" t="str">
        <f t="shared" ca="1" si="176"/>
        <v/>
      </c>
      <c r="G739" s="97" t="str">
        <f t="shared" ca="1" si="177"/>
        <v/>
      </c>
      <c r="H739" s="82" t="str">
        <f t="shared" ca="1" si="178"/>
        <v/>
      </c>
      <c r="I739" s="97" t="str">
        <f t="shared" ca="1" si="179"/>
        <v/>
      </c>
      <c r="J739" s="14" t="str">
        <f t="shared" ca="1" si="172"/>
        <v>b</v>
      </c>
      <c r="L739" s="8">
        <f t="shared" si="171"/>
        <v>56735</v>
      </c>
      <c r="N739" s="29"/>
      <c r="O739" t="str">
        <f t="shared" si="168"/>
        <v xml:space="preserve"> </v>
      </c>
      <c r="P739" t="str">
        <f t="shared" si="169"/>
        <v xml:space="preserve"> </v>
      </c>
      <c r="Q739" s="59" t="str">
        <f t="shared" si="180"/>
        <v xml:space="preserve"> </v>
      </c>
      <c r="R739" s="36" t="str">
        <f t="shared" si="170"/>
        <v xml:space="preserve"> </v>
      </c>
      <c r="S739" s="37" t="str">
        <f t="shared" ca="1" si="173"/>
        <v xml:space="preserve"> </v>
      </c>
      <c r="T739" s="95">
        <f ca="1">IF(L739&gt;=N$2,1,D739*T740/VLOOKUP(L739,Moeda!A$3:D$24,4,1))</f>
        <v>1</v>
      </c>
    </row>
    <row r="740" spans="1:20" x14ac:dyDescent="0.2">
      <c r="A740" s="8">
        <v>56766</v>
      </c>
      <c r="B740" s="62"/>
      <c r="C740" s="39"/>
      <c r="D740" s="83" t="str">
        <f t="shared" ca="1" si="174"/>
        <v/>
      </c>
      <c r="E740" s="97" t="str">
        <f t="shared" ca="1" si="175"/>
        <v/>
      </c>
      <c r="F740" s="82" t="str">
        <f t="shared" ca="1" si="176"/>
        <v/>
      </c>
      <c r="G740" s="97" t="str">
        <f t="shared" ca="1" si="177"/>
        <v/>
      </c>
      <c r="H740" s="82" t="str">
        <f t="shared" ca="1" si="178"/>
        <v/>
      </c>
      <c r="I740" s="97" t="str">
        <f t="shared" ca="1" si="179"/>
        <v/>
      </c>
      <c r="J740" s="14" t="str">
        <f t="shared" ca="1" si="172"/>
        <v>b</v>
      </c>
      <c r="L740" s="8">
        <f t="shared" si="171"/>
        <v>56766</v>
      </c>
      <c r="N740" s="29"/>
      <c r="O740" t="str">
        <f t="shared" si="168"/>
        <v xml:space="preserve"> </v>
      </c>
      <c r="P740" t="str">
        <f t="shared" si="169"/>
        <v xml:space="preserve"> </v>
      </c>
      <c r="Q740" s="59" t="str">
        <f t="shared" si="180"/>
        <v xml:space="preserve"> </v>
      </c>
      <c r="R740" s="36" t="str">
        <f t="shared" si="170"/>
        <v xml:space="preserve"> </v>
      </c>
      <c r="S740" s="37" t="str">
        <f t="shared" ca="1" si="173"/>
        <v xml:space="preserve"> </v>
      </c>
      <c r="T740" s="95">
        <f ca="1">IF(L740&gt;=N$2,1,D740*T741/VLOOKUP(L740,Moeda!A$3:D$24,4,1))</f>
        <v>1</v>
      </c>
    </row>
    <row r="741" spans="1:20" x14ac:dyDescent="0.2">
      <c r="A741" s="8">
        <v>56796</v>
      </c>
      <c r="B741" s="62"/>
      <c r="C741" s="39"/>
      <c r="D741" s="83" t="str">
        <f t="shared" ca="1" si="174"/>
        <v/>
      </c>
      <c r="E741" s="97" t="str">
        <f t="shared" ca="1" si="175"/>
        <v/>
      </c>
      <c r="F741" s="82" t="str">
        <f t="shared" ca="1" si="176"/>
        <v/>
      </c>
      <c r="G741" s="97" t="str">
        <f t="shared" ca="1" si="177"/>
        <v/>
      </c>
      <c r="H741" s="82" t="str">
        <f t="shared" ca="1" si="178"/>
        <v/>
      </c>
      <c r="I741" s="97" t="str">
        <f t="shared" ca="1" si="179"/>
        <v/>
      </c>
      <c r="J741" s="14" t="str">
        <f t="shared" ca="1" si="172"/>
        <v>b</v>
      </c>
      <c r="L741" s="8">
        <f t="shared" si="171"/>
        <v>56796</v>
      </c>
      <c r="N741" s="29"/>
      <c r="O741" t="str">
        <f t="shared" si="168"/>
        <v xml:space="preserve"> </v>
      </c>
      <c r="P741" t="str">
        <f t="shared" si="169"/>
        <v xml:space="preserve"> </v>
      </c>
      <c r="Q741" s="59" t="str">
        <f t="shared" si="180"/>
        <v xml:space="preserve"> </v>
      </c>
      <c r="R741" s="36" t="str">
        <f t="shared" si="170"/>
        <v xml:space="preserve"> </v>
      </c>
      <c r="S741" s="37" t="str">
        <f t="shared" ca="1" si="173"/>
        <v xml:space="preserve"> </v>
      </c>
      <c r="T741" s="95">
        <f ca="1">IF(L741&gt;=N$2,1,D741*T742/VLOOKUP(L741,Moeda!A$3:D$24,4,1))</f>
        <v>1</v>
      </c>
    </row>
    <row r="742" spans="1:20" x14ac:dyDescent="0.2">
      <c r="A742" s="8">
        <v>56827</v>
      </c>
      <c r="B742" s="62"/>
      <c r="C742" s="39"/>
      <c r="D742" s="83" t="str">
        <f t="shared" ca="1" si="174"/>
        <v/>
      </c>
      <c r="E742" s="97" t="str">
        <f t="shared" ca="1" si="175"/>
        <v/>
      </c>
      <c r="F742" s="82" t="str">
        <f t="shared" ca="1" si="176"/>
        <v/>
      </c>
      <c r="G742" s="97" t="str">
        <f t="shared" ca="1" si="177"/>
        <v/>
      </c>
      <c r="H742" s="82" t="str">
        <f t="shared" ca="1" si="178"/>
        <v/>
      </c>
      <c r="I742" s="97" t="str">
        <f t="shared" ca="1" si="179"/>
        <v/>
      </c>
      <c r="J742" s="14" t="str">
        <f t="shared" ca="1" si="172"/>
        <v>b</v>
      </c>
      <c r="L742" s="8">
        <f t="shared" si="171"/>
        <v>56827</v>
      </c>
      <c r="N742" s="29"/>
      <c r="O742" t="str">
        <f t="shared" si="168"/>
        <v xml:space="preserve"> </v>
      </c>
      <c r="P742" t="str">
        <f t="shared" si="169"/>
        <v xml:space="preserve"> </v>
      </c>
      <c r="Q742" s="59" t="str">
        <f t="shared" si="180"/>
        <v xml:space="preserve"> </v>
      </c>
      <c r="R742" s="36" t="str">
        <f t="shared" si="170"/>
        <v xml:space="preserve"> </v>
      </c>
      <c r="S742" s="37" t="str">
        <f t="shared" ca="1" si="173"/>
        <v xml:space="preserve"> </v>
      </c>
      <c r="T742" s="95">
        <f ca="1">IF(L742&gt;=N$2,1,D742*T743/VLOOKUP(L742,Moeda!A$3:D$24,4,1))</f>
        <v>1</v>
      </c>
    </row>
    <row r="743" spans="1:20" x14ac:dyDescent="0.2">
      <c r="A743" s="8">
        <v>56858</v>
      </c>
      <c r="B743" s="62"/>
      <c r="C743" s="39"/>
      <c r="D743" s="83" t="str">
        <f t="shared" ca="1" si="174"/>
        <v/>
      </c>
      <c r="E743" s="97" t="str">
        <f t="shared" ca="1" si="175"/>
        <v/>
      </c>
      <c r="F743" s="82" t="str">
        <f t="shared" ca="1" si="176"/>
        <v/>
      </c>
      <c r="G743" s="97" t="str">
        <f t="shared" ca="1" si="177"/>
        <v/>
      </c>
      <c r="H743" s="82" t="str">
        <f t="shared" ca="1" si="178"/>
        <v/>
      </c>
      <c r="I743" s="97" t="str">
        <f t="shared" ca="1" si="179"/>
        <v/>
      </c>
      <c r="J743" s="14" t="str">
        <f t="shared" ca="1" si="172"/>
        <v>b</v>
      </c>
      <c r="L743" s="8">
        <f t="shared" si="171"/>
        <v>56858</v>
      </c>
      <c r="N743" s="29"/>
      <c r="O743" t="str">
        <f t="shared" si="168"/>
        <v xml:space="preserve"> </v>
      </c>
      <c r="P743" t="str">
        <f t="shared" si="169"/>
        <v xml:space="preserve"> </v>
      </c>
      <c r="Q743" s="59" t="str">
        <f t="shared" si="180"/>
        <v xml:space="preserve"> </v>
      </c>
      <c r="R743" s="36" t="str">
        <f t="shared" si="170"/>
        <v xml:space="preserve"> </v>
      </c>
      <c r="S743" s="37" t="str">
        <f t="shared" ca="1" si="173"/>
        <v xml:space="preserve"> </v>
      </c>
      <c r="T743" s="95">
        <f ca="1">IF(L743&gt;=N$2,1,D743*T744/VLOOKUP(L743,Moeda!A$3:D$24,4,1))</f>
        <v>1</v>
      </c>
    </row>
    <row r="744" spans="1:20" x14ac:dyDescent="0.2">
      <c r="A744" s="8">
        <v>56888</v>
      </c>
      <c r="B744" s="62"/>
      <c r="C744" s="39"/>
      <c r="D744" s="83" t="str">
        <f t="shared" ca="1" si="174"/>
        <v/>
      </c>
      <c r="E744" s="97" t="str">
        <f t="shared" ca="1" si="175"/>
        <v/>
      </c>
      <c r="F744" s="82" t="str">
        <f t="shared" ca="1" si="176"/>
        <v/>
      </c>
      <c r="G744" s="97" t="str">
        <f t="shared" ca="1" si="177"/>
        <v/>
      </c>
      <c r="H744" s="82" t="str">
        <f t="shared" ca="1" si="178"/>
        <v/>
      </c>
      <c r="I744" s="97" t="str">
        <f t="shared" ca="1" si="179"/>
        <v/>
      </c>
      <c r="J744" s="14" t="str">
        <f t="shared" ca="1" si="172"/>
        <v>b</v>
      </c>
      <c r="L744" s="8">
        <f t="shared" si="171"/>
        <v>56888</v>
      </c>
      <c r="N744" s="29"/>
      <c r="O744" t="str">
        <f t="shared" si="168"/>
        <v xml:space="preserve"> </v>
      </c>
      <c r="P744" t="str">
        <f t="shared" si="169"/>
        <v xml:space="preserve"> </v>
      </c>
      <c r="Q744" s="59" t="str">
        <f t="shared" si="180"/>
        <v xml:space="preserve"> </v>
      </c>
      <c r="R744" s="36" t="str">
        <f t="shared" si="170"/>
        <v xml:space="preserve"> </v>
      </c>
      <c r="S744" s="37" t="str">
        <f t="shared" ca="1" si="173"/>
        <v xml:space="preserve"> </v>
      </c>
      <c r="T744" s="95">
        <f ca="1">IF(L744&gt;=N$2,1,D744*T745/VLOOKUP(L744,Moeda!A$3:D$24,4,1))</f>
        <v>1</v>
      </c>
    </row>
    <row r="745" spans="1:20" x14ac:dyDescent="0.2">
      <c r="A745" s="8">
        <v>56919</v>
      </c>
      <c r="B745" s="62"/>
      <c r="C745" s="39"/>
      <c r="D745" s="83" t="str">
        <f t="shared" ca="1" si="174"/>
        <v/>
      </c>
      <c r="E745" s="97" t="str">
        <f t="shared" ca="1" si="175"/>
        <v/>
      </c>
      <c r="F745" s="82" t="str">
        <f t="shared" ca="1" si="176"/>
        <v/>
      </c>
      <c r="G745" s="97" t="str">
        <f t="shared" ca="1" si="177"/>
        <v/>
      </c>
      <c r="H745" s="82" t="str">
        <f t="shared" ca="1" si="178"/>
        <v/>
      </c>
      <c r="I745" s="97" t="str">
        <f t="shared" ca="1" si="179"/>
        <v/>
      </c>
      <c r="J745" s="14" t="str">
        <f t="shared" ca="1" si="172"/>
        <v>b</v>
      </c>
      <c r="L745" s="8">
        <f t="shared" si="171"/>
        <v>56919</v>
      </c>
      <c r="N745" s="29"/>
      <c r="O745" t="str">
        <f t="shared" si="168"/>
        <v xml:space="preserve"> </v>
      </c>
      <c r="P745" t="str">
        <f t="shared" si="169"/>
        <v xml:space="preserve"> </v>
      </c>
      <c r="Q745" s="59" t="str">
        <f t="shared" si="180"/>
        <v xml:space="preserve"> </v>
      </c>
      <c r="R745" s="36" t="str">
        <f t="shared" si="170"/>
        <v xml:space="preserve"> </v>
      </c>
      <c r="S745" s="37" t="str">
        <f t="shared" ca="1" si="173"/>
        <v xml:space="preserve"> </v>
      </c>
      <c r="T745" s="95">
        <f ca="1">IF(L745&gt;=N$2,1,D745*T746/VLOOKUP(L745,Moeda!A$3:D$24,4,1))</f>
        <v>1</v>
      </c>
    </row>
    <row r="746" spans="1:20" x14ac:dyDescent="0.2">
      <c r="A746" s="8">
        <v>56949</v>
      </c>
      <c r="B746" s="62"/>
      <c r="C746" s="39"/>
      <c r="D746" s="83" t="str">
        <f t="shared" ca="1" si="174"/>
        <v/>
      </c>
      <c r="E746" s="97" t="str">
        <f t="shared" ca="1" si="175"/>
        <v/>
      </c>
      <c r="F746" s="82" t="str">
        <f t="shared" ca="1" si="176"/>
        <v/>
      </c>
      <c r="G746" s="97" t="str">
        <f t="shared" ca="1" si="177"/>
        <v/>
      </c>
      <c r="H746" s="82" t="str">
        <f t="shared" ca="1" si="178"/>
        <v/>
      </c>
      <c r="I746" s="97" t="str">
        <f t="shared" ca="1" si="179"/>
        <v/>
      </c>
      <c r="J746" s="14" t="str">
        <f t="shared" ca="1" si="172"/>
        <v>b</v>
      </c>
      <c r="L746" s="8">
        <f t="shared" si="171"/>
        <v>56949</v>
      </c>
      <c r="N746" s="29"/>
      <c r="O746" t="str">
        <f t="shared" si="168"/>
        <v xml:space="preserve"> </v>
      </c>
      <c r="P746" t="str">
        <f t="shared" si="169"/>
        <v xml:space="preserve"> </v>
      </c>
      <c r="Q746" s="59" t="str">
        <f t="shared" si="180"/>
        <v xml:space="preserve"> </v>
      </c>
      <c r="R746" s="36" t="str">
        <f t="shared" si="170"/>
        <v xml:space="preserve"> </v>
      </c>
      <c r="S746" s="37" t="str">
        <f t="shared" ca="1" si="173"/>
        <v xml:space="preserve"> </v>
      </c>
      <c r="T746" s="95">
        <f ca="1">IF(L746&gt;=N$2,1,D746*T747/VLOOKUP(L746,Moeda!A$3:D$24,4,1))</f>
        <v>1</v>
      </c>
    </row>
    <row r="747" spans="1:20" x14ac:dyDescent="0.2">
      <c r="A747" s="8">
        <v>56980</v>
      </c>
      <c r="B747" s="62"/>
      <c r="C747" s="39"/>
      <c r="D747" s="83" t="str">
        <f t="shared" ca="1" si="174"/>
        <v/>
      </c>
      <c r="E747" s="97" t="str">
        <f t="shared" ca="1" si="175"/>
        <v/>
      </c>
      <c r="F747" s="82" t="str">
        <f t="shared" ca="1" si="176"/>
        <v/>
      </c>
      <c r="G747" s="97" t="str">
        <f t="shared" ca="1" si="177"/>
        <v/>
      </c>
      <c r="H747" s="82" t="str">
        <f t="shared" ca="1" si="178"/>
        <v/>
      </c>
      <c r="I747" s="97" t="str">
        <f t="shared" ca="1" si="179"/>
        <v/>
      </c>
      <c r="J747" s="14" t="str">
        <f t="shared" ca="1" si="172"/>
        <v>b</v>
      </c>
      <c r="L747" s="8">
        <f t="shared" si="171"/>
        <v>56980</v>
      </c>
      <c r="N747" s="29"/>
      <c r="O747" t="str">
        <f t="shared" si="168"/>
        <v xml:space="preserve"> </v>
      </c>
      <c r="P747" t="str">
        <f t="shared" si="169"/>
        <v xml:space="preserve"> </v>
      </c>
      <c r="Q747" s="59" t="str">
        <f t="shared" si="180"/>
        <v xml:space="preserve"> </v>
      </c>
      <c r="R747" s="36" t="str">
        <f t="shared" si="170"/>
        <v xml:space="preserve"> </v>
      </c>
      <c r="S747" s="37" t="str">
        <f t="shared" ca="1" si="173"/>
        <v xml:space="preserve"> </v>
      </c>
      <c r="T747" s="95">
        <f ca="1">IF(L747&gt;=N$2,1,D747*T748/VLOOKUP(L747,Moeda!A$3:D$24,4,1))</f>
        <v>1</v>
      </c>
    </row>
    <row r="748" spans="1:20" x14ac:dyDescent="0.2">
      <c r="A748" s="8">
        <v>57011</v>
      </c>
      <c r="B748" s="62"/>
      <c r="C748" s="39"/>
      <c r="D748" s="83" t="str">
        <f t="shared" ca="1" si="174"/>
        <v/>
      </c>
      <c r="E748" s="97" t="str">
        <f t="shared" ca="1" si="175"/>
        <v/>
      </c>
      <c r="F748" s="82" t="str">
        <f t="shared" ca="1" si="176"/>
        <v/>
      </c>
      <c r="G748" s="97" t="str">
        <f t="shared" ca="1" si="177"/>
        <v/>
      </c>
      <c r="H748" s="82" t="str">
        <f t="shared" ca="1" si="178"/>
        <v/>
      </c>
      <c r="I748" s="97" t="str">
        <f t="shared" ca="1" si="179"/>
        <v/>
      </c>
      <c r="J748" s="14" t="str">
        <f t="shared" ca="1" si="172"/>
        <v>b</v>
      </c>
      <c r="L748" s="8">
        <f t="shared" si="171"/>
        <v>57011</v>
      </c>
      <c r="N748" s="29"/>
      <c r="O748" t="str">
        <f t="shared" si="168"/>
        <v xml:space="preserve"> </v>
      </c>
      <c r="P748" t="str">
        <f t="shared" si="169"/>
        <v xml:space="preserve"> </v>
      </c>
      <c r="Q748" s="59" t="str">
        <f t="shared" si="180"/>
        <v xml:space="preserve"> </v>
      </c>
      <c r="R748" s="36" t="str">
        <f t="shared" si="170"/>
        <v xml:space="preserve"> </v>
      </c>
      <c r="S748" s="37" t="str">
        <f t="shared" ca="1" si="173"/>
        <v xml:space="preserve"> </v>
      </c>
      <c r="T748" s="95">
        <f ca="1">IF(L748&gt;=N$2,1,D748*T749/VLOOKUP(L748,Moeda!A$3:D$24,4,1))</f>
        <v>1</v>
      </c>
    </row>
    <row r="749" spans="1:20" x14ac:dyDescent="0.2">
      <c r="A749" s="8">
        <v>57040</v>
      </c>
      <c r="B749" s="62"/>
      <c r="C749" s="39"/>
      <c r="D749" s="83" t="str">
        <f t="shared" ca="1" si="174"/>
        <v/>
      </c>
      <c r="E749" s="97" t="str">
        <f t="shared" ca="1" si="175"/>
        <v/>
      </c>
      <c r="F749" s="82" t="str">
        <f t="shared" ca="1" si="176"/>
        <v/>
      </c>
      <c r="G749" s="97" t="str">
        <f t="shared" ca="1" si="177"/>
        <v/>
      </c>
      <c r="H749" s="82" t="str">
        <f t="shared" ca="1" si="178"/>
        <v/>
      </c>
      <c r="I749" s="97" t="str">
        <f t="shared" ca="1" si="179"/>
        <v/>
      </c>
      <c r="J749" s="14" t="str">
        <f t="shared" ca="1" si="172"/>
        <v>b</v>
      </c>
      <c r="L749" s="8">
        <f t="shared" si="171"/>
        <v>57040</v>
      </c>
      <c r="N749" s="29"/>
      <c r="O749" t="str">
        <f t="shared" si="168"/>
        <v xml:space="preserve"> </v>
      </c>
      <c r="P749" t="str">
        <f t="shared" si="169"/>
        <v xml:space="preserve"> </v>
      </c>
      <c r="Q749" s="59" t="str">
        <f t="shared" si="180"/>
        <v xml:space="preserve"> </v>
      </c>
      <c r="R749" s="36" t="str">
        <f t="shared" si="170"/>
        <v xml:space="preserve"> </v>
      </c>
      <c r="S749" s="37" t="str">
        <f t="shared" ca="1" si="173"/>
        <v xml:space="preserve"> </v>
      </c>
      <c r="T749" s="95">
        <f ca="1">IF(L749&gt;=N$2,1,D749*T750/VLOOKUP(L749,Moeda!A$3:D$24,4,1))</f>
        <v>1</v>
      </c>
    </row>
    <row r="750" spans="1:20" x14ac:dyDescent="0.2">
      <c r="A750" s="8">
        <v>57071</v>
      </c>
      <c r="B750" s="62"/>
      <c r="C750" s="39"/>
      <c r="D750" s="83" t="str">
        <f t="shared" ca="1" si="174"/>
        <v/>
      </c>
      <c r="E750" s="97" t="str">
        <f t="shared" ca="1" si="175"/>
        <v/>
      </c>
      <c r="F750" s="82" t="str">
        <f t="shared" ca="1" si="176"/>
        <v/>
      </c>
      <c r="G750" s="97" t="str">
        <f t="shared" ca="1" si="177"/>
        <v/>
      </c>
      <c r="H750" s="82" t="str">
        <f t="shared" ca="1" si="178"/>
        <v/>
      </c>
      <c r="I750" s="97" t="str">
        <f t="shared" ca="1" si="179"/>
        <v/>
      </c>
      <c r="J750" s="14" t="str">
        <f t="shared" ca="1" si="172"/>
        <v>b</v>
      </c>
      <c r="L750" s="8">
        <f t="shared" si="171"/>
        <v>57071</v>
      </c>
      <c r="N750" s="29"/>
      <c r="O750" t="str">
        <f t="shared" si="168"/>
        <v xml:space="preserve"> </v>
      </c>
      <c r="P750" t="str">
        <f t="shared" si="169"/>
        <v xml:space="preserve"> </v>
      </c>
      <c r="Q750" s="59" t="str">
        <f t="shared" si="180"/>
        <v xml:space="preserve"> </v>
      </c>
      <c r="R750" s="36" t="str">
        <f t="shared" si="170"/>
        <v xml:space="preserve"> </v>
      </c>
      <c r="S750" s="37" t="str">
        <f t="shared" ca="1" si="173"/>
        <v xml:space="preserve"> </v>
      </c>
      <c r="T750" s="95">
        <f ca="1">IF(L750&gt;=N$2,1,D750*T751/VLOOKUP(L750,Moeda!A$3:D$24,4,1))</f>
        <v>1</v>
      </c>
    </row>
    <row r="751" spans="1:20" x14ac:dyDescent="0.2">
      <c r="A751" s="8">
        <v>57101</v>
      </c>
      <c r="B751" s="62"/>
      <c r="C751" s="39"/>
      <c r="D751" s="83" t="str">
        <f t="shared" ca="1" si="174"/>
        <v/>
      </c>
      <c r="E751" s="97" t="str">
        <f t="shared" ca="1" si="175"/>
        <v/>
      </c>
      <c r="F751" s="82" t="str">
        <f t="shared" ca="1" si="176"/>
        <v/>
      </c>
      <c r="G751" s="97" t="str">
        <f t="shared" ca="1" si="177"/>
        <v/>
      </c>
      <c r="H751" s="82" t="str">
        <f t="shared" ca="1" si="178"/>
        <v/>
      </c>
      <c r="I751" s="97" t="str">
        <f t="shared" ca="1" si="179"/>
        <v/>
      </c>
      <c r="J751" s="14" t="str">
        <f t="shared" ca="1" si="172"/>
        <v>b</v>
      </c>
      <c r="L751" s="8">
        <f t="shared" si="171"/>
        <v>57101</v>
      </c>
      <c r="N751" s="29"/>
      <c r="O751" t="str">
        <f t="shared" si="168"/>
        <v xml:space="preserve"> </v>
      </c>
      <c r="P751" t="str">
        <f t="shared" si="169"/>
        <v xml:space="preserve"> </v>
      </c>
      <c r="Q751" s="59" t="str">
        <f t="shared" si="180"/>
        <v xml:space="preserve"> </v>
      </c>
      <c r="R751" s="36" t="str">
        <f t="shared" si="170"/>
        <v xml:space="preserve"> </v>
      </c>
      <c r="S751" s="37" t="str">
        <f t="shared" ca="1" si="173"/>
        <v xml:space="preserve"> </v>
      </c>
      <c r="T751" s="95">
        <f ca="1">IF(L751&gt;=N$2,1,D751*T752/VLOOKUP(L751,Moeda!A$3:D$24,4,1))</f>
        <v>1</v>
      </c>
    </row>
    <row r="752" spans="1:20" x14ac:dyDescent="0.2">
      <c r="A752" s="8">
        <v>57132</v>
      </c>
      <c r="B752" s="62"/>
      <c r="C752" s="39"/>
      <c r="D752" s="83" t="str">
        <f t="shared" ca="1" si="174"/>
        <v/>
      </c>
      <c r="E752" s="97" t="str">
        <f t="shared" ca="1" si="175"/>
        <v/>
      </c>
      <c r="F752" s="82" t="str">
        <f t="shared" ca="1" si="176"/>
        <v/>
      </c>
      <c r="G752" s="97" t="str">
        <f t="shared" ca="1" si="177"/>
        <v/>
      </c>
      <c r="H752" s="82" t="str">
        <f t="shared" ca="1" si="178"/>
        <v/>
      </c>
      <c r="I752" s="97" t="str">
        <f t="shared" ca="1" si="179"/>
        <v/>
      </c>
      <c r="J752" s="14" t="str">
        <f t="shared" ca="1" si="172"/>
        <v>b</v>
      </c>
      <c r="L752" s="8">
        <f t="shared" si="171"/>
        <v>57132</v>
      </c>
      <c r="N752" s="29"/>
      <c r="O752" t="str">
        <f t="shared" si="168"/>
        <v xml:space="preserve"> </v>
      </c>
      <c r="P752" t="str">
        <f t="shared" si="169"/>
        <v xml:space="preserve"> </v>
      </c>
      <c r="Q752" s="59" t="str">
        <f t="shared" si="180"/>
        <v xml:space="preserve"> </v>
      </c>
      <c r="R752" s="36" t="str">
        <f t="shared" si="170"/>
        <v xml:space="preserve"> </v>
      </c>
      <c r="S752" s="37" t="str">
        <f t="shared" ca="1" si="173"/>
        <v xml:space="preserve"> </v>
      </c>
      <c r="T752" s="95">
        <f ca="1">IF(L752&gt;=N$2,1,D752*T753/VLOOKUP(L752,Moeda!A$3:D$24,4,1))</f>
        <v>1</v>
      </c>
    </row>
    <row r="753" spans="1:20" x14ac:dyDescent="0.2">
      <c r="A753" s="8">
        <v>57162</v>
      </c>
      <c r="B753" s="62"/>
      <c r="C753" s="39"/>
      <c r="D753" s="83" t="str">
        <f t="shared" ca="1" si="174"/>
        <v/>
      </c>
      <c r="E753" s="97" t="str">
        <f t="shared" ca="1" si="175"/>
        <v/>
      </c>
      <c r="F753" s="82" t="str">
        <f t="shared" ca="1" si="176"/>
        <v/>
      </c>
      <c r="G753" s="97" t="str">
        <f t="shared" ca="1" si="177"/>
        <v/>
      </c>
      <c r="H753" s="82" t="str">
        <f t="shared" ca="1" si="178"/>
        <v/>
      </c>
      <c r="I753" s="97" t="str">
        <f t="shared" ca="1" si="179"/>
        <v/>
      </c>
      <c r="J753" s="14" t="str">
        <f t="shared" ca="1" si="172"/>
        <v>b</v>
      </c>
      <c r="L753" s="8">
        <f t="shared" si="171"/>
        <v>57162</v>
      </c>
      <c r="N753" s="29"/>
      <c r="O753" t="str">
        <f t="shared" si="168"/>
        <v xml:space="preserve"> </v>
      </c>
      <c r="P753" t="str">
        <f t="shared" si="169"/>
        <v xml:space="preserve"> </v>
      </c>
      <c r="Q753" s="59" t="str">
        <f t="shared" si="180"/>
        <v xml:space="preserve"> </v>
      </c>
      <c r="R753" s="36" t="str">
        <f t="shared" si="170"/>
        <v xml:space="preserve"> </v>
      </c>
      <c r="S753" s="37" t="str">
        <f t="shared" ca="1" si="173"/>
        <v xml:space="preserve"> </v>
      </c>
      <c r="T753" s="95">
        <f ca="1">IF(L753&gt;=N$2,1,D753*T754/VLOOKUP(L753,Moeda!A$3:D$24,4,1))</f>
        <v>1</v>
      </c>
    </row>
    <row r="754" spans="1:20" x14ac:dyDescent="0.2">
      <c r="A754" s="8">
        <v>57193</v>
      </c>
      <c r="B754" s="62"/>
      <c r="C754" s="39"/>
      <c r="D754" s="83" t="str">
        <f t="shared" ca="1" si="174"/>
        <v/>
      </c>
      <c r="E754" s="97" t="str">
        <f t="shared" ca="1" si="175"/>
        <v/>
      </c>
      <c r="F754" s="82" t="str">
        <f t="shared" ca="1" si="176"/>
        <v/>
      </c>
      <c r="G754" s="97" t="str">
        <f t="shared" ca="1" si="177"/>
        <v/>
      </c>
      <c r="H754" s="82" t="str">
        <f t="shared" ca="1" si="178"/>
        <v/>
      </c>
      <c r="I754" s="97" t="str">
        <f t="shared" ca="1" si="179"/>
        <v/>
      </c>
      <c r="J754" s="14" t="str">
        <f t="shared" ca="1" si="172"/>
        <v>b</v>
      </c>
      <c r="L754" s="8">
        <f t="shared" si="171"/>
        <v>57193</v>
      </c>
      <c r="N754" s="29"/>
      <c r="O754" t="str">
        <f t="shared" si="168"/>
        <v xml:space="preserve"> </v>
      </c>
      <c r="P754" t="str">
        <f t="shared" si="169"/>
        <v xml:space="preserve"> </v>
      </c>
      <c r="Q754" s="59" t="str">
        <f t="shared" si="180"/>
        <v xml:space="preserve"> </v>
      </c>
      <c r="R754" s="36" t="str">
        <f t="shared" si="170"/>
        <v xml:space="preserve"> </v>
      </c>
      <c r="S754" s="37" t="str">
        <f t="shared" ca="1" si="173"/>
        <v xml:space="preserve"> </v>
      </c>
      <c r="T754" s="95">
        <f ca="1">IF(L754&gt;=N$2,1,D754*T755/VLOOKUP(L754,Moeda!A$3:D$24,4,1))</f>
        <v>1</v>
      </c>
    </row>
    <row r="755" spans="1:20" x14ac:dyDescent="0.2">
      <c r="A755" s="8">
        <v>57224</v>
      </c>
      <c r="B755" s="62"/>
      <c r="C755" s="39"/>
      <c r="D755" s="83" t="str">
        <f t="shared" ca="1" si="174"/>
        <v/>
      </c>
      <c r="E755" s="97" t="str">
        <f t="shared" ca="1" si="175"/>
        <v/>
      </c>
      <c r="F755" s="82" t="str">
        <f t="shared" ca="1" si="176"/>
        <v/>
      </c>
      <c r="G755" s="97" t="str">
        <f t="shared" ca="1" si="177"/>
        <v/>
      </c>
      <c r="H755" s="82" t="str">
        <f t="shared" ca="1" si="178"/>
        <v/>
      </c>
      <c r="I755" s="97" t="str">
        <f t="shared" ca="1" si="179"/>
        <v/>
      </c>
      <c r="J755" s="14" t="str">
        <f t="shared" ca="1" si="172"/>
        <v>b</v>
      </c>
      <c r="L755" s="8">
        <f t="shared" si="171"/>
        <v>57224</v>
      </c>
      <c r="N755" s="29"/>
      <c r="O755" t="str">
        <f t="shared" si="168"/>
        <v xml:space="preserve"> </v>
      </c>
      <c r="P755" t="str">
        <f t="shared" si="169"/>
        <v xml:space="preserve"> </v>
      </c>
      <c r="Q755" s="59" t="str">
        <f t="shared" si="180"/>
        <v xml:space="preserve"> </v>
      </c>
      <c r="R755" s="36" t="str">
        <f t="shared" si="170"/>
        <v xml:space="preserve"> </v>
      </c>
      <c r="S755" s="37" t="str">
        <f t="shared" ca="1" si="173"/>
        <v xml:space="preserve"> </v>
      </c>
      <c r="T755" s="95">
        <f ca="1">IF(L755&gt;=N$2,1,D755*T756/VLOOKUP(L755,Moeda!A$3:D$24,4,1))</f>
        <v>1</v>
      </c>
    </row>
    <row r="756" spans="1:20" x14ac:dyDescent="0.2">
      <c r="A756" s="8">
        <v>57254</v>
      </c>
      <c r="B756" s="62"/>
      <c r="C756" s="39"/>
      <c r="D756" s="83" t="str">
        <f t="shared" ca="1" si="174"/>
        <v/>
      </c>
      <c r="E756" s="97" t="str">
        <f t="shared" ca="1" si="175"/>
        <v/>
      </c>
      <c r="F756" s="82" t="str">
        <f t="shared" ca="1" si="176"/>
        <v/>
      </c>
      <c r="G756" s="97" t="str">
        <f t="shared" ca="1" si="177"/>
        <v/>
      </c>
      <c r="H756" s="82" t="str">
        <f t="shared" ca="1" si="178"/>
        <v/>
      </c>
      <c r="I756" s="97" t="str">
        <f t="shared" ca="1" si="179"/>
        <v/>
      </c>
      <c r="J756" s="14" t="str">
        <f t="shared" ca="1" si="172"/>
        <v>b</v>
      </c>
      <c r="L756" s="8">
        <f t="shared" si="171"/>
        <v>57254</v>
      </c>
      <c r="N756" s="29"/>
      <c r="O756" t="str">
        <f t="shared" ref="O756:O819" si="181">IF(M756&gt;=1,YEAR(A756)," ")</f>
        <v xml:space="preserve"> </v>
      </c>
      <c r="P756" t="str">
        <f t="shared" ref="P756:P819" si="182">IF(M756&gt;=1,MONTH(A756)," ")</f>
        <v xml:space="preserve"> </v>
      </c>
      <c r="Q756" s="59" t="str">
        <f t="shared" si="180"/>
        <v xml:space="preserve"> </v>
      </c>
      <c r="R756" s="36" t="str">
        <f t="shared" ref="R756:R819" si="183">IF(M756&gt;=1,E756," ")</f>
        <v xml:space="preserve"> </v>
      </c>
      <c r="S756" s="37" t="str">
        <f t="shared" ca="1" si="173"/>
        <v xml:space="preserve"> </v>
      </c>
      <c r="T756" s="95">
        <f ca="1">IF(L756&gt;=N$2,1,D756*T757/VLOOKUP(L756,Moeda!A$3:D$24,4,1))</f>
        <v>1</v>
      </c>
    </row>
    <row r="757" spans="1:20" x14ac:dyDescent="0.2">
      <c r="A757" s="8">
        <v>57285</v>
      </c>
      <c r="B757" s="62"/>
      <c r="C757" s="39"/>
      <c r="D757" s="83" t="str">
        <f t="shared" ca="1" si="174"/>
        <v/>
      </c>
      <c r="E757" s="97" t="str">
        <f t="shared" ca="1" si="175"/>
        <v/>
      </c>
      <c r="F757" s="82" t="str">
        <f t="shared" ca="1" si="176"/>
        <v/>
      </c>
      <c r="G757" s="97" t="str">
        <f t="shared" ca="1" si="177"/>
        <v/>
      </c>
      <c r="H757" s="82" t="str">
        <f t="shared" ca="1" si="178"/>
        <v/>
      </c>
      <c r="I757" s="97" t="str">
        <f t="shared" ca="1" si="179"/>
        <v/>
      </c>
      <c r="J757" s="14" t="str">
        <f t="shared" ca="1" si="172"/>
        <v>b</v>
      </c>
      <c r="L757" s="8">
        <f t="shared" si="171"/>
        <v>57285</v>
      </c>
      <c r="N757" s="29"/>
      <c r="O757" t="str">
        <f t="shared" si="181"/>
        <v xml:space="preserve"> </v>
      </c>
      <c r="P757" t="str">
        <f t="shared" si="182"/>
        <v xml:space="preserve"> </v>
      </c>
      <c r="Q757" s="59" t="str">
        <f t="shared" si="180"/>
        <v xml:space="preserve"> </v>
      </c>
      <c r="R757" s="36" t="str">
        <f t="shared" si="183"/>
        <v xml:space="preserve"> </v>
      </c>
      <c r="S757" s="37" t="str">
        <f t="shared" ca="1" si="173"/>
        <v xml:space="preserve"> </v>
      </c>
      <c r="T757" s="95">
        <f ca="1">IF(L757&gt;=N$2,1,D757*T758/VLOOKUP(L757,Moeda!A$3:D$24,4,1))</f>
        <v>1</v>
      </c>
    </row>
    <row r="758" spans="1:20" x14ac:dyDescent="0.2">
      <c r="A758" s="8">
        <v>57315</v>
      </c>
      <c r="B758" s="62"/>
      <c r="C758" s="39"/>
      <c r="D758" s="83" t="str">
        <f t="shared" ca="1" si="174"/>
        <v/>
      </c>
      <c r="E758" s="97" t="str">
        <f t="shared" ca="1" si="175"/>
        <v/>
      </c>
      <c r="F758" s="82" t="str">
        <f t="shared" ca="1" si="176"/>
        <v/>
      </c>
      <c r="G758" s="97" t="str">
        <f t="shared" ca="1" si="177"/>
        <v/>
      </c>
      <c r="H758" s="82" t="str">
        <f t="shared" ca="1" si="178"/>
        <v/>
      </c>
      <c r="I758" s="97" t="str">
        <f t="shared" ca="1" si="179"/>
        <v/>
      </c>
      <c r="J758" s="14" t="str">
        <f t="shared" ca="1" si="172"/>
        <v>b</v>
      </c>
      <c r="L758" s="8">
        <f t="shared" si="171"/>
        <v>57315</v>
      </c>
      <c r="N758" s="29"/>
      <c r="O758" t="str">
        <f t="shared" si="181"/>
        <v xml:space="preserve"> </v>
      </c>
      <c r="P758" t="str">
        <f t="shared" si="182"/>
        <v xml:space="preserve"> </v>
      </c>
      <c r="Q758" s="59" t="str">
        <f t="shared" si="180"/>
        <v xml:space="preserve"> </v>
      </c>
      <c r="R758" s="36" t="str">
        <f t="shared" si="183"/>
        <v xml:space="preserve"> </v>
      </c>
      <c r="S758" s="37" t="str">
        <f t="shared" ca="1" si="173"/>
        <v xml:space="preserve"> </v>
      </c>
      <c r="T758" s="95">
        <f ca="1">IF(L758&gt;=N$2,1,D758*T759/VLOOKUP(L758,Moeda!A$3:D$24,4,1))</f>
        <v>1</v>
      </c>
    </row>
    <row r="759" spans="1:20" x14ac:dyDescent="0.2">
      <c r="A759" s="8">
        <v>57346</v>
      </c>
      <c r="B759" s="62"/>
      <c r="C759" s="39"/>
      <c r="D759" s="83" t="str">
        <f t="shared" ca="1" si="174"/>
        <v/>
      </c>
      <c r="E759" s="97" t="str">
        <f t="shared" ca="1" si="175"/>
        <v/>
      </c>
      <c r="F759" s="82" t="str">
        <f t="shared" ca="1" si="176"/>
        <v/>
      </c>
      <c r="G759" s="97" t="str">
        <f t="shared" ca="1" si="177"/>
        <v/>
      </c>
      <c r="H759" s="82" t="str">
        <f t="shared" ca="1" si="178"/>
        <v/>
      </c>
      <c r="I759" s="97" t="str">
        <f t="shared" ca="1" si="179"/>
        <v/>
      </c>
      <c r="J759" s="14" t="str">
        <f t="shared" ca="1" si="172"/>
        <v>b</v>
      </c>
      <c r="L759" s="8">
        <f t="shared" si="171"/>
        <v>57346</v>
      </c>
      <c r="N759" s="29"/>
      <c r="O759" t="str">
        <f t="shared" si="181"/>
        <v xml:space="preserve"> </v>
      </c>
      <c r="P759" t="str">
        <f t="shared" si="182"/>
        <v xml:space="preserve"> </v>
      </c>
      <c r="Q759" s="59" t="str">
        <f t="shared" si="180"/>
        <v xml:space="preserve"> </v>
      </c>
      <c r="R759" s="36" t="str">
        <f t="shared" si="183"/>
        <v xml:space="preserve"> </v>
      </c>
      <c r="S759" s="37" t="str">
        <f t="shared" ca="1" si="173"/>
        <v xml:space="preserve"> </v>
      </c>
      <c r="T759" s="95">
        <f ca="1">IF(L759&gt;=N$2,1,D759*T760/VLOOKUP(L759,Moeda!A$3:D$24,4,1))</f>
        <v>1</v>
      </c>
    </row>
    <row r="760" spans="1:20" x14ac:dyDescent="0.2">
      <c r="A760" s="8">
        <v>57377</v>
      </c>
      <c r="B760" s="62"/>
      <c r="C760" s="39"/>
      <c r="D760" s="83" t="str">
        <f t="shared" ca="1" si="174"/>
        <v/>
      </c>
      <c r="E760" s="97" t="str">
        <f t="shared" ca="1" si="175"/>
        <v/>
      </c>
      <c r="F760" s="82" t="str">
        <f t="shared" ca="1" si="176"/>
        <v/>
      </c>
      <c r="G760" s="97" t="str">
        <f t="shared" ca="1" si="177"/>
        <v/>
      </c>
      <c r="H760" s="82" t="str">
        <f t="shared" ca="1" si="178"/>
        <v/>
      </c>
      <c r="I760" s="97" t="str">
        <f t="shared" ca="1" si="179"/>
        <v/>
      </c>
      <c r="J760" s="14" t="str">
        <f t="shared" ca="1" si="172"/>
        <v>b</v>
      </c>
      <c r="L760" s="8">
        <f t="shared" si="171"/>
        <v>57377</v>
      </c>
      <c r="N760" s="29"/>
      <c r="O760" t="str">
        <f t="shared" si="181"/>
        <v xml:space="preserve"> </v>
      </c>
      <c r="P760" t="str">
        <f t="shared" si="182"/>
        <v xml:space="preserve"> </v>
      </c>
      <c r="Q760" s="59" t="str">
        <f t="shared" si="180"/>
        <v xml:space="preserve"> </v>
      </c>
      <c r="R760" s="36" t="str">
        <f t="shared" si="183"/>
        <v xml:space="preserve"> </v>
      </c>
      <c r="S760" s="37" t="str">
        <f t="shared" ca="1" si="173"/>
        <v xml:space="preserve"> </v>
      </c>
      <c r="T760" s="95">
        <f ca="1">IF(L760&gt;=N$2,1,D760*T761/VLOOKUP(L760,Moeda!A$3:D$24,4,1))</f>
        <v>1</v>
      </c>
    </row>
    <row r="761" spans="1:20" x14ac:dyDescent="0.2">
      <c r="A761" s="8">
        <v>57405</v>
      </c>
      <c r="B761" s="62"/>
      <c r="C761" s="39"/>
      <c r="D761" s="83" t="str">
        <f t="shared" ca="1" si="174"/>
        <v/>
      </c>
      <c r="E761" s="97" t="str">
        <f t="shared" ca="1" si="175"/>
        <v/>
      </c>
      <c r="F761" s="82" t="str">
        <f t="shared" ca="1" si="176"/>
        <v/>
      </c>
      <c r="G761" s="97" t="str">
        <f t="shared" ca="1" si="177"/>
        <v/>
      </c>
      <c r="H761" s="82" t="str">
        <f t="shared" ca="1" si="178"/>
        <v/>
      </c>
      <c r="I761" s="97" t="str">
        <f t="shared" ca="1" si="179"/>
        <v/>
      </c>
      <c r="J761" s="14" t="str">
        <f t="shared" ca="1" si="172"/>
        <v>b</v>
      </c>
      <c r="L761" s="8">
        <f t="shared" si="171"/>
        <v>57405</v>
      </c>
      <c r="N761" s="29"/>
      <c r="O761" t="str">
        <f t="shared" si="181"/>
        <v xml:space="preserve"> </v>
      </c>
      <c r="P761" t="str">
        <f t="shared" si="182"/>
        <v xml:space="preserve"> </v>
      </c>
      <c r="Q761" s="59" t="str">
        <f t="shared" si="180"/>
        <v xml:space="preserve"> </v>
      </c>
      <c r="R761" s="36" t="str">
        <f t="shared" si="183"/>
        <v xml:space="preserve"> </v>
      </c>
      <c r="S761" s="37" t="str">
        <f t="shared" ca="1" si="173"/>
        <v xml:space="preserve"> </v>
      </c>
      <c r="T761" s="95">
        <f ca="1">IF(L761&gt;=N$2,1,D761*T762/VLOOKUP(L761,Moeda!A$3:D$24,4,1))</f>
        <v>1</v>
      </c>
    </row>
    <row r="762" spans="1:20" x14ac:dyDescent="0.2">
      <c r="A762" s="8">
        <v>57436</v>
      </c>
      <c r="B762" s="62"/>
      <c r="C762" s="39"/>
      <c r="D762" s="83" t="str">
        <f t="shared" ca="1" si="174"/>
        <v/>
      </c>
      <c r="E762" s="97" t="str">
        <f t="shared" ca="1" si="175"/>
        <v/>
      </c>
      <c r="F762" s="82" t="str">
        <f t="shared" ca="1" si="176"/>
        <v/>
      </c>
      <c r="G762" s="97" t="str">
        <f t="shared" ca="1" si="177"/>
        <v/>
      </c>
      <c r="H762" s="82" t="str">
        <f t="shared" ca="1" si="178"/>
        <v/>
      </c>
      <c r="I762" s="97" t="str">
        <f t="shared" ca="1" si="179"/>
        <v/>
      </c>
      <c r="J762" s="14" t="str">
        <f t="shared" ca="1" si="172"/>
        <v>b</v>
      </c>
      <c r="L762" s="8">
        <f t="shared" si="171"/>
        <v>57436</v>
      </c>
      <c r="N762" s="29"/>
      <c r="O762" t="str">
        <f t="shared" si="181"/>
        <v xml:space="preserve"> </v>
      </c>
      <c r="P762" t="str">
        <f t="shared" si="182"/>
        <v xml:space="preserve"> </v>
      </c>
      <c r="Q762" s="59" t="str">
        <f t="shared" si="180"/>
        <v xml:space="preserve"> </v>
      </c>
      <c r="R762" s="36" t="str">
        <f t="shared" si="183"/>
        <v xml:space="preserve"> </v>
      </c>
      <c r="S762" s="37" t="str">
        <f t="shared" ca="1" si="173"/>
        <v xml:space="preserve"> </v>
      </c>
      <c r="T762" s="95">
        <f ca="1">IF(L762&gt;=N$2,1,D762*T763/VLOOKUP(L762,Moeda!A$3:D$24,4,1))</f>
        <v>1</v>
      </c>
    </row>
    <row r="763" spans="1:20" x14ac:dyDescent="0.2">
      <c r="A763" s="8">
        <v>57466</v>
      </c>
      <c r="B763" s="62"/>
      <c r="C763" s="39"/>
      <c r="D763" s="83" t="str">
        <f t="shared" ca="1" si="174"/>
        <v/>
      </c>
      <c r="E763" s="97" t="str">
        <f t="shared" ca="1" si="175"/>
        <v/>
      </c>
      <c r="F763" s="82" t="str">
        <f t="shared" ca="1" si="176"/>
        <v/>
      </c>
      <c r="G763" s="97" t="str">
        <f t="shared" ca="1" si="177"/>
        <v/>
      </c>
      <c r="H763" s="82" t="str">
        <f t="shared" ca="1" si="178"/>
        <v/>
      </c>
      <c r="I763" s="97" t="str">
        <f t="shared" ca="1" si="179"/>
        <v/>
      </c>
      <c r="J763" s="14" t="str">
        <f t="shared" ca="1" si="172"/>
        <v>b</v>
      </c>
      <c r="L763" s="8">
        <f t="shared" si="171"/>
        <v>57466</v>
      </c>
      <c r="N763" s="29"/>
      <c r="O763" t="str">
        <f t="shared" si="181"/>
        <v xml:space="preserve"> </v>
      </c>
      <c r="P763" t="str">
        <f t="shared" si="182"/>
        <v xml:space="preserve"> </v>
      </c>
      <c r="Q763" s="59" t="str">
        <f t="shared" si="180"/>
        <v xml:space="preserve"> </v>
      </c>
      <c r="R763" s="36" t="str">
        <f t="shared" si="183"/>
        <v xml:space="preserve"> </v>
      </c>
      <c r="S763" s="37" t="str">
        <f t="shared" ca="1" si="173"/>
        <v xml:space="preserve"> </v>
      </c>
      <c r="T763" s="95">
        <f ca="1">IF(L763&gt;=N$2,1,D763*T764/VLOOKUP(L763,Moeda!A$3:D$24,4,1))</f>
        <v>1</v>
      </c>
    </row>
    <row r="764" spans="1:20" x14ac:dyDescent="0.2">
      <c r="A764" s="8">
        <v>57497</v>
      </c>
      <c r="B764" s="62"/>
      <c r="C764" s="39"/>
      <c r="D764" s="83" t="str">
        <f t="shared" ca="1" si="174"/>
        <v/>
      </c>
      <c r="E764" s="97" t="str">
        <f t="shared" ca="1" si="175"/>
        <v/>
      </c>
      <c r="F764" s="82" t="str">
        <f t="shared" ca="1" si="176"/>
        <v/>
      </c>
      <c r="G764" s="97" t="str">
        <f t="shared" ca="1" si="177"/>
        <v/>
      </c>
      <c r="H764" s="82" t="str">
        <f t="shared" ca="1" si="178"/>
        <v/>
      </c>
      <c r="I764" s="97" t="str">
        <f t="shared" ca="1" si="179"/>
        <v/>
      </c>
      <c r="J764" s="14" t="str">
        <f t="shared" ca="1" si="172"/>
        <v>b</v>
      </c>
      <c r="L764" s="8">
        <f t="shared" si="171"/>
        <v>57497</v>
      </c>
      <c r="N764" s="29"/>
      <c r="O764" t="str">
        <f t="shared" si="181"/>
        <v xml:space="preserve"> </v>
      </c>
      <c r="P764" t="str">
        <f t="shared" si="182"/>
        <v xml:space="preserve"> </v>
      </c>
      <c r="Q764" s="59" t="str">
        <f t="shared" si="180"/>
        <v xml:space="preserve"> </v>
      </c>
      <c r="R764" s="36" t="str">
        <f t="shared" si="183"/>
        <v xml:space="preserve"> </v>
      </c>
      <c r="S764" s="37" t="str">
        <f t="shared" ca="1" si="173"/>
        <v xml:space="preserve"> </v>
      </c>
      <c r="T764" s="95">
        <f ca="1">IF(L764&gt;=N$2,1,D764*T765/VLOOKUP(L764,Moeda!A$3:D$24,4,1))</f>
        <v>1</v>
      </c>
    </row>
    <row r="765" spans="1:20" x14ac:dyDescent="0.2">
      <c r="A765" s="8">
        <v>57527</v>
      </c>
      <c r="B765" s="62"/>
      <c r="C765" s="39"/>
      <c r="D765" s="83" t="str">
        <f t="shared" ca="1" si="174"/>
        <v/>
      </c>
      <c r="E765" s="97" t="str">
        <f t="shared" ca="1" si="175"/>
        <v/>
      </c>
      <c r="F765" s="82" t="str">
        <f t="shared" ca="1" si="176"/>
        <v/>
      </c>
      <c r="G765" s="97" t="str">
        <f t="shared" ca="1" si="177"/>
        <v/>
      </c>
      <c r="H765" s="82" t="str">
        <f t="shared" ca="1" si="178"/>
        <v/>
      </c>
      <c r="I765" s="97" t="str">
        <f t="shared" ca="1" si="179"/>
        <v/>
      </c>
      <c r="J765" s="14" t="str">
        <f t="shared" ca="1" si="172"/>
        <v>b</v>
      </c>
      <c r="L765" s="8">
        <f t="shared" si="171"/>
        <v>57527</v>
      </c>
      <c r="N765" s="29"/>
      <c r="O765" t="str">
        <f t="shared" si="181"/>
        <v xml:space="preserve"> </v>
      </c>
      <c r="P765" t="str">
        <f t="shared" si="182"/>
        <v xml:space="preserve"> </v>
      </c>
      <c r="Q765" s="59" t="str">
        <f t="shared" si="180"/>
        <v xml:space="preserve"> </v>
      </c>
      <c r="R765" s="36" t="str">
        <f t="shared" si="183"/>
        <v xml:space="preserve"> </v>
      </c>
      <c r="S765" s="37" t="str">
        <f t="shared" ca="1" si="173"/>
        <v xml:space="preserve"> </v>
      </c>
      <c r="T765" s="95">
        <f ca="1">IF(L765&gt;=N$2,1,D765*T766/VLOOKUP(L765,Moeda!A$3:D$24,4,1))</f>
        <v>1</v>
      </c>
    </row>
    <row r="766" spans="1:20" x14ac:dyDescent="0.2">
      <c r="A766" s="8">
        <v>57558</v>
      </c>
      <c r="B766" s="62"/>
      <c r="C766" s="39"/>
      <c r="D766" s="83" t="str">
        <f t="shared" ca="1" si="174"/>
        <v/>
      </c>
      <c r="E766" s="97" t="str">
        <f t="shared" ca="1" si="175"/>
        <v/>
      </c>
      <c r="F766" s="82" t="str">
        <f t="shared" ca="1" si="176"/>
        <v/>
      </c>
      <c r="G766" s="97" t="str">
        <f t="shared" ca="1" si="177"/>
        <v/>
      </c>
      <c r="H766" s="82" t="str">
        <f t="shared" ca="1" si="178"/>
        <v/>
      </c>
      <c r="I766" s="97" t="str">
        <f t="shared" ca="1" si="179"/>
        <v/>
      </c>
      <c r="J766" s="14" t="str">
        <f t="shared" ca="1" si="172"/>
        <v>b</v>
      </c>
      <c r="L766" s="8">
        <f t="shared" si="171"/>
        <v>57558</v>
      </c>
      <c r="N766" s="29"/>
      <c r="O766" t="str">
        <f t="shared" si="181"/>
        <v xml:space="preserve"> </v>
      </c>
      <c r="P766" t="str">
        <f t="shared" si="182"/>
        <v xml:space="preserve"> </v>
      </c>
      <c r="Q766" s="59" t="str">
        <f t="shared" si="180"/>
        <v xml:space="preserve"> </v>
      </c>
      <c r="R766" s="36" t="str">
        <f t="shared" si="183"/>
        <v xml:space="preserve"> </v>
      </c>
      <c r="S766" s="37" t="str">
        <f t="shared" ca="1" si="173"/>
        <v xml:space="preserve"> </v>
      </c>
      <c r="T766" s="95">
        <f ca="1">IF(L766&gt;=N$2,1,D766*T767/VLOOKUP(L766,Moeda!A$3:D$24,4,1))</f>
        <v>1</v>
      </c>
    </row>
    <row r="767" spans="1:20" x14ac:dyDescent="0.2">
      <c r="A767" s="8">
        <v>57589</v>
      </c>
      <c r="B767" s="62"/>
      <c r="C767" s="39"/>
      <c r="D767" s="83" t="str">
        <f t="shared" ca="1" si="174"/>
        <v/>
      </c>
      <c r="E767" s="97" t="str">
        <f t="shared" ca="1" si="175"/>
        <v/>
      </c>
      <c r="F767" s="82" t="str">
        <f t="shared" ca="1" si="176"/>
        <v/>
      </c>
      <c r="G767" s="97" t="str">
        <f t="shared" ca="1" si="177"/>
        <v/>
      </c>
      <c r="H767" s="82" t="str">
        <f t="shared" ca="1" si="178"/>
        <v/>
      </c>
      <c r="I767" s="97" t="str">
        <f t="shared" ca="1" si="179"/>
        <v/>
      </c>
      <c r="J767" s="14" t="str">
        <f t="shared" ca="1" si="172"/>
        <v>b</v>
      </c>
      <c r="L767" s="8">
        <f t="shared" si="171"/>
        <v>57589</v>
      </c>
      <c r="N767" s="29"/>
      <c r="O767" t="str">
        <f t="shared" si="181"/>
        <v xml:space="preserve"> </v>
      </c>
      <c r="P767" t="str">
        <f t="shared" si="182"/>
        <v xml:space="preserve"> </v>
      </c>
      <c r="Q767" s="59" t="str">
        <f t="shared" si="180"/>
        <v xml:space="preserve"> </v>
      </c>
      <c r="R767" s="36" t="str">
        <f t="shared" si="183"/>
        <v xml:space="preserve"> </v>
      </c>
      <c r="S767" s="37" t="str">
        <f t="shared" ca="1" si="173"/>
        <v xml:space="preserve"> </v>
      </c>
      <c r="T767" s="95">
        <f ca="1">IF(L767&gt;=N$2,1,D767*T768/VLOOKUP(L767,Moeda!A$3:D$24,4,1))</f>
        <v>1</v>
      </c>
    </row>
    <row r="768" spans="1:20" x14ac:dyDescent="0.2">
      <c r="A768" s="8">
        <v>57619</v>
      </c>
      <c r="B768" s="62"/>
      <c r="C768" s="39"/>
      <c r="D768" s="83" t="str">
        <f t="shared" ca="1" si="174"/>
        <v/>
      </c>
      <c r="E768" s="97" t="str">
        <f t="shared" ca="1" si="175"/>
        <v/>
      </c>
      <c r="F768" s="82" t="str">
        <f t="shared" ca="1" si="176"/>
        <v/>
      </c>
      <c r="G768" s="97" t="str">
        <f t="shared" ca="1" si="177"/>
        <v/>
      </c>
      <c r="H768" s="82" t="str">
        <f t="shared" ca="1" si="178"/>
        <v/>
      </c>
      <c r="I768" s="97" t="str">
        <f t="shared" ca="1" si="179"/>
        <v/>
      </c>
      <c r="J768" s="14" t="str">
        <f t="shared" ca="1" si="172"/>
        <v>b</v>
      </c>
      <c r="L768" s="8">
        <f t="shared" si="171"/>
        <v>57619</v>
      </c>
      <c r="N768" s="29"/>
      <c r="O768" t="str">
        <f t="shared" si="181"/>
        <v xml:space="preserve"> </v>
      </c>
      <c r="P768" t="str">
        <f t="shared" si="182"/>
        <v xml:space="preserve"> </v>
      </c>
      <c r="Q768" s="59" t="str">
        <f t="shared" si="180"/>
        <v xml:space="preserve"> </v>
      </c>
      <c r="R768" s="36" t="str">
        <f t="shared" si="183"/>
        <v xml:space="preserve"> </v>
      </c>
      <c r="S768" s="37" t="str">
        <f t="shared" ca="1" si="173"/>
        <v xml:space="preserve"> </v>
      </c>
      <c r="T768" s="95">
        <f ca="1">IF(L768&gt;=N$2,1,D768*T769/VLOOKUP(L768,Moeda!A$3:D$24,4,1))</f>
        <v>1</v>
      </c>
    </row>
    <row r="769" spans="1:20" x14ac:dyDescent="0.2">
      <c r="A769" s="8">
        <v>57650</v>
      </c>
      <c r="B769" s="62"/>
      <c r="C769" s="39"/>
      <c r="D769" s="83" t="str">
        <f t="shared" ca="1" si="174"/>
        <v/>
      </c>
      <c r="E769" s="97" t="str">
        <f t="shared" ca="1" si="175"/>
        <v/>
      </c>
      <c r="F769" s="82" t="str">
        <f t="shared" ca="1" si="176"/>
        <v/>
      </c>
      <c r="G769" s="97" t="str">
        <f t="shared" ca="1" si="177"/>
        <v/>
      </c>
      <c r="H769" s="82" t="str">
        <f t="shared" ca="1" si="178"/>
        <v/>
      </c>
      <c r="I769" s="97" t="str">
        <f t="shared" ca="1" si="179"/>
        <v/>
      </c>
      <c r="J769" s="14" t="str">
        <f t="shared" ca="1" si="172"/>
        <v>b</v>
      </c>
      <c r="L769" s="8">
        <f t="shared" si="171"/>
        <v>57650</v>
      </c>
      <c r="N769" s="29"/>
      <c r="O769" t="str">
        <f t="shared" si="181"/>
        <v xml:space="preserve"> </v>
      </c>
      <c r="P769" t="str">
        <f t="shared" si="182"/>
        <v xml:space="preserve"> </v>
      </c>
      <c r="Q769" s="59" t="str">
        <f t="shared" si="180"/>
        <v xml:space="preserve"> </v>
      </c>
      <c r="R769" s="36" t="str">
        <f t="shared" si="183"/>
        <v xml:space="preserve"> </v>
      </c>
      <c r="S769" s="37" t="str">
        <f t="shared" ca="1" si="173"/>
        <v xml:space="preserve"> </v>
      </c>
      <c r="T769" s="95">
        <f ca="1">IF(L769&gt;=N$2,1,D769*T770/VLOOKUP(L769,Moeda!A$3:D$24,4,1))</f>
        <v>1</v>
      </c>
    </row>
    <row r="770" spans="1:20" x14ac:dyDescent="0.2">
      <c r="A770" s="8">
        <v>57680</v>
      </c>
      <c r="B770" s="62"/>
      <c r="C770" s="39"/>
      <c r="D770" s="83" t="str">
        <f t="shared" ca="1" si="174"/>
        <v/>
      </c>
      <c r="E770" s="97" t="str">
        <f t="shared" ca="1" si="175"/>
        <v/>
      </c>
      <c r="F770" s="82" t="str">
        <f t="shared" ca="1" si="176"/>
        <v/>
      </c>
      <c r="G770" s="97" t="str">
        <f t="shared" ca="1" si="177"/>
        <v/>
      </c>
      <c r="H770" s="82" t="str">
        <f t="shared" ca="1" si="178"/>
        <v/>
      </c>
      <c r="I770" s="97" t="str">
        <f t="shared" ca="1" si="179"/>
        <v/>
      </c>
      <c r="J770" s="14" t="str">
        <f t="shared" ca="1" si="172"/>
        <v>b</v>
      </c>
      <c r="L770" s="8">
        <f t="shared" si="171"/>
        <v>57680</v>
      </c>
      <c r="N770" s="29"/>
      <c r="O770" t="str">
        <f t="shared" si="181"/>
        <v xml:space="preserve"> </v>
      </c>
      <c r="P770" t="str">
        <f t="shared" si="182"/>
        <v xml:space="preserve"> </v>
      </c>
      <c r="Q770" s="59" t="str">
        <f t="shared" si="180"/>
        <v xml:space="preserve"> </v>
      </c>
      <c r="R770" s="36" t="str">
        <f t="shared" si="183"/>
        <v xml:space="preserve"> </v>
      </c>
      <c r="S770" s="37" t="str">
        <f t="shared" ca="1" si="173"/>
        <v xml:space="preserve"> </v>
      </c>
      <c r="T770" s="95">
        <f ca="1">IF(L770&gt;=N$2,1,D770*T771/VLOOKUP(L770,Moeda!A$3:D$24,4,1))</f>
        <v>1</v>
      </c>
    </row>
    <row r="771" spans="1:20" x14ac:dyDescent="0.2">
      <c r="A771" s="8">
        <v>57711</v>
      </c>
      <c r="B771" s="62"/>
      <c r="C771" s="39"/>
      <c r="D771" s="83" t="str">
        <f t="shared" ca="1" si="174"/>
        <v/>
      </c>
      <c r="E771" s="97" t="str">
        <f t="shared" ca="1" si="175"/>
        <v/>
      </c>
      <c r="F771" s="82" t="str">
        <f t="shared" ca="1" si="176"/>
        <v/>
      </c>
      <c r="G771" s="97" t="str">
        <f t="shared" ca="1" si="177"/>
        <v/>
      </c>
      <c r="H771" s="82" t="str">
        <f t="shared" ca="1" si="178"/>
        <v/>
      </c>
      <c r="I771" s="97" t="str">
        <f t="shared" ca="1" si="179"/>
        <v/>
      </c>
      <c r="J771" s="14" t="str">
        <f t="shared" ca="1" si="172"/>
        <v>b</v>
      </c>
      <c r="L771" s="8">
        <f t="shared" ref="L771:L834" si="184">A771</f>
        <v>57711</v>
      </c>
      <c r="N771" s="29"/>
      <c r="O771" t="str">
        <f t="shared" si="181"/>
        <v xml:space="preserve"> </v>
      </c>
      <c r="P771" t="str">
        <f t="shared" si="182"/>
        <v xml:space="preserve"> </v>
      </c>
      <c r="Q771" s="59" t="str">
        <f t="shared" si="180"/>
        <v xml:space="preserve"> </v>
      </c>
      <c r="R771" s="36" t="str">
        <f t="shared" si="183"/>
        <v xml:space="preserve"> </v>
      </c>
      <c r="S771" s="37" t="str">
        <f t="shared" ca="1" si="173"/>
        <v xml:space="preserve"> </v>
      </c>
      <c r="T771" s="95">
        <f ca="1">IF(L771&gt;=N$2,1,D771*T772/VLOOKUP(L771,Moeda!A$3:D$24,4,1))</f>
        <v>1</v>
      </c>
    </row>
    <row r="772" spans="1:20" x14ac:dyDescent="0.2">
      <c r="A772" s="8">
        <v>57742</v>
      </c>
      <c r="B772" s="62"/>
      <c r="C772" s="39"/>
      <c r="D772" s="83" t="str">
        <f t="shared" ca="1" si="174"/>
        <v/>
      </c>
      <c r="E772" s="97" t="str">
        <f t="shared" ca="1" si="175"/>
        <v/>
      </c>
      <c r="F772" s="82" t="str">
        <f t="shared" ca="1" si="176"/>
        <v/>
      </c>
      <c r="G772" s="97" t="str">
        <f t="shared" ca="1" si="177"/>
        <v/>
      </c>
      <c r="H772" s="82" t="str">
        <f t="shared" ca="1" si="178"/>
        <v/>
      </c>
      <c r="I772" s="97" t="str">
        <f t="shared" ca="1" si="179"/>
        <v/>
      </c>
      <c r="J772" s="14" t="str">
        <f t="shared" ref="J772:J835" ca="1" si="185">CELL("tipo",C772)</f>
        <v>b</v>
      </c>
      <c r="L772" s="8">
        <f t="shared" si="184"/>
        <v>57742</v>
      </c>
      <c r="N772" s="29"/>
      <c r="O772" t="str">
        <f t="shared" si="181"/>
        <v xml:space="preserve"> </v>
      </c>
      <c r="P772" t="str">
        <f t="shared" si="182"/>
        <v xml:space="preserve"> </v>
      </c>
      <c r="Q772" s="59" t="str">
        <f t="shared" si="180"/>
        <v xml:space="preserve"> </v>
      </c>
      <c r="R772" s="36" t="str">
        <f t="shared" si="183"/>
        <v xml:space="preserve"> </v>
      </c>
      <c r="S772" s="37" t="str">
        <f t="shared" ca="1" si="173"/>
        <v xml:space="preserve"> </v>
      </c>
      <c r="T772" s="95">
        <f ca="1">IF(L772&gt;=N$2,1,D772*T773/VLOOKUP(L772,Moeda!A$3:D$24,4,1))</f>
        <v>1</v>
      </c>
    </row>
    <row r="773" spans="1:20" x14ac:dyDescent="0.2">
      <c r="A773" s="8">
        <v>57770</v>
      </c>
      <c r="B773" s="62"/>
      <c r="C773" s="39"/>
      <c r="D773" s="83" t="str">
        <f t="shared" ca="1" si="174"/>
        <v/>
      </c>
      <c r="E773" s="97" t="str">
        <f t="shared" ca="1" si="175"/>
        <v/>
      </c>
      <c r="F773" s="82" t="str">
        <f t="shared" ca="1" si="176"/>
        <v/>
      </c>
      <c r="G773" s="97" t="str">
        <f t="shared" ca="1" si="177"/>
        <v/>
      </c>
      <c r="H773" s="82" t="str">
        <f t="shared" ca="1" si="178"/>
        <v/>
      </c>
      <c r="I773" s="97" t="str">
        <f t="shared" ca="1" si="179"/>
        <v/>
      </c>
      <c r="J773" s="14" t="str">
        <f t="shared" ca="1" si="185"/>
        <v>b</v>
      </c>
      <c r="L773" s="8">
        <f t="shared" si="184"/>
        <v>57770</v>
      </c>
      <c r="N773" s="29"/>
      <c r="O773" t="str">
        <f t="shared" si="181"/>
        <v xml:space="preserve"> </v>
      </c>
      <c r="P773" t="str">
        <f t="shared" si="182"/>
        <v xml:space="preserve"> </v>
      </c>
      <c r="Q773" s="59" t="str">
        <f t="shared" si="180"/>
        <v xml:space="preserve"> </v>
      </c>
      <c r="R773" s="36" t="str">
        <f t="shared" si="183"/>
        <v xml:space="preserve"> </v>
      </c>
      <c r="S773" s="37" t="str">
        <f t="shared" ca="1" si="173"/>
        <v xml:space="preserve"> </v>
      </c>
      <c r="T773" s="95">
        <f ca="1">IF(L773&gt;=N$2,1,D773*T774/VLOOKUP(L773,Moeda!A$3:D$24,4,1))</f>
        <v>1</v>
      </c>
    </row>
    <row r="774" spans="1:20" x14ac:dyDescent="0.2">
      <c r="A774" s="8">
        <v>57801</v>
      </c>
      <c r="B774" s="62"/>
      <c r="C774" s="39"/>
      <c r="D774" s="83" t="str">
        <f t="shared" ca="1" si="174"/>
        <v/>
      </c>
      <c r="E774" s="97" t="str">
        <f t="shared" ca="1" si="175"/>
        <v/>
      </c>
      <c r="F774" s="82" t="str">
        <f t="shared" ca="1" si="176"/>
        <v/>
      </c>
      <c r="G774" s="97" t="str">
        <f t="shared" ca="1" si="177"/>
        <v/>
      </c>
      <c r="H774" s="82" t="str">
        <f t="shared" ca="1" si="178"/>
        <v/>
      </c>
      <c r="I774" s="97" t="str">
        <f t="shared" ca="1" si="179"/>
        <v/>
      </c>
      <c r="J774" s="14" t="str">
        <f t="shared" ca="1" si="185"/>
        <v>b</v>
      </c>
      <c r="L774" s="8">
        <f t="shared" si="184"/>
        <v>57801</v>
      </c>
      <c r="N774" s="29"/>
      <c r="O774" t="str">
        <f t="shared" si="181"/>
        <v xml:space="preserve"> </v>
      </c>
      <c r="P774" t="str">
        <f t="shared" si="182"/>
        <v xml:space="preserve"> </v>
      </c>
      <c r="Q774" s="59" t="str">
        <f t="shared" si="180"/>
        <v xml:space="preserve"> </v>
      </c>
      <c r="R774" s="36" t="str">
        <f t="shared" si="183"/>
        <v xml:space="preserve"> </v>
      </c>
      <c r="S774" s="37" t="str">
        <f t="shared" ca="1" si="173"/>
        <v xml:space="preserve"> </v>
      </c>
      <c r="T774" s="95">
        <f ca="1">IF(L774&gt;=N$2,1,D774*T775/VLOOKUP(L774,Moeda!A$3:D$24,4,1))</f>
        <v>1</v>
      </c>
    </row>
    <row r="775" spans="1:20" x14ac:dyDescent="0.2">
      <c r="A775" s="8">
        <v>57831</v>
      </c>
      <c r="B775" s="62"/>
      <c r="C775" s="39"/>
      <c r="D775" s="83" t="str">
        <f t="shared" ca="1" si="174"/>
        <v/>
      </c>
      <c r="E775" s="97" t="str">
        <f t="shared" ca="1" si="175"/>
        <v/>
      </c>
      <c r="F775" s="82" t="str">
        <f t="shared" ca="1" si="176"/>
        <v/>
      </c>
      <c r="G775" s="97" t="str">
        <f t="shared" ca="1" si="177"/>
        <v/>
      </c>
      <c r="H775" s="82" t="str">
        <f t="shared" ca="1" si="178"/>
        <v/>
      </c>
      <c r="I775" s="97" t="str">
        <f t="shared" ca="1" si="179"/>
        <v/>
      </c>
      <c r="J775" s="14" t="str">
        <f t="shared" ca="1" si="185"/>
        <v>b</v>
      </c>
      <c r="L775" s="8">
        <f t="shared" si="184"/>
        <v>57831</v>
      </c>
      <c r="N775" s="29"/>
      <c r="O775" t="str">
        <f t="shared" si="181"/>
        <v xml:space="preserve"> </v>
      </c>
      <c r="P775" t="str">
        <f t="shared" si="182"/>
        <v xml:space="preserve"> </v>
      </c>
      <c r="Q775" s="59" t="str">
        <f t="shared" si="180"/>
        <v xml:space="preserve"> </v>
      </c>
      <c r="R775" s="36" t="str">
        <f t="shared" si="183"/>
        <v xml:space="preserve"> </v>
      </c>
      <c r="S775" s="37" t="str">
        <f t="shared" ca="1" si="173"/>
        <v xml:space="preserve"> </v>
      </c>
      <c r="T775" s="95">
        <f ca="1">IF(L775&gt;=N$2,1,D775*T776/VLOOKUP(L775,Moeda!A$3:D$24,4,1))</f>
        <v>1</v>
      </c>
    </row>
    <row r="776" spans="1:20" x14ac:dyDescent="0.2">
      <c r="A776" s="8">
        <v>57862</v>
      </c>
      <c r="B776" s="62"/>
      <c r="C776" s="39"/>
      <c r="D776" s="83" t="str">
        <f t="shared" ca="1" si="174"/>
        <v/>
      </c>
      <c r="E776" s="97" t="str">
        <f t="shared" ca="1" si="175"/>
        <v/>
      </c>
      <c r="F776" s="82" t="str">
        <f t="shared" ca="1" si="176"/>
        <v/>
      </c>
      <c r="G776" s="97" t="str">
        <f t="shared" ca="1" si="177"/>
        <v/>
      </c>
      <c r="H776" s="82" t="str">
        <f t="shared" ca="1" si="178"/>
        <v/>
      </c>
      <c r="I776" s="97" t="str">
        <f t="shared" ca="1" si="179"/>
        <v/>
      </c>
      <c r="J776" s="14" t="str">
        <f t="shared" ca="1" si="185"/>
        <v>b</v>
      </c>
      <c r="L776" s="8">
        <f t="shared" si="184"/>
        <v>57862</v>
      </c>
      <c r="N776" s="29"/>
      <c r="O776" t="str">
        <f t="shared" si="181"/>
        <v xml:space="preserve"> </v>
      </c>
      <c r="P776" t="str">
        <f t="shared" si="182"/>
        <v xml:space="preserve"> </v>
      </c>
      <c r="Q776" s="59" t="str">
        <f t="shared" si="180"/>
        <v xml:space="preserve"> </v>
      </c>
      <c r="R776" s="36" t="str">
        <f t="shared" si="183"/>
        <v xml:space="preserve"> </v>
      </c>
      <c r="S776" s="37" t="str">
        <f t="shared" ca="1" si="173"/>
        <v xml:space="preserve"> </v>
      </c>
      <c r="T776" s="95">
        <f ca="1">IF(L776&gt;=N$2,1,D776*T777/VLOOKUP(L776,Moeda!A$3:D$24,4,1))</f>
        <v>1</v>
      </c>
    </row>
    <row r="777" spans="1:20" x14ac:dyDescent="0.2">
      <c r="A777" s="8">
        <v>57892</v>
      </c>
      <c r="B777" s="62"/>
      <c r="C777" s="39"/>
      <c r="D777" s="83" t="str">
        <f t="shared" ca="1" si="174"/>
        <v/>
      </c>
      <c r="E777" s="97" t="str">
        <f t="shared" ca="1" si="175"/>
        <v/>
      </c>
      <c r="F777" s="82" t="str">
        <f t="shared" ca="1" si="176"/>
        <v/>
      </c>
      <c r="G777" s="97" t="str">
        <f t="shared" ca="1" si="177"/>
        <v/>
      </c>
      <c r="H777" s="82" t="str">
        <f t="shared" ca="1" si="178"/>
        <v/>
      </c>
      <c r="I777" s="97" t="str">
        <f t="shared" ca="1" si="179"/>
        <v/>
      </c>
      <c r="J777" s="14" t="str">
        <f t="shared" ca="1" si="185"/>
        <v>b</v>
      </c>
      <c r="L777" s="8">
        <f t="shared" si="184"/>
        <v>57892</v>
      </c>
      <c r="N777" s="29"/>
      <c r="O777" t="str">
        <f t="shared" si="181"/>
        <v xml:space="preserve"> </v>
      </c>
      <c r="P777" t="str">
        <f t="shared" si="182"/>
        <v xml:space="preserve"> </v>
      </c>
      <c r="Q777" s="59" t="str">
        <f t="shared" si="180"/>
        <v xml:space="preserve"> </v>
      </c>
      <c r="R777" s="36" t="str">
        <f t="shared" si="183"/>
        <v xml:space="preserve"> </v>
      </c>
      <c r="S777" s="37" t="str">
        <f t="shared" ca="1" si="173"/>
        <v xml:space="preserve"> </v>
      </c>
      <c r="T777" s="95">
        <f ca="1">IF(L777&gt;=N$2,1,D777*T778/VLOOKUP(L777,Moeda!A$3:D$24,4,1))</f>
        <v>1</v>
      </c>
    </row>
    <row r="778" spans="1:20" x14ac:dyDescent="0.2">
      <c r="A778" s="8">
        <v>57923</v>
      </c>
      <c r="B778" s="62"/>
      <c r="C778" s="39"/>
      <c r="D778" s="83" t="str">
        <f t="shared" ca="1" si="174"/>
        <v/>
      </c>
      <c r="E778" s="97" t="str">
        <f t="shared" ca="1" si="175"/>
        <v/>
      </c>
      <c r="F778" s="82" t="str">
        <f t="shared" ca="1" si="176"/>
        <v/>
      </c>
      <c r="G778" s="97" t="str">
        <f t="shared" ca="1" si="177"/>
        <v/>
      </c>
      <c r="H778" s="82" t="str">
        <f t="shared" ca="1" si="178"/>
        <v/>
      </c>
      <c r="I778" s="97" t="str">
        <f t="shared" ca="1" si="179"/>
        <v/>
      </c>
      <c r="J778" s="14" t="str">
        <f t="shared" ca="1" si="185"/>
        <v>b</v>
      </c>
      <c r="L778" s="8">
        <f t="shared" si="184"/>
        <v>57923</v>
      </c>
      <c r="N778" s="29"/>
      <c r="O778" t="str">
        <f t="shared" si="181"/>
        <v xml:space="preserve"> </v>
      </c>
      <c r="P778" t="str">
        <f t="shared" si="182"/>
        <v xml:space="preserve"> </v>
      </c>
      <c r="Q778" s="59" t="str">
        <f t="shared" si="180"/>
        <v xml:space="preserve"> </v>
      </c>
      <c r="R778" s="36" t="str">
        <f t="shared" si="183"/>
        <v xml:space="preserve"> </v>
      </c>
      <c r="S778" s="37" t="str">
        <f t="shared" ca="1" si="173"/>
        <v xml:space="preserve"> </v>
      </c>
      <c r="T778" s="95">
        <f ca="1">IF(L778&gt;=N$2,1,D778*T779/VLOOKUP(L778,Moeda!A$3:D$24,4,1))</f>
        <v>1</v>
      </c>
    </row>
    <row r="779" spans="1:20" x14ac:dyDescent="0.2">
      <c r="A779" s="8">
        <v>57954</v>
      </c>
      <c r="B779" s="62"/>
      <c r="C779" s="39"/>
      <c r="D779" s="83" t="str">
        <f t="shared" ca="1" si="174"/>
        <v/>
      </c>
      <c r="E779" s="97" t="str">
        <f t="shared" ca="1" si="175"/>
        <v/>
      </c>
      <c r="F779" s="82" t="str">
        <f t="shared" ca="1" si="176"/>
        <v/>
      </c>
      <c r="G779" s="97" t="str">
        <f t="shared" ca="1" si="177"/>
        <v/>
      </c>
      <c r="H779" s="82" t="str">
        <f t="shared" ca="1" si="178"/>
        <v/>
      </c>
      <c r="I779" s="97" t="str">
        <f t="shared" ca="1" si="179"/>
        <v/>
      </c>
      <c r="J779" s="14" t="str">
        <f t="shared" ca="1" si="185"/>
        <v>b</v>
      </c>
      <c r="L779" s="8">
        <f t="shared" si="184"/>
        <v>57954</v>
      </c>
      <c r="N779" s="29"/>
      <c r="O779" t="str">
        <f t="shared" si="181"/>
        <v xml:space="preserve"> </v>
      </c>
      <c r="P779" t="str">
        <f t="shared" si="182"/>
        <v xml:space="preserve"> </v>
      </c>
      <c r="Q779" s="59" t="str">
        <f t="shared" si="180"/>
        <v xml:space="preserve"> </v>
      </c>
      <c r="R779" s="36" t="str">
        <f t="shared" si="183"/>
        <v xml:space="preserve"> </v>
      </c>
      <c r="S779" s="37" t="str">
        <f t="shared" ca="1" si="173"/>
        <v xml:space="preserve"> </v>
      </c>
      <c r="T779" s="95">
        <f ca="1">IF(L779&gt;=N$2,1,D779*T780/VLOOKUP(L779,Moeda!A$3:D$24,4,1))</f>
        <v>1</v>
      </c>
    </row>
    <row r="780" spans="1:20" x14ac:dyDescent="0.2">
      <c r="A780" s="8">
        <v>57984</v>
      </c>
      <c r="B780" s="62"/>
      <c r="C780" s="39"/>
      <c r="D780" s="83" t="str">
        <f t="shared" ca="1" si="174"/>
        <v/>
      </c>
      <c r="E780" s="97" t="str">
        <f t="shared" ca="1" si="175"/>
        <v/>
      </c>
      <c r="F780" s="82" t="str">
        <f t="shared" ca="1" si="176"/>
        <v/>
      </c>
      <c r="G780" s="97" t="str">
        <f t="shared" ca="1" si="177"/>
        <v/>
      </c>
      <c r="H780" s="82" t="str">
        <f t="shared" ca="1" si="178"/>
        <v/>
      </c>
      <c r="I780" s="97" t="str">
        <f t="shared" ca="1" si="179"/>
        <v/>
      </c>
      <c r="J780" s="14" t="str">
        <f t="shared" ca="1" si="185"/>
        <v>b</v>
      </c>
      <c r="L780" s="8">
        <f t="shared" si="184"/>
        <v>57984</v>
      </c>
      <c r="N780" s="29"/>
      <c r="O780" t="str">
        <f t="shared" si="181"/>
        <v xml:space="preserve"> </v>
      </c>
      <c r="P780" t="str">
        <f t="shared" si="182"/>
        <v xml:space="preserve"> </v>
      </c>
      <c r="Q780" s="59" t="str">
        <f t="shared" si="180"/>
        <v xml:space="preserve"> </v>
      </c>
      <c r="R780" s="36" t="str">
        <f t="shared" si="183"/>
        <v xml:space="preserve"> </v>
      </c>
      <c r="S780" s="37" t="str">
        <f t="shared" ca="1" si="173"/>
        <v xml:space="preserve"> </v>
      </c>
      <c r="T780" s="95">
        <f ca="1">IF(L780&gt;=N$2,1,D780*T781/VLOOKUP(L780,Moeda!A$3:D$24,4,1))</f>
        <v>1</v>
      </c>
    </row>
    <row r="781" spans="1:20" x14ac:dyDescent="0.2">
      <c r="A781" s="8">
        <v>58015</v>
      </c>
      <c r="B781" s="62"/>
      <c r="C781" s="39"/>
      <c r="D781" s="83" t="str">
        <f t="shared" ca="1" si="174"/>
        <v/>
      </c>
      <c r="E781" s="97" t="str">
        <f t="shared" ca="1" si="175"/>
        <v/>
      </c>
      <c r="F781" s="82" t="str">
        <f t="shared" ca="1" si="176"/>
        <v/>
      </c>
      <c r="G781" s="97" t="str">
        <f t="shared" ca="1" si="177"/>
        <v/>
      </c>
      <c r="H781" s="82" t="str">
        <f t="shared" ca="1" si="178"/>
        <v/>
      </c>
      <c r="I781" s="97" t="str">
        <f t="shared" ca="1" si="179"/>
        <v/>
      </c>
      <c r="J781" s="14" t="str">
        <f t="shared" ca="1" si="185"/>
        <v>b</v>
      </c>
      <c r="L781" s="8">
        <f t="shared" si="184"/>
        <v>58015</v>
      </c>
      <c r="N781" s="29"/>
      <c r="O781" t="str">
        <f t="shared" si="181"/>
        <v xml:space="preserve"> </v>
      </c>
      <c r="P781" t="str">
        <f t="shared" si="182"/>
        <v xml:space="preserve"> </v>
      </c>
      <c r="Q781" s="59" t="str">
        <f t="shared" si="180"/>
        <v xml:space="preserve"> </v>
      </c>
      <c r="R781" s="36" t="str">
        <f t="shared" si="183"/>
        <v xml:space="preserve"> </v>
      </c>
      <c r="S781" s="37" t="str">
        <f t="shared" ca="1" si="173"/>
        <v xml:space="preserve"> </v>
      </c>
      <c r="T781" s="95">
        <f ca="1">IF(L781&gt;=N$2,1,D781*T782/VLOOKUP(L781,Moeda!A$3:D$24,4,1))</f>
        <v>1</v>
      </c>
    </row>
    <row r="782" spans="1:20" x14ac:dyDescent="0.2">
      <c r="A782" s="8">
        <v>58045</v>
      </c>
      <c r="B782" s="62"/>
      <c r="C782" s="39"/>
      <c r="D782" s="83" t="str">
        <f t="shared" ca="1" si="174"/>
        <v/>
      </c>
      <c r="E782" s="97" t="str">
        <f t="shared" ca="1" si="175"/>
        <v/>
      </c>
      <c r="F782" s="82" t="str">
        <f t="shared" ca="1" si="176"/>
        <v/>
      </c>
      <c r="G782" s="97" t="str">
        <f t="shared" ca="1" si="177"/>
        <v/>
      </c>
      <c r="H782" s="82" t="str">
        <f t="shared" ca="1" si="178"/>
        <v/>
      </c>
      <c r="I782" s="97" t="str">
        <f t="shared" ca="1" si="179"/>
        <v/>
      </c>
      <c r="J782" s="14" t="str">
        <f t="shared" ca="1" si="185"/>
        <v>b</v>
      </c>
      <c r="L782" s="8">
        <f t="shared" si="184"/>
        <v>58045</v>
      </c>
      <c r="N782" s="29"/>
      <c r="O782" t="str">
        <f t="shared" si="181"/>
        <v xml:space="preserve"> </v>
      </c>
      <c r="P782" t="str">
        <f t="shared" si="182"/>
        <v xml:space="preserve"> </v>
      </c>
      <c r="Q782" s="59" t="str">
        <f t="shared" si="180"/>
        <v xml:space="preserve"> </v>
      </c>
      <c r="R782" s="36" t="str">
        <f t="shared" si="183"/>
        <v xml:space="preserve"> </v>
      </c>
      <c r="S782" s="37" t="str">
        <f t="shared" ca="1" si="173"/>
        <v xml:space="preserve"> </v>
      </c>
      <c r="T782" s="95">
        <f ca="1">IF(L782&gt;=N$2,1,D782*T783/VLOOKUP(L782,Moeda!A$3:D$24,4,1))</f>
        <v>1</v>
      </c>
    </row>
    <row r="783" spans="1:20" x14ac:dyDescent="0.2">
      <c r="A783" s="8">
        <v>58076</v>
      </c>
      <c r="B783" s="62"/>
      <c r="C783" s="39"/>
      <c r="D783" s="83" t="str">
        <f t="shared" ca="1" si="174"/>
        <v/>
      </c>
      <c r="E783" s="97" t="str">
        <f t="shared" ca="1" si="175"/>
        <v/>
      </c>
      <c r="F783" s="82" t="str">
        <f t="shared" ca="1" si="176"/>
        <v/>
      </c>
      <c r="G783" s="97" t="str">
        <f t="shared" ca="1" si="177"/>
        <v/>
      </c>
      <c r="H783" s="82" t="str">
        <f t="shared" ca="1" si="178"/>
        <v/>
      </c>
      <c r="I783" s="97" t="str">
        <f t="shared" ca="1" si="179"/>
        <v/>
      </c>
      <c r="J783" s="14" t="str">
        <f t="shared" ca="1" si="185"/>
        <v>b</v>
      </c>
      <c r="L783" s="8">
        <f t="shared" si="184"/>
        <v>58076</v>
      </c>
      <c r="N783" s="29"/>
      <c r="O783" t="str">
        <f t="shared" si="181"/>
        <v xml:space="preserve"> </v>
      </c>
      <c r="P783" t="str">
        <f t="shared" si="182"/>
        <v xml:space="preserve"> </v>
      </c>
      <c r="Q783" s="59" t="str">
        <f t="shared" si="180"/>
        <v xml:space="preserve"> </v>
      </c>
      <c r="R783" s="36" t="str">
        <f t="shared" si="183"/>
        <v xml:space="preserve"> </v>
      </c>
      <c r="S783" s="37" t="str">
        <f t="shared" ca="1" si="173"/>
        <v xml:space="preserve"> </v>
      </c>
      <c r="T783" s="95">
        <f ca="1">IF(L783&gt;=N$2,1,D783*T784/VLOOKUP(L783,Moeda!A$3:D$24,4,1))</f>
        <v>1</v>
      </c>
    </row>
    <row r="784" spans="1:20" x14ac:dyDescent="0.2">
      <c r="A784" s="8">
        <v>58107</v>
      </c>
      <c r="B784" s="62"/>
      <c r="C784" s="39"/>
      <c r="D784" s="83" t="str">
        <f t="shared" ca="1" si="174"/>
        <v/>
      </c>
      <c r="E784" s="97" t="str">
        <f t="shared" ca="1" si="175"/>
        <v/>
      </c>
      <c r="F784" s="82" t="str">
        <f t="shared" ca="1" si="176"/>
        <v/>
      </c>
      <c r="G784" s="97" t="str">
        <f t="shared" ca="1" si="177"/>
        <v/>
      </c>
      <c r="H784" s="82" t="str">
        <f t="shared" ca="1" si="178"/>
        <v/>
      </c>
      <c r="I784" s="97" t="str">
        <f t="shared" ca="1" si="179"/>
        <v/>
      </c>
      <c r="J784" s="14" t="str">
        <f t="shared" ca="1" si="185"/>
        <v>b</v>
      </c>
      <c r="L784" s="8">
        <f t="shared" si="184"/>
        <v>58107</v>
      </c>
      <c r="N784" s="29"/>
      <c r="O784" t="str">
        <f t="shared" si="181"/>
        <v xml:space="preserve"> </v>
      </c>
      <c r="P784" t="str">
        <f t="shared" si="182"/>
        <v xml:space="preserve"> </v>
      </c>
      <c r="Q784" s="59" t="str">
        <f t="shared" si="180"/>
        <v xml:space="preserve"> </v>
      </c>
      <c r="R784" s="36" t="str">
        <f t="shared" si="183"/>
        <v xml:space="preserve"> </v>
      </c>
      <c r="S784" s="37" t="str">
        <f t="shared" ca="1" si="173"/>
        <v xml:space="preserve"> </v>
      </c>
      <c r="T784" s="95">
        <f ca="1">IF(L784&gt;=N$2,1,D784*T785/VLOOKUP(L784,Moeda!A$3:D$24,4,1))</f>
        <v>1</v>
      </c>
    </row>
    <row r="785" spans="1:20" x14ac:dyDescent="0.2">
      <c r="A785" s="8">
        <v>58135</v>
      </c>
      <c r="B785" s="62"/>
      <c r="C785" s="39"/>
      <c r="D785" s="83" t="str">
        <f t="shared" ca="1" si="174"/>
        <v/>
      </c>
      <c r="E785" s="97" t="str">
        <f t="shared" ca="1" si="175"/>
        <v/>
      </c>
      <c r="F785" s="82" t="str">
        <f t="shared" ca="1" si="176"/>
        <v/>
      </c>
      <c r="G785" s="97" t="str">
        <f t="shared" ca="1" si="177"/>
        <v/>
      </c>
      <c r="H785" s="82" t="str">
        <f t="shared" ca="1" si="178"/>
        <v/>
      </c>
      <c r="I785" s="97" t="str">
        <f t="shared" ca="1" si="179"/>
        <v/>
      </c>
      <c r="J785" s="14" t="str">
        <f t="shared" ca="1" si="185"/>
        <v>b</v>
      </c>
      <c r="L785" s="8">
        <f t="shared" si="184"/>
        <v>58135</v>
      </c>
      <c r="N785" s="29"/>
      <c r="O785" t="str">
        <f t="shared" si="181"/>
        <v xml:space="preserve"> </v>
      </c>
      <c r="P785" t="str">
        <f t="shared" si="182"/>
        <v xml:space="preserve"> </v>
      </c>
      <c r="Q785" s="59" t="str">
        <f t="shared" si="180"/>
        <v xml:space="preserve"> </v>
      </c>
      <c r="R785" s="36" t="str">
        <f t="shared" si="183"/>
        <v xml:space="preserve"> </v>
      </c>
      <c r="S785" s="37" t="str">
        <f t="shared" ca="1" si="173"/>
        <v xml:space="preserve"> </v>
      </c>
      <c r="T785" s="95">
        <f ca="1">IF(L785&gt;=N$2,1,D785*T786/VLOOKUP(L785,Moeda!A$3:D$24,4,1))</f>
        <v>1</v>
      </c>
    </row>
    <row r="786" spans="1:20" x14ac:dyDescent="0.2">
      <c r="A786" s="8">
        <v>58166</v>
      </c>
      <c r="B786" s="62"/>
      <c r="C786" s="39"/>
      <c r="D786" s="83" t="str">
        <f t="shared" ca="1" si="174"/>
        <v/>
      </c>
      <c r="E786" s="97" t="str">
        <f t="shared" ca="1" si="175"/>
        <v/>
      </c>
      <c r="F786" s="82" t="str">
        <f t="shared" ca="1" si="176"/>
        <v/>
      </c>
      <c r="G786" s="97" t="str">
        <f t="shared" ca="1" si="177"/>
        <v/>
      </c>
      <c r="H786" s="82" t="str">
        <f t="shared" ca="1" si="178"/>
        <v/>
      </c>
      <c r="I786" s="97" t="str">
        <f t="shared" ca="1" si="179"/>
        <v/>
      </c>
      <c r="J786" s="14" t="str">
        <f t="shared" ca="1" si="185"/>
        <v>b</v>
      </c>
      <c r="L786" s="8">
        <f t="shared" si="184"/>
        <v>58166</v>
      </c>
      <c r="N786" s="29"/>
      <c r="O786" t="str">
        <f t="shared" si="181"/>
        <v xml:space="preserve"> </v>
      </c>
      <c r="P786" t="str">
        <f t="shared" si="182"/>
        <v xml:space="preserve"> </v>
      </c>
      <c r="Q786" s="59" t="str">
        <f t="shared" si="180"/>
        <v xml:space="preserve"> </v>
      </c>
      <c r="R786" s="36" t="str">
        <f t="shared" si="183"/>
        <v xml:space="preserve"> </v>
      </c>
      <c r="S786" s="37" t="str">
        <f t="shared" ca="1" si="173"/>
        <v xml:space="preserve"> </v>
      </c>
      <c r="T786" s="95">
        <f ca="1">IF(L786&gt;=N$2,1,D786*T787/VLOOKUP(L786,Moeda!A$3:D$24,4,1))</f>
        <v>1</v>
      </c>
    </row>
    <row r="787" spans="1:20" x14ac:dyDescent="0.2">
      <c r="A787" s="8">
        <v>58196</v>
      </c>
      <c r="B787" s="62"/>
      <c r="C787" s="39"/>
      <c r="D787" s="83" t="str">
        <f t="shared" ca="1" si="174"/>
        <v/>
      </c>
      <c r="E787" s="97" t="str">
        <f t="shared" ca="1" si="175"/>
        <v/>
      </c>
      <c r="F787" s="82" t="str">
        <f t="shared" ca="1" si="176"/>
        <v/>
      </c>
      <c r="G787" s="97" t="str">
        <f t="shared" ca="1" si="177"/>
        <v/>
      </c>
      <c r="H787" s="82" t="str">
        <f t="shared" ca="1" si="178"/>
        <v/>
      </c>
      <c r="I787" s="97" t="str">
        <f t="shared" ca="1" si="179"/>
        <v/>
      </c>
      <c r="J787" s="14" t="str">
        <f t="shared" ca="1" si="185"/>
        <v>b</v>
      </c>
      <c r="L787" s="8">
        <f t="shared" si="184"/>
        <v>58196</v>
      </c>
      <c r="N787" s="29"/>
      <c r="O787" t="str">
        <f t="shared" si="181"/>
        <v xml:space="preserve"> </v>
      </c>
      <c r="P787" t="str">
        <f t="shared" si="182"/>
        <v xml:space="preserve"> </v>
      </c>
      <c r="Q787" s="59" t="str">
        <f t="shared" si="180"/>
        <v xml:space="preserve"> </v>
      </c>
      <c r="R787" s="36" t="str">
        <f t="shared" si="183"/>
        <v xml:space="preserve"> </v>
      </c>
      <c r="S787" s="37" t="str">
        <f t="shared" ref="S787:S850" ca="1" si="186">IF(L787=N$2,1,IF(L787&lt;N$2,T787," "))</f>
        <v xml:space="preserve"> </v>
      </c>
      <c r="T787" s="95">
        <f ca="1">IF(L787&gt;=N$2,1,D787*T788/VLOOKUP(L787,Moeda!A$3:D$24,4,1))</f>
        <v>1</v>
      </c>
    </row>
    <row r="788" spans="1:20" x14ac:dyDescent="0.2">
      <c r="A788" s="8">
        <v>58227</v>
      </c>
      <c r="B788" s="62"/>
      <c r="C788" s="39"/>
      <c r="D788" s="83" t="str">
        <f t="shared" ref="D788:D851" ca="1" si="187">IF(J788="b","",C788/C787)</f>
        <v/>
      </c>
      <c r="E788" s="97" t="str">
        <f t="shared" ref="E788:E851" ca="1" si="188">IF($J788="b","",100*(D788-1))</f>
        <v/>
      </c>
      <c r="F788" s="82" t="str">
        <f t="shared" ref="F788:F851" ca="1" si="189">IF(J788="b","",IF(MONTH(A788)=1,D788,D788*F787))</f>
        <v/>
      </c>
      <c r="G788" s="97" t="str">
        <f t="shared" ref="G788:G851" ca="1" si="190">IF($J788="b","",100*(F788-1))</f>
        <v/>
      </c>
      <c r="H788" s="82" t="str">
        <f t="shared" ref="H788:H851" ca="1" si="191">IF($J788="b","",PRODUCT(D777:D788))</f>
        <v/>
      </c>
      <c r="I788" s="97" t="str">
        <f t="shared" ref="I788:I851" ca="1" si="192">IF($J788="b","",100*(H788-1))</f>
        <v/>
      </c>
      <c r="J788" s="14" t="str">
        <f t="shared" ca="1" si="185"/>
        <v>b</v>
      </c>
      <c r="L788" s="8">
        <f t="shared" si="184"/>
        <v>58227</v>
      </c>
      <c r="N788" s="29"/>
      <c r="O788" t="str">
        <f t="shared" si="181"/>
        <v xml:space="preserve"> </v>
      </c>
      <c r="P788" t="str">
        <f t="shared" si="182"/>
        <v xml:space="preserve"> </v>
      </c>
      <c r="Q788" s="59" t="str">
        <f t="shared" si="180"/>
        <v xml:space="preserve"> </v>
      </c>
      <c r="R788" s="36" t="str">
        <f t="shared" si="183"/>
        <v xml:space="preserve"> </v>
      </c>
      <c r="S788" s="37" t="str">
        <f t="shared" ca="1" si="186"/>
        <v xml:space="preserve"> </v>
      </c>
      <c r="T788" s="95">
        <f ca="1">IF(L788&gt;=N$2,1,D788*T789/VLOOKUP(L788,Moeda!A$3:D$24,4,1))</f>
        <v>1</v>
      </c>
    </row>
    <row r="789" spans="1:20" x14ac:dyDescent="0.2">
      <c r="A789" s="8">
        <v>58257</v>
      </c>
      <c r="B789" s="62"/>
      <c r="C789" s="39"/>
      <c r="D789" s="83" t="str">
        <f t="shared" ca="1" si="187"/>
        <v/>
      </c>
      <c r="E789" s="97" t="str">
        <f t="shared" ca="1" si="188"/>
        <v/>
      </c>
      <c r="F789" s="82" t="str">
        <f t="shared" ca="1" si="189"/>
        <v/>
      </c>
      <c r="G789" s="97" t="str">
        <f t="shared" ca="1" si="190"/>
        <v/>
      </c>
      <c r="H789" s="82" t="str">
        <f t="shared" ca="1" si="191"/>
        <v/>
      </c>
      <c r="I789" s="97" t="str">
        <f t="shared" ca="1" si="192"/>
        <v/>
      </c>
      <c r="J789" s="14" t="str">
        <f t="shared" ca="1" si="185"/>
        <v>b</v>
      </c>
      <c r="L789" s="8">
        <f t="shared" si="184"/>
        <v>58257</v>
      </c>
      <c r="N789" s="29"/>
      <c r="O789" t="str">
        <f t="shared" si="181"/>
        <v xml:space="preserve"> </v>
      </c>
      <c r="P789" t="str">
        <f t="shared" si="182"/>
        <v xml:space="preserve"> </v>
      </c>
      <c r="Q789" s="59" t="str">
        <f t="shared" si="180"/>
        <v xml:space="preserve"> </v>
      </c>
      <c r="R789" s="36" t="str">
        <f t="shared" si="183"/>
        <v xml:space="preserve"> </v>
      </c>
      <c r="S789" s="37" t="str">
        <f t="shared" ca="1" si="186"/>
        <v xml:space="preserve"> </v>
      </c>
      <c r="T789" s="95">
        <f ca="1">IF(L789&gt;=N$2,1,D789*T790/VLOOKUP(L789,Moeda!A$3:D$24,4,1))</f>
        <v>1</v>
      </c>
    </row>
    <row r="790" spans="1:20" x14ac:dyDescent="0.2">
      <c r="A790" s="8">
        <v>58288</v>
      </c>
      <c r="B790" s="62"/>
      <c r="C790" s="39"/>
      <c r="D790" s="83" t="str">
        <f t="shared" ca="1" si="187"/>
        <v/>
      </c>
      <c r="E790" s="97" t="str">
        <f t="shared" ca="1" si="188"/>
        <v/>
      </c>
      <c r="F790" s="82" t="str">
        <f t="shared" ca="1" si="189"/>
        <v/>
      </c>
      <c r="G790" s="97" t="str">
        <f t="shared" ca="1" si="190"/>
        <v/>
      </c>
      <c r="H790" s="82" t="str">
        <f t="shared" ca="1" si="191"/>
        <v/>
      </c>
      <c r="I790" s="97" t="str">
        <f t="shared" ca="1" si="192"/>
        <v/>
      </c>
      <c r="J790" s="14" t="str">
        <f t="shared" ca="1" si="185"/>
        <v>b</v>
      </c>
      <c r="L790" s="8">
        <f t="shared" si="184"/>
        <v>58288</v>
      </c>
      <c r="N790" s="29"/>
      <c r="O790" t="str">
        <f t="shared" si="181"/>
        <v xml:space="preserve"> </v>
      </c>
      <c r="P790" t="str">
        <f t="shared" si="182"/>
        <v xml:space="preserve"> </v>
      </c>
      <c r="Q790" s="59" t="str">
        <f t="shared" si="180"/>
        <v xml:space="preserve"> </v>
      </c>
      <c r="R790" s="36" t="str">
        <f t="shared" si="183"/>
        <v xml:space="preserve"> </v>
      </c>
      <c r="S790" s="37" t="str">
        <f t="shared" ca="1" si="186"/>
        <v xml:space="preserve"> </v>
      </c>
      <c r="T790" s="95">
        <f ca="1">IF(L790&gt;=N$2,1,D790*T791/VLOOKUP(L790,Moeda!A$3:D$24,4,1))</f>
        <v>1</v>
      </c>
    </row>
    <row r="791" spans="1:20" x14ac:dyDescent="0.2">
      <c r="A791" s="8">
        <v>58319</v>
      </c>
      <c r="B791" s="62"/>
      <c r="C791" s="39"/>
      <c r="D791" s="83" t="str">
        <f t="shared" ca="1" si="187"/>
        <v/>
      </c>
      <c r="E791" s="97" t="str">
        <f t="shared" ca="1" si="188"/>
        <v/>
      </c>
      <c r="F791" s="82" t="str">
        <f t="shared" ca="1" si="189"/>
        <v/>
      </c>
      <c r="G791" s="97" t="str">
        <f t="shared" ca="1" si="190"/>
        <v/>
      </c>
      <c r="H791" s="82" t="str">
        <f t="shared" ca="1" si="191"/>
        <v/>
      </c>
      <c r="I791" s="97" t="str">
        <f t="shared" ca="1" si="192"/>
        <v/>
      </c>
      <c r="J791" s="14" t="str">
        <f t="shared" ca="1" si="185"/>
        <v>b</v>
      </c>
      <c r="L791" s="8">
        <f t="shared" si="184"/>
        <v>58319</v>
      </c>
      <c r="N791" s="29"/>
      <c r="O791" t="str">
        <f t="shared" si="181"/>
        <v xml:space="preserve"> </v>
      </c>
      <c r="P791" t="str">
        <f t="shared" si="182"/>
        <v xml:space="preserve"> </v>
      </c>
      <c r="Q791" s="59" t="str">
        <f t="shared" ref="Q791:Q854" si="193">IF(M791&gt;=1,O791*P791," ")</f>
        <v xml:space="preserve"> </v>
      </c>
      <c r="R791" s="36" t="str">
        <f t="shared" si="183"/>
        <v xml:space="preserve"> </v>
      </c>
      <c r="S791" s="37" t="str">
        <f t="shared" ca="1" si="186"/>
        <v xml:space="preserve"> </v>
      </c>
      <c r="T791" s="95">
        <f ca="1">IF(L791&gt;=N$2,1,D791*T792/VLOOKUP(L791,Moeda!A$3:D$24,4,1))</f>
        <v>1</v>
      </c>
    </row>
    <row r="792" spans="1:20" x14ac:dyDescent="0.2">
      <c r="A792" s="8">
        <v>58349</v>
      </c>
      <c r="B792" s="62"/>
      <c r="C792" s="39"/>
      <c r="D792" s="83" t="str">
        <f t="shared" ca="1" si="187"/>
        <v/>
      </c>
      <c r="E792" s="97" t="str">
        <f t="shared" ca="1" si="188"/>
        <v/>
      </c>
      <c r="F792" s="82" t="str">
        <f t="shared" ca="1" si="189"/>
        <v/>
      </c>
      <c r="G792" s="97" t="str">
        <f t="shared" ca="1" si="190"/>
        <v/>
      </c>
      <c r="H792" s="82" t="str">
        <f t="shared" ca="1" si="191"/>
        <v/>
      </c>
      <c r="I792" s="97" t="str">
        <f t="shared" ca="1" si="192"/>
        <v/>
      </c>
      <c r="J792" s="14" t="str">
        <f t="shared" ca="1" si="185"/>
        <v>b</v>
      </c>
      <c r="L792" s="8">
        <f t="shared" si="184"/>
        <v>58349</v>
      </c>
      <c r="N792" s="29"/>
      <c r="O792" t="str">
        <f t="shared" si="181"/>
        <v xml:space="preserve"> </v>
      </c>
      <c r="P792" t="str">
        <f t="shared" si="182"/>
        <v xml:space="preserve"> </v>
      </c>
      <c r="Q792" s="59" t="str">
        <f t="shared" si="193"/>
        <v xml:space="preserve"> </v>
      </c>
      <c r="R792" s="36" t="str">
        <f t="shared" si="183"/>
        <v xml:space="preserve"> </v>
      </c>
      <c r="S792" s="37" t="str">
        <f t="shared" ca="1" si="186"/>
        <v xml:space="preserve"> </v>
      </c>
      <c r="T792" s="95">
        <f ca="1">IF(L792&gt;=N$2,1,D792*T793/VLOOKUP(L792,Moeda!A$3:D$24,4,1))</f>
        <v>1</v>
      </c>
    </row>
    <row r="793" spans="1:20" x14ac:dyDescent="0.2">
      <c r="A793" s="8">
        <v>58380</v>
      </c>
      <c r="B793" s="62"/>
      <c r="C793" s="39"/>
      <c r="D793" s="83" t="str">
        <f t="shared" ca="1" si="187"/>
        <v/>
      </c>
      <c r="E793" s="97" t="str">
        <f t="shared" ca="1" si="188"/>
        <v/>
      </c>
      <c r="F793" s="82" t="str">
        <f t="shared" ca="1" si="189"/>
        <v/>
      </c>
      <c r="G793" s="97" t="str">
        <f t="shared" ca="1" si="190"/>
        <v/>
      </c>
      <c r="H793" s="82" t="str">
        <f t="shared" ca="1" si="191"/>
        <v/>
      </c>
      <c r="I793" s="97" t="str">
        <f t="shared" ca="1" si="192"/>
        <v/>
      </c>
      <c r="J793" s="14" t="str">
        <f t="shared" ca="1" si="185"/>
        <v>b</v>
      </c>
      <c r="L793" s="8">
        <f t="shared" si="184"/>
        <v>58380</v>
      </c>
      <c r="N793" s="29"/>
      <c r="O793" t="str">
        <f t="shared" si="181"/>
        <v xml:space="preserve"> </v>
      </c>
      <c r="P793" t="str">
        <f t="shared" si="182"/>
        <v xml:space="preserve"> </v>
      </c>
      <c r="Q793" s="59" t="str">
        <f t="shared" si="193"/>
        <v xml:space="preserve"> </v>
      </c>
      <c r="R793" s="36" t="str">
        <f t="shared" si="183"/>
        <v xml:space="preserve"> </v>
      </c>
      <c r="S793" s="37" t="str">
        <f t="shared" ca="1" si="186"/>
        <v xml:space="preserve"> </v>
      </c>
      <c r="T793" s="95">
        <f ca="1">IF(L793&gt;=N$2,1,D793*T794/VLOOKUP(L793,Moeda!A$3:D$24,4,1))</f>
        <v>1</v>
      </c>
    </row>
    <row r="794" spans="1:20" x14ac:dyDescent="0.2">
      <c r="A794" s="8">
        <v>58410</v>
      </c>
      <c r="B794" s="62"/>
      <c r="C794" s="39"/>
      <c r="D794" s="83" t="str">
        <f t="shared" ca="1" si="187"/>
        <v/>
      </c>
      <c r="E794" s="97" t="str">
        <f t="shared" ca="1" si="188"/>
        <v/>
      </c>
      <c r="F794" s="82" t="str">
        <f t="shared" ca="1" si="189"/>
        <v/>
      </c>
      <c r="G794" s="97" t="str">
        <f t="shared" ca="1" si="190"/>
        <v/>
      </c>
      <c r="H794" s="82" t="str">
        <f t="shared" ca="1" si="191"/>
        <v/>
      </c>
      <c r="I794" s="97" t="str">
        <f t="shared" ca="1" si="192"/>
        <v/>
      </c>
      <c r="J794" s="14" t="str">
        <f t="shared" ca="1" si="185"/>
        <v>b</v>
      </c>
      <c r="L794" s="8">
        <f t="shared" si="184"/>
        <v>58410</v>
      </c>
      <c r="N794" s="29"/>
      <c r="O794" t="str">
        <f t="shared" si="181"/>
        <v xml:space="preserve"> </v>
      </c>
      <c r="P794" t="str">
        <f t="shared" si="182"/>
        <v xml:space="preserve"> </v>
      </c>
      <c r="Q794" s="59" t="str">
        <f t="shared" si="193"/>
        <v xml:space="preserve"> </v>
      </c>
      <c r="R794" s="36" t="str">
        <f t="shared" si="183"/>
        <v xml:space="preserve"> </v>
      </c>
      <c r="S794" s="37" t="str">
        <f t="shared" ca="1" si="186"/>
        <v xml:space="preserve"> </v>
      </c>
      <c r="T794" s="95">
        <f ca="1">IF(L794&gt;=N$2,1,D794*T795/VLOOKUP(L794,Moeda!A$3:D$24,4,1))</f>
        <v>1</v>
      </c>
    </row>
    <row r="795" spans="1:20" x14ac:dyDescent="0.2">
      <c r="A795" s="8">
        <v>58441</v>
      </c>
      <c r="B795" s="62"/>
      <c r="C795" s="39"/>
      <c r="D795" s="83" t="str">
        <f t="shared" ca="1" si="187"/>
        <v/>
      </c>
      <c r="E795" s="97" t="str">
        <f t="shared" ca="1" si="188"/>
        <v/>
      </c>
      <c r="F795" s="82" t="str">
        <f t="shared" ca="1" si="189"/>
        <v/>
      </c>
      <c r="G795" s="97" t="str">
        <f t="shared" ca="1" si="190"/>
        <v/>
      </c>
      <c r="H795" s="82" t="str">
        <f t="shared" ca="1" si="191"/>
        <v/>
      </c>
      <c r="I795" s="97" t="str">
        <f t="shared" ca="1" si="192"/>
        <v/>
      </c>
      <c r="J795" s="14" t="str">
        <f t="shared" ca="1" si="185"/>
        <v>b</v>
      </c>
      <c r="L795" s="8">
        <f t="shared" si="184"/>
        <v>58441</v>
      </c>
      <c r="N795" s="29"/>
      <c r="O795" t="str">
        <f t="shared" si="181"/>
        <v xml:space="preserve"> </v>
      </c>
      <c r="P795" t="str">
        <f t="shared" si="182"/>
        <v xml:space="preserve"> </v>
      </c>
      <c r="Q795" s="59" t="str">
        <f t="shared" si="193"/>
        <v xml:space="preserve"> </v>
      </c>
      <c r="R795" s="36" t="str">
        <f t="shared" si="183"/>
        <v xml:space="preserve"> </v>
      </c>
      <c r="S795" s="37" t="str">
        <f t="shared" ca="1" si="186"/>
        <v xml:space="preserve"> </v>
      </c>
      <c r="T795" s="95">
        <f ca="1">IF(L795&gt;=N$2,1,D795*T796/VLOOKUP(L795,Moeda!A$3:D$24,4,1))</f>
        <v>1</v>
      </c>
    </row>
    <row r="796" spans="1:20" x14ac:dyDescent="0.2">
      <c r="A796" s="8">
        <v>58472</v>
      </c>
      <c r="B796" s="62"/>
      <c r="C796" s="39"/>
      <c r="D796" s="83" t="str">
        <f t="shared" ca="1" si="187"/>
        <v/>
      </c>
      <c r="E796" s="97" t="str">
        <f t="shared" ca="1" si="188"/>
        <v/>
      </c>
      <c r="F796" s="82" t="str">
        <f t="shared" ca="1" si="189"/>
        <v/>
      </c>
      <c r="G796" s="97" t="str">
        <f t="shared" ca="1" si="190"/>
        <v/>
      </c>
      <c r="H796" s="82" t="str">
        <f t="shared" ca="1" si="191"/>
        <v/>
      </c>
      <c r="I796" s="97" t="str">
        <f t="shared" ca="1" si="192"/>
        <v/>
      </c>
      <c r="J796" s="14" t="str">
        <f t="shared" ca="1" si="185"/>
        <v>b</v>
      </c>
      <c r="L796" s="8">
        <f t="shared" si="184"/>
        <v>58472</v>
      </c>
      <c r="N796" s="29"/>
      <c r="O796" t="str">
        <f t="shared" si="181"/>
        <v xml:space="preserve"> </v>
      </c>
      <c r="P796" t="str">
        <f t="shared" si="182"/>
        <v xml:space="preserve"> </v>
      </c>
      <c r="Q796" s="59" t="str">
        <f t="shared" si="193"/>
        <v xml:space="preserve"> </v>
      </c>
      <c r="R796" s="36" t="str">
        <f t="shared" si="183"/>
        <v xml:space="preserve"> </v>
      </c>
      <c r="S796" s="37" t="str">
        <f t="shared" ca="1" si="186"/>
        <v xml:space="preserve"> </v>
      </c>
      <c r="T796" s="95">
        <f ca="1">IF(L796&gt;=N$2,1,D796*T797/VLOOKUP(L796,Moeda!A$3:D$24,4,1))</f>
        <v>1</v>
      </c>
    </row>
    <row r="797" spans="1:20" x14ac:dyDescent="0.2">
      <c r="A797" s="8">
        <v>58501</v>
      </c>
      <c r="B797" s="62"/>
      <c r="C797" s="39"/>
      <c r="D797" s="83" t="str">
        <f t="shared" ca="1" si="187"/>
        <v/>
      </c>
      <c r="E797" s="97" t="str">
        <f t="shared" ca="1" si="188"/>
        <v/>
      </c>
      <c r="F797" s="82" t="str">
        <f t="shared" ca="1" si="189"/>
        <v/>
      </c>
      <c r="G797" s="97" t="str">
        <f t="shared" ca="1" si="190"/>
        <v/>
      </c>
      <c r="H797" s="82" t="str">
        <f t="shared" ca="1" si="191"/>
        <v/>
      </c>
      <c r="I797" s="97" t="str">
        <f t="shared" ca="1" si="192"/>
        <v/>
      </c>
      <c r="J797" s="14" t="str">
        <f t="shared" ca="1" si="185"/>
        <v>b</v>
      </c>
      <c r="L797" s="8">
        <f t="shared" si="184"/>
        <v>58501</v>
      </c>
      <c r="N797" s="29"/>
      <c r="O797" t="str">
        <f t="shared" si="181"/>
        <v xml:space="preserve"> </v>
      </c>
      <c r="P797" t="str">
        <f t="shared" si="182"/>
        <v xml:space="preserve"> </v>
      </c>
      <c r="Q797" s="59" t="str">
        <f t="shared" si="193"/>
        <v xml:space="preserve"> </v>
      </c>
      <c r="R797" s="36" t="str">
        <f t="shared" si="183"/>
        <v xml:space="preserve"> </v>
      </c>
      <c r="S797" s="37" t="str">
        <f t="shared" ca="1" si="186"/>
        <v xml:space="preserve"> </v>
      </c>
      <c r="T797" s="95">
        <f ca="1">IF(L797&gt;=N$2,1,D797*T798/VLOOKUP(L797,Moeda!A$3:D$24,4,1))</f>
        <v>1</v>
      </c>
    </row>
    <row r="798" spans="1:20" x14ac:dyDescent="0.2">
      <c r="A798" s="8">
        <v>58532</v>
      </c>
      <c r="B798" s="62"/>
      <c r="C798" s="39"/>
      <c r="D798" s="83" t="str">
        <f t="shared" ca="1" si="187"/>
        <v/>
      </c>
      <c r="E798" s="97" t="str">
        <f t="shared" ca="1" si="188"/>
        <v/>
      </c>
      <c r="F798" s="82" t="str">
        <f t="shared" ca="1" si="189"/>
        <v/>
      </c>
      <c r="G798" s="97" t="str">
        <f t="shared" ca="1" si="190"/>
        <v/>
      </c>
      <c r="H798" s="82" t="str">
        <f t="shared" ca="1" si="191"/>
        <v/>
      </c>
      <c r="I798" s="97" t="str">
        <f t="shared" ca="1" si="192"/>
        <v/>
      </c>
      <c r="J798" s="14" t="str">
        <f t="shared" ca="1" si="185"/>
        <v>b</v>
      </c>
      <c r="L798" s="8">
        <f t="shared" si="184"/>
        <v>58532</v>
      </c>
      <c r="N798" s="29"/>
      <c r="O798" t="str">
        <f t="shared" si="181"/>
        <v xml:space="preserve"> </v>
      </c>
      <c r="P798" t="str">
        <f t="shared" si="182"/>
        <v xml:space="preserve"> </v>
      </c>
      <c r="Q798" s="59" t="str">
        <f t="shared" si="193"/>
        <v xml:space="preserve"> </v>
      </c>
      <c r="R798" s="36" t="str">
        <f t="shared" si="183"/>
        <v xml:space="preserve"> </v>
      </c>
      <c r="S798" s="37" t="str">
        <f t="shared" ca="1" si="186"/>
        <v xml:space="preserve"> </v>
      </c>
      <c r="T798" s="95">
        <f ca="1">IF(L798&gt;=N$2,1,D798*T799/VLOOKUP(L798,Moeda!A$3:D$24,4,1))</f>
        <v>1</v>
      </c>
    </row>
    <row r="799" spans="1:20" x14ac:dyDescent="0.2">
      <c r="A799" s="8">
        <v>58562</v>
      </c>
      <c r="B799" s="62"/>
      <c r="C799" s="39"/>
      <c r="D799" s="83" t="str">
        <f t="shared" ca="1" si="187"/>
        <v/>
      </c>
      <c r="E799" s="97" t="str">
        <f t="shared" ca="1" si="188"/>
        <v/>
      </c>
      <c r="F799" s="82" t="str">
        <f t="shared" ca="1" si="189"/>
        <v/>
      </c>
      <c r="G799" s="97" t="str">
        <f t="shared" ca="1" si="190"/>
        <v/>
      </c>
      <c r="H799" s="82" t="str">
        <f t="shared" ca="1" si="191"/>
        <v/>
      </c>
      <c r="I799" s="97" t="str">
        <f t="shared" ca="1" si="192"/>
        <v/>
      </c>
      <c r="J799" s="14" t="str">
        <f t="shared" ca="1" si="185"/>
        <v>b</v>
      </c>
      <c r="L799" s="8">
        <f t="shared" si="184"/>
        <v>58562</v>
      </c>
      <c r="N799" s="29"/>
      <c r="O799" t="str">
        <f t="shared" si="181"/>
        <v xml:space="preserve"> </v>
      </c>
      <c r="P799" t="str">
        <f t="shared" si="182"/>
        <v xml:space="preserve"> </v>
      </c>
      <c r="Q799" s="59" t="str">
        <f t="shared" si="193"/>
        <v xml:space="preserve"> </v>
      </c>
      <c r="R799" s="36" t="str">
        <f t="shared" si="183"/>
        <v xml:space="preserve"> </v>
      </c>
      <c r="S799" s="37" t="str">
        <f t="shared" ca="1" si="186"/>
        <v xml:space="preserve"> </v>
      </c>
      <c r="T799" s="95">
        <f ca="1">IF(L799&gt;=N$2,1,D799*T800/VLOOKUP(L799,Moeda!A$3:D$24,4,1))</f>
        <v>1</v>
      </c>
    </row>
    <row r="800" spans="1:20" x14ac:dyDescent="0.2">
      <c r="A800" s="8">
        <v>58593</v>
      </c>
      <c r="B800" s="62"/>
      <c r="C800" s="39"/>
      <c r="D800" s="83" t="str">
        <f t="shared" ca="1" si="187"/>
        <v/>
      </c>
      <c r="E800" s="97" t="str">
        <f t="shared" ca="1" si="188"/>
        <v/>
      </c>
      <c r="F800" s="82" t="str">
        <f t="shared" ca="1" si="189"/>
        <v/>
      </c>
      <c r="G800" s="97" t="str">
        <f t="shared" ca="1" si="190"/>
        <v/>
      </c>
      <c r="H800" s="82" t="str">
        <f t="shared" ca="1" si="191"/>
        <v/>
      </c>
      <c r="I800" s="97" t="str">
        <f t="shared" ca="1" si="192"/>
        <v/>
      </c>
      <c r="J800" s="14" t="str">
        <f t="shared" ca="1" si="185"/>
        <v>b</v>
      </c>
      <c r="L800" s="8">
        <f t="shared" si="184"/>
        <v>58593</v>
      </c>
      <c r="N800" s="29"/>
      <c r="O800" t="str">
        <f t="shared" si="181"/>
        <v xml:space="preserve"> </v>
      </c>
      <c r="P800" t="str">
        <f t="shared" si="182"/>
        <v xml:space="preserve"> </v>
      </c>
      <c r="Q800" s="59" t="str">
        <f t="shared" si="193"/>
        <v xml:space="preserve"> </v>
      </c>
      <c r="R800" s="36" t="str">
        <f t="shared" si="183"/>
        <v xml:space="preserve"> </v>
      </c>
      <c r="S800" s="37" t="str">
        <f t="shared" ca="1" si="186"/>
        <v xml:space="preserve"> </v>
      </c>
      <c r="T800" s="95">
        <f ca="1">IF(L800&gt;=N$2,1,D800*T801/VLOOKUP(L800,Moeda!A$3:D$24,4,1))</f>
        <v>1</v>
      </c>
    </row>
    <row r="801" spans="1:20" x14ac:dyDescent="0.2">
      <c r="A801" s="8">
        <v>58623</v>
      </c>
      <c r="B801" s="62"/>
      <c r="C801" s="39"/>
      <c r="D801" s="83" t="str">
        <f t="shared" ca="1" si="187"/>
        <v/>
      </c>
      <c r="E801" s="97" t="str">
        <f t="shared" ca="1" si="188"/>
        <v/>
      </c>
      <c r="F801" s="82" t="str">
        <f t="shared" ca="1" si="189"/>
        <v/>
      </c>
      <c r="G801" s="97" t="str">
        <f t="shared" ca="1" si="190"/>
        <v/>
      </c>
      <c r="H801" s="82" t="str">
        <f t="shared" ca="1" si="191"/>
        <v/>
      </c>
      <c r="I801" s="97" t="str">
        <f t="shared" ca="1" si="192"/>
        <v/>
      </c>
      <c r="J801" s="14" t="str">
        <f t="shared" ca="1" si="185"/>
        <v>b</v>
      </c>
      <c r="L801" s="8">
        <f t="shared" si="184"/>
        <v>58623</v>
      </c>
      <c r="N801" s="29"/>
      <c r="O801" t="str">
        <f t="shared" si="181"/>
        <v xml:space="preserve"> </v>
      </c>
      <c r="P801" t="str">
        <f t="shared" si="182"/>
        <v xml:space="preserve"> </v>
      </c>
      <c r="Q801" s="59" t="str">
        <f t="shared" si="193"/>
        <v xml:space="preserve"> </v>
      </c>
      <c r="R801" s="36" t="str">
        <f t="shared" si="183"/>
        <v xml:space="preserve"> </v>
      </c>
      <c r="S801" s="37" t="str">
        <f t="shared" ca="1" si="186"/>
        <v xml:space="preserve"> </v>
      </c>
      <c r="T801" s="95">
        <f ca="1">IF(L801&gt;=N$2,1,D801*T802/VLOOKUP(L801,Moeda!A$3:D$24,4,1))</f>
        <v>1</v>
      </c>
    </row>
    <row r="802" spans="1:20" x14ac:dyDescent="0.2">
      <c r="A802" s="8">
        <v>58654</v>
      </c>
      <c r="B802" s="62"/>
      <c r="C802" s="39"/>
      <c r="D802" s="83" t="str">
        <f t="shared" ca="1" si="187"/>
        <v/>
      </c>
      <c r="E802" s="97" t="str">
        <f t="shared" ca="1" si="188"/>
        <v/>
      </c>
      <c r="F802" s="82" t="str">
        <f t="shared" ca="1" si="189"/>
        <v/>
      </c>
      <c r="G802" s="97" t="str">
        <f t="shared" ca="1" si="190"/>
        <v/>
      </c>
      <c r="H802" s="82" t="str">
        <f t="shared" ca="1" si="191"/>
        <v/>
      </c>
      <c r="I802" s="97" t="str">
        <f t="shared" ca="1" si="192"/>
        <v/>
      </c>
      <c r="J802" s="14" t="str">
        <f t="shared" ca="1" si="185"/>
        <v>b</v>
      </c>
      <c r="L802" s="8">
        <f t="shared" si="184"/>
        <v>58654</v>
      </c>
      <c r="N802" s="29"/>
      <c r="O802" t="str">
        <f t="shared" si="181"/>
        <v xml:space="preserve"> </v>
      </c>
      <c r="P802" t="str">
        <f t="shared" si="182"/>
        <v xml:space="preserve"> </v>
      </c>
      <c r="Q802" s="59" t="str">
        <f t="shared" si="193"/>
        <v xml:space="preserve"> </v>
      </c>
      <c r="R802" s="36" t="str">
        <f t="shared" si="183"/>
        <v xml:space="preserve"> </v>
      </c>
      <c r="S802" s="37" t="str">
        <f t="shared" ca="1" si="186"/>
        <v xml:space="preserve"> </v>
      </c>
      <c r="T802" s="95">
        <f ca="1">IF(L802&gt;=N$2,1,D802*T803/VLOOKUP(L802,Moeda!A$3:D$24,4,1))</f>
        <v>1</v>
      </c>
    </row>
    <row r="803" spans="1:20" x14ac:dyDescent="0.2">
      <c r="A803" s="8">
        <v>58685</v>
      </c>
      <c r="B803" s="62"/>
      <c r="C803" s="39"/>
      <c r="D803" s="83" t="str">
        <f t="shared" ca="1" si="187"/>
        <v/>
      </c>
      <c r="E803" s="97" t="str">
        <f t="shared" ca="1" si="188"/>
        <v/>
      </c>
      <c r="F803" s="82" t="str">
        <f t="shared" ca="1" si="189"/>
        <v/>
      </c>
      <c r="G803" s="97" t="str">
        <f t="shared" ca="1" si="190"/>
        <v/>
      </c>
      <c r="H803" s="82" t="str">
        <f t="shared" ca="1" si="191"/>
        <v/>
      </c>
      <c r="I803" s="97" t="str">
        <f t="shared" ca="1" si="192"/>
        <v/>
      </c>
      <c r="J803" s="14" t="str">
        <f t="shared" ca="1" si="185"/>
        <v>b</v>
      </c>
      <c r="L803" s="8">
        <f t="shared" si="184"/>
        <v>58685</v>
      </c>
      <c r="N803" s="29"/>
      <c r="O803" t="str">
        <f t="shared" si="181"/>
        <v xml:space="preserve"> </v>
      </c>
      <c r="P803" t="str">
        <f t="shared" si="182"/>
        <v xml:space="preserve"> </v>
      </c>
      <c r="Q803" s="59" t="str">
        <f t="shared" si="193"/>
        <v xml:space="preserve"> </v>
      </c>
      <c r="R803" s="36" t="str">
        <f t="shared" si="183"/>
        <v xml:space="preserve"> </v>
      </c>
      <c r="S803" s="37" t="str">
        <f t="shared" ca="1" si="186"/>
        <v xml:space="preserve"> </v>
      </c>
      <c r="T803" s="95">
        <f ca="1">IF(L803&gt;=N$2,1,D803*T804/VLOOKUP(L803,Moeda!A$3:D$24,4,1))</f>
        <v>1</v>
      </c>
    </row>
    <row r="804" spans="1:20" x14ac:dyDescent="0.2">
      <c r="A804" s="8">
        <v>58715</v>
      </c>
      <c r="B804" s="62"/>
      <c r="C804" s="39"/>
      <c r="D804" s="83" t="str">
        <f t="shared" ca="1" si="187"/>
        <v/>
      </c>
      <c r="E804" s="97" t="str">
        <f t="shared" ca="1" si="188"/>
        <v/>
      </c>
      <c r="F804" s="82" t="str">
        <f t="shared" ca="1" si="189"/>
        <v/>
      </c>
      <c r="G804" s="97" t="str">
        <f t="shared" ca="1" si="190"/>
        <v/>
      </c>
      <c r="H804" s="82" t="str">
        <f t="shared" ca="1" si="191"/>
        <v/>
      </c>
      <c r="I804" s="97" t="str">
        <f t="shared" ca="1" si="192"/>
        <v/>
      </c>
      <c r="J804" s="14" t="str">
        <f t="shared" ca="1" si="185"/>
        <v>b</v>
      </c>
      <c r="L804" s="8">
        <f t="shared" si="184"/>
        <v>58715</v>
      </c>
      <c r="N804" s="29"/>
      <c r="O804" t="str">
        <f t="shared" si="181"/>
        <v xml:space="preserve"> </v>
      </c>
      <c r="P804" t="str">
        <f t="shared" si="182"/>
        <v xml:space="preserve"> </v>
      </c>
      <c r="Q804" s="59" t="str">
        <f t="shared" si="193"/>
        <v xml:space="preserve"> </v>
      </c>
      <c r="R804" s="36" t="str">
        <f t="shared" si="183"/>
        <v xml:space="preserve"> </v>
      </c>
      <c r="S804" s="37" t="str">
        <f t="shared" ca="1" si="186"/>
        <v xml:space="preserve"> </v>
      </c>
      <c r="T804" s="95">
        <f ca="1">IF(L804&gt;=N$2,1,D804*T805/VLOOKUP(L804,Moeda!A$3:D$24,4,1))</f>
        <v>1</v>
      </c>
    </row>
    <row r="805" spans="1:20" x14ac:dyDescent="0.2">
      <c r="A805" s="8">
        <v>58746</v>
      </c>
      <c r="B805" s="62"/>
      <c r="C805" s="39"/>
      <c r="D805" s="83" t="str">
        <f t="shared" ca="1" si="187"/>
        <v/>
      </c>
      <c r="E805" s="97" t="str">
        <f t="shared" ca="1" si="188"/>
        <v/>
      </c>
      <c r="F805" s="82" t="str">
        <f t="shared" ca="1" si="189"/>
        <v/>
      </c>
      <c r="G805" s="97" t="str">
        <f t="shared" ca="1" si="190"/>
        <v/>
      </c>
      <c r="H805" s="82" t="str">
        <f t="shared" ca="1" si="191"/>
        <v/>
      </c>
      <c r="I805" s="97" t="str">
        <f t="shared" ca="1" si="192"/>
        <v/>
      </c>
      <c r="J805" s="14" t="str">
        <f t="shared" ca="1" si="185"/>
        <v>b</v>
      </c>
      <c r="L805" s="8">
        <f t="shared" si="184"/>
        <v>58746</v>
      </c>
      <c r="N805" s="29"/>
      <c r="O805" t="str">
        <f t="shared" si="181"/>
        <v xml:space="preserve"> </v>
      </c>
      <c r="P805" t="str">
        <f t="shared" si="182"/>
        <v xml:space="preserve"> </v>
      </c>
      <c r="Q805" s="59" t="str">
        <f t="shared" si="193"/>
        <v xml:space="preserve"> </v>
      </c>
      <c r="R805" s="36" t="str">
        <f t="shared" si="183"/>
        <v xml:space="preserve"> </v>
      </c>
      <c r="S805" s="37" t="str">
        <f t="shared" ca="1" si="186"/>
        <v xml:space="preserve"> </v>
      </c>
      <c r="T805" s="95">
        <f ca="1">IF(L805&gt;=N$2,1,D805*T806/VLOOKUP(L805,Moeda!A$3:D$24,4,1))</f>
        <v>1</v>
      </c>
    </row>
    <row r="806" spans="1:20" x14ac:dyDescent="0.2">
      <c r="A806" s="8">
        <v>58776</v>
      </c>
      <c r="B806" s="62"/>
      <c r="C806" s="39"/>
      <c r="D806" s="83" t="str">
        <f t="shared" ca="1" si="187"/>
        <v/>
      </c>
      <c r="E806" s="97" t="str">
        <f t="shared" ca="1" si="188"/>
        <v/>
      </c>
      <c r="F806" s="82" t="str">
        <f t="shared" ca="1" si="189"/>
        <v/>
      </c>
      <c r="G806" s="97" t="str">
        <f t="shared" ca="1" si="190"/>
        <v/>
      </c>
      <c r="H806" s="82" t="str">
        <f t="shared" ca="1" si="191"/>
        <v/>
      </c>
      <c r="I806" s="97" t="str">
        <f t="shared" ca="1" si="192"/>
        <v/>
      </c>
      <c r="J806" s="14" t="str">
        <f t="shared" ca="1" si="185"/>
        <v>b</v>
      </c>
      <c r="L806" s="8">
        <f t="shared" si="184"/>
        <v>58776</v>
      </c>
      <c r="N806" s="29"/>
      <c r="O806" t="str">
        <f t="shared" si="181"/>
        <v xml:space="preserve"> </v>
      </c>
      <c r="P806" t="str">
        <f t="shared" si="182"/>
        <v xml:space="preserve"> </v>
      </c>
      <c r="Q806" s="59" t="str">
        <f t="shared" si="193"/>
        <v xml:space="preserve"> </v>
      </c>
      <c r="R806" s="36" t="str">
        <f t="shared" si="183"/>
        <v xml:space="preserve"> </v>
      </c>
      <c r="S806" s="37" t="str">
        <f t="shared" ca="1" si="186"/>
        <v xml:space="preserve"> </v>
      </c>
      <c r="T806" s="95">
        <f ca="1">IF(L806&gt;=N$2,1,D806*T807/VLOOKUP(L806,Moeda!A$3:D$24,4,1))</f>
        <v>1</v>
      </c>
    </row>
    <row r="807" spans="1:20" x14ac:dyDescent="0.2">
      <c r="A807" s="8">
        <v>58807</v>
      </c>
      <c r="B807" s="62"/>
      <c r="C807" s="39"/>
      <c r="D807" s="83" t="str">
        <f t="shared" ca="1" si="187"/>
        <v/>
      </c>
      <c r="E807" s="97" t="str">
        <f t="shared" ca="1" si="188"/>
        <v/>
      </c>
      <c r="F807" s="82" t="str">
        <f t="shared" ca="1" si="189"/>
        <v/>
      </c>
      <c r="G807" s="97" t="str">
        <f t="shared" ca="1" si="190"/>
        <v/>
      </c>
      <c r="H807" s="82" t="str">
        <f t="shared" ca="1" si="191"/>
        <v/>
      </c>
      <c r="I807" s="97" t="str">
        <f t="shared" ca="1" si="192"/>
        <v/>
      </c>
      <c r="J807" s="14" t="str">
        <f t="shared" ca="1" si="185"/>
        <v>b</v>
      </c>
      <c r="L807" s="8">
        <f t="shared" si="184"/>
        <v>58807</v>
      </c>
      <c r="N807" s="29"/>
      <c r="O807" t="str">
        <f t="shared" si="181"/>
        <v xml:space="preserve"> </v>
      </c>
      <c r="P807" t="str">
        <f t="shared" si="182"/>
        <v xml:space="preserve"> </v>
      </c>
      <c r="Q807" s="59" t="str">
        <f t="shared" si="193"/>
        <v xml:space="preserve"> </v>
      </c>
      <c r="R807" s="36" t="str">
        <f t="shared" si="183"/>
        <v xml:space="preserve"> </v>
      </c>
      <c r="S807" s="37" t="str">
        <f t="shared" ca="1" si="186"/>
        <v xml:space="preserve"> </v>
      </c>
      <c r="T807" s="95">
        <f ca="1">IF(L807&gt;=N$2,1,D807*T808/VLOOKUP(L807,Moeda!A$3:D$24,4,1))</f>
        <v>1</v>
      </c>
    </row>
    <row r="808" spans="1:20" x14ac:dyDescent="0.2">
      <c r="A808" s="8">
        <v>58838</v>
      </c>
      <c r="B808" s="62"/>
      <c r="C808" s="39"/>
      <c r="D808" s="83" t="str">
        <f t="shared" ca="1" si="187"/>
        <v/>
      </c>
      <c r="E808" s="97" t="str">
        <f t="shared" ca="1" si="188"/>
        <v/>
      </c>
      <c r="F808" s="82" t="str">
        <f t="shared" ca="1" si="189"/>
        <v/>
      </c>
      <c r="G808" s="97" t="str">
        <f t="shared" ca="1" si="190"/>
        <v/>
      </c>
      <c r="H808" s="82" t="str">
        <f t="shared" ca="1" si="191"/>
        <v/>
      </c>
      <c r="I808" s="97" t="str">
        <f t="shared" ca="1" si="192"/>
        <v/>
      </c>
      <c r="J808" s="14" t="str">
        <f t="shared" ca="1" si="185"/>
        <v>b</v>
      </c>
      <c r="L808" s="8">
        <f t="shared" si="184"/>
        <v>58838</v>
      </c>
      <c r="N808" s="29"/>
      <c r="O808" t="str">
        <f t="shared" si="181"/>
        <v xml:space="preserve"> </v>
      </c>
      <c r="P808" t="str">
        <f t="shared" si="182"/>
        <v xml:space="preserve"> </v>
      </c>
      <c r="Q808" s="59" t="str">
        <f t="shared" si="193"/>
        <v xml:space="preserve"> </v>
      </c>
      <c r="R808" s="36" t="str">
        <f t="shared" si="183"/>
        <v xml:space="preserve"> </v>
      </c>
      <c r="S808" s="37" t="str">
        <f t="shared" ca="1" si="186"/>
        <v xml:space="preserve"> </v>
      </c>
      <c r="T808" s="95">
        <f ca="1">IF(L808&gt;=N$2,1,D808*T809/VLOOKUP(L808,Moeda!A$3:D$24,4,1))</f>
        <v>1</v>
      </c>
    </row>
    <row r="809" spans="1:20" x14ac:dyDescent="0.2">
      <c r="A809" s="8">
        <v>58866</v>
      </c>
      <c r="B809" s="62"/>
      <c r="C809" s="39"/>
      <c r="D809" s="83" t="str">
        <f t="shared" ca="1" si="187"/>
        <v/>
      </c>
      <c r="E809" s="97" t="str">
        <f t="shared" ca="1" si="188"/>
        <v/>
      </c>
      <c r="F809" s="82" t="str">
        <f t="shared" ca="1" si="189"/>
        <v/>
      </c>
      <c r="G809" s="97" t="str">
        <f t="shared" ca="1" si="190"/>
        <v/>
      </c>
      <c r="H809" s="82" t="str">
        <f t="shared" ca="1" si="191"/>
        <v/>
      </c>
      <c r="I809" s="97" t="str">
        <f t="shared" ca="1" si="192"/>
        <v/>
      </c>
      <c r="J809" s="14" t="str">
        <f t="shared" ca="1" si="185"/>
        <v>b</v>
      </c>
      <c r="L809" s="8">
        <f t="shared" si="184"/>
        <v>58866</v>
      </c>
      <c r="N809" s="29"/>
      <c r="O809" t="str">
        <f t="shared" si="181"/>
        <v xml:space="preserve"> </v>
      </c>
      <c r="P809" t="str">
        <f t="shared" si="182"/>
        <v xml:space="preserve"> </v>
      </c>
      <c r="Q809" s="59" t="str">
        <f t="shared" si="193"/>
        <v xml:space="preserve"> </v>
      </c>
      <c r="R809" s="36" t="str">
        <f t="shared" si="183"/>
        <v xml:space="preserve"> </v>
      </c>
      <c r="S809" s="37" t="str">
        <f t="shared" ca="1" si="186"/>
        <v xml:space="preserve"> </v>
      </c>
      <c r="T809" s="95">
        <f ca="1">IF(L809&gt;=N$2,1,D809*T810/VLOOKUP(L809,Moeda!A$3:D$24,4,1))</f>
        <v>1</v>
      </c>
    </row>
    <row r="810" spans="1:20" x14ac:dyDescent="0.2">
      <c r="A810" s="8">
        <v>58897</v>
      </c>
      <c r="B810" s="62"/>
      <c r="C810" s="39"/>
      <c r="D810" s="83" t="str">
        <f t="shared" ca="1" si="187"/>
        <v/>
      </c>
      <c r="E810" s="97" t="str">
        <f t="shared" ca="1" si="188"/>
        <v/>
      </c>
      <c r="F810" s="82" t="str">
        <f t="shared" ca="1" si="189"/>
        <v/>
      </c>
      <c r="G810" s="97" t="str">
        <f t="shared" ca="1" si="190"/>
        <v/>
      </c>
      <c r="H810" s="82" t="str">
        <f t="shared" ca="1" si="191"/>
        <v/>
      </c>
      <c r="I810" s="97" t="str">
        <f t="shared" ca="1" si="192"/>
        <v/>
      </c>
      <c r="J810" s="14" t="str">
        <f t="shared" ca="1" si="185"/>
        <v>b</v>
      </c>
      <c r="L810" s="8">
        <f t="shared" si="184"/>
        <v>58897</v>
      </c>
      <c r="N810" s="29"/>
      <c r="O810" t="str">
        <f t="shared" si="181"/>
        <v xml:space="preserve"> </v>
      </c>
      <c r="P810" t="str">
        <f t="shared" si="182"/>
        <v xml:space="preserve"> </v>
      </c>
      <c r="Q810" s="59" t="str">
        <f t="shared" si="193"/>
        <v xml:space="preserve"> </v>
      </c>
      <c r="R810" s="36" t="str">
        <f t="shared" si="183"/>
        <v xml:space="preserve"> </v>
      </c>
      <c r="S810" s="37" t="str">
        <f t="shared" ca="1" si="186"/>
        <v xml:space="preserve"> </v>
      </c>
      <c r="T810" s="95">
        <f ca="1">IF(L810&gt;=N$2,1,D810*T811/VLOOKUP(L810,Moeda!A$3:D$24,4,1))</f>
        <v>1</v>
      </c>
    </row>
    <row r="811" spans="1:20" x14ac:dyDescent="0.2">
      <c r="A811" s="8">
        <v>58927</v>
      </c>
      <c r="B811" s="62"/>
      <c r="C811" s="39"/>
      <c r="D811" s="83" t="str">
        <f t="shared" ca="1" si="187"/>
        <v/>
      </c>
      <c r="E811" s="97" t="str">
        <f t="shared" ca="1" si="188"/>
        <v/>
      </c>
      <c r="F811" s="82" t="str">
        <f t="shared" ca="1" si="189"/>
        <v/>
      </c>
      <c r="G811" s="97" t="str">
        <f t="shared" ca="1" si="190"/>
        <v/>
      </c>
      <c r="H811" s="82" t="str">
        <f t="shared" ca="1" si="191"/>
        <v/>
      </c>
      <c r="I811" s="97" t="str">
        <f t="shared" ca="1" si="192"/>
        <v/>
      </c>
      <c r="J811" s="14" t="str">
        <f t="shared" ca="1" si="185"/>
        <v>b</v>
      </c>
      <c r="L811" s="8">
        <f t="shared" si="184"/>
        <v>58927</v>
      </c>
      <c r="N811" s="29"/>
      <c r="O811" t="str">
        <f t="shared" si="181"/>
        <v xml:space="preserve"> </v>
      </c>
      <c r="P811" t="str">
        <f t="shared" si="182"/>
        <v xml:space="preserve"> </v>
      </c>
      <c r="Q811" s="59" t="str">
        <f t="shared" si="193"/>
        <v xml:space="preserve"> </v>
      </c>
      <c r="R811" s="36" t="str">
        <f t="shared" si="183"/>
        <v xml:space="preserve"> </v>
      </c>
      <c r="S811" s="37" t="str">
        <f t="shared" ca="1" si="186"/>
        <v xml:space="preserve"> </v>
      </c>
      <c r="T811" s="95">
        <f ca="1">IF(L811&gt;=N$2,1,D811*T812/VLOOKUP(L811,Moeda!A$3:D$24,4,1))</f>
        <v>1</v>
      </c>
    </row>
    <row r="812" spans="1:20" x14ac:dyDescent="0.2">
      <c r="A812" s="8">
        <v>58958</v>
      </c>
      <c r="B812" s="62"/>
      <c r="C812" s="39"/>
      <c r="D812" s="83" t="str">
        <f t="shared" ca="1" si="187"/>
        <v/>
      </c>
      <c r="E812" s="97" t="str">
        <f t="shared" ca="1" si="188"/>
        <v/>
      </c>
      <c r="F812" s="82" t="str">
        <f t="shared" ca="1" si="189"/>
        <v/>
      </c>
      <c r="G812" s="97" t="str">
        <f t="shared" ca="1" si="190"/>
        <v/>
      </c>
      <c r="H812" s="82" t="str">
        <f t="shared" ca="1" si="191"/>
        <v/>
      </c>
      <c r="I812" s="97" t="str">
        <f t="shared" ca="1" si="192"/>
        <v/>
      </c>
      <c r="J812" s="14" t="str">
        <f t="shared" ca="1" si="185"/>
        <v>b</v>
      </c>
      <c r="L812" s="8">
        <f t="shared" si="184"/>
        <v>58958</v>
      </c>
      <c r="N812" s="29"/>
      <c r="O812" t="str">
        <f t="shared" si="181"/>
        <v xml:space="preserve"> </v>
      </c>
      <c r="P812" t="str">
        <f t="shared" si="182"/>
        <v xml:space="preserve"> </v>
      </c>
      <c r="Q812" s="59" t="str">
        <f t="shared" si="193"/>
        <v xml:space="preserve"> </v>
      </c>
      <c r="R812" s="36" t="str">
        <f t="shared" si="183"/>
        <v xml:space="preserve"> </v>
      </c>
      <c r="S812" s="37" t="str">
        <f t="shared" ca="1" si="186"/>
        <v xml:space="preserve"> </v>
      </c>
      <c r="T812" s="95">
        <f ca="1">IF(L812&gt;=N$2,1,D812*T813/VLOOKUP(L812,Moeda!A$3:D$24,4,1))</f>
        <v>1</v>
      </c>
    </row>
    <row r="813" spans="1:20" x14ac:dyDescent="0.2">
      <c r="A813" s="8">
        <v>58988</v>
      </c>
      <c r="B813" s="62"/>
      <c r="C813" s="39"/>
      <c r="D813" s="83" t="str">
        <f t="shared" ca="1" si="187"/>
        <v/>
      </c>
      <c r="E813" s="97" t="str">
        <f t="shared" ca="1" si="188"/>
        <v/>
      </c>
      <c r="F813" s="82" t="str">
        <f t="shared" ca="1" si="189"/>
        <v/>
      </c>
      <c r="G813" s="97" t="str">
        <f t="shared" ca="1" si="190"/>
        <v/>
      </c>
      <c r="H813" s="82" t="str">
        <f t="shared" ca="1" si="191"/>
        <v/>
      </c>
      <c r="I813" s="97" t="str">
        <f t="shared" ca="1" si="192"/>
        <v/>
      </c>
      <c r="J813" s="14" t="str">
        <f t="shared" ca="1" si="185"/>
        <v>b</v>
      </c>
      <c r="L813" s="8">
        <f t="shared" si="184"/>
        <v>58988</v>
      </c>
      <c r="N813" s="29"/>
      <c r="O813" t="str">
        <f t="shared" si="181"/>
        <v xml:space="preserve"> </v>
      </c>
      <c r="P813" t="str">
        <f t="shared" si="182"/>
        <v xml:space="preserve"> </v>
      </c>
      <c r="Q813" s="59" t="str">
        <f t="shared" si="193"/>
        <v xml:space="preserve"> </v>
      </c>
      <c r="R813" s="36" t="str">
        <f t="shared" si="183"/>
        <v xml:space="preserve"> </v>
      </c>
      <c r="S813" s="37" t="str">
        <f t="shared" ca="1" si="186"/>
        <v xml:space="preserve"> </v>
      </c>
      <c r="T813" s="95">
        <f ca="1">IF(L813&gt;=N$2,1,D813*T814/VLOOKUP(L813,Moeda!A$3:D$24,4,1))</f>
        <v>1</v>
      </c>
    </row>
    <row r="814" spans="1:20" x14ac:dyDescent="0.2">
      <c r="A814" s="8">
        <v>59019</v>
      </c>
      <c r="B814" s="62"/>
      <c r="C814" s="39"/>
      <c r="D814" s="83" t="str">
        <f t="shared" ca="1" si="187"/>
        <v/>
      </c>
      <c r="E814" s="97" t="str">
        <f t="shared" ca="1" si="188"/>
        <v/>
      </c>
      <c r="F814" s="82" t="str">
        <f t="shared" ca="1" si="189"/>
        <v/>
      </c>
      <c r="G814" s="97" t="str">
        <f t="shared" ca="1" si="190"/>
        <v/>
      </c>
      <c r="H814" s="82" t="str">
        <f t="shared" ca="1" si="191"/>
        <v/>
      </c>
      <c r="I814" s="97" t="str">
        <f t="shared" ca="1" si="192"/>
        <v/>
      </c>
      <c r="J814" s="14" t="str">
        <f t="shared" ca="1" si="185"/>
        <v>b</v>
      </c>
      <c r="L814" s="8">
        <f t="shared" si="184"/>
        <v>59019</v>
      </c>
      <c r="N814" s="29"/>
      <c r="O814" t="str">
        <f t="shared" si="181"/>
        <v xml:space="preserve"> </v>
      </c>
      <c r="P814" t="str">
        <f t="shared" si="182"/>
        <v xml:space="preserve"> </v>
      </c>
      <c r="Q814" s="59" t="str">
        <f t="shared" si="193"/>
        <v xml:space="preserve"> </v>
      </c>
      <c r="R814" s="36" t="str">
        <f t="shared" si="183"/>
        <v xml:space="preserve"> </v>
      </c>
      <c r="S814" s="37" t="str">
        <f t="shared" ca="1" si="186"/>
        <v xml:space="preserve"> </v>
      </c>
      <c r="T814" s="95">
        <f ca="1">IF(L814&gt;=N$2,1,D814*T815/VLOOKUP(L814,Moeda!A$3:D$24,4,1))</f>
        <v>1</v>
      </c>
    </row>
    <row r="815" spans="1:20" x14ac:dyDescent="0.2">
      <c r="A815" s="8">
        <v>59050</v>
      </c>
      <c r="B815" s="62"/>
      <c r="C815" s="39"/>
      <c r="D815" s="83" t="str">
        <f t="shared" ca="1" si="187"/>
        <v/>
      </c>
      <c r="E815" s="97" t="str">
        <f t="shared" ca="1" si="188"/>
        <v/>
      </c>
      <c r="F815" s="82" t="str">
        <f t="shared" ca="1" si="189"/>
        <v/>
      </c>
      <c r="G815" s="97" t="str">
        <f t="shared" ca="1" si="190"/>
        <v/>
      </c>
      <c r="H815" s="82" t="str">
        <f t="shared" ca="1" si="191"/>
        <v/>
      </c>
      <c r="I815" s="97" t="str">
        <f t="shared" ca="1" si="192"/>
        <v/>
      </c>
      <c r="J815" s="14" t="str">
        <f t="shared" ca="1" si="185"/>
        <v>b</v>
      </c>
      <c r="L815" s="8">
        <f t="shared" si="184"/>
        <v>59050</v>
      </c>
      <c r="N815" s="29"/>
      <c r="O815" t="str">
        <f t="shared" si="181"/>
        <v xml:space="preserve"> </v>
      </c>
      <c r="P815" t="str">
        <f t="shared" si="182"/>
        <v xml:space="preserve"> </v>
      </c>
      <c r="Q815" s="59" t="str">
        <f t="shared" si="193"/>
        <v xml:space="preserve"> </v>
      </c>
      <c r="R815" s="36" t="str">
        <f t="shared" si="183"/>
        <v xml:space="preserve"> </v>
      </c>
      <c r="S815" s="37" t="str">
        <f t="shared" ca="1" si="186"/>
        <v xml:space="preserve"> </v>
      </c>
      <c r="T815" s="95">
        <f ca="1">IF(L815&gt;=N$2,1,D815*T816/VLOOKUP(L815,Moeda!A$3:D$24,4,1))</f>
        <v>1</v>
      </c>
    </row>
    <row r="816" spans="1:20" x14ac:dyDescent="0.2">
      <c r="A816" s="8">
        <v>59080</v>
      </c>
      <c r="B816" s="62"/>
      <c r="C816" s="39"/>
      <c r="D816" s="83" t="str">
        <f t="shared" ca="1" si="187"/>
        <v/>
      </c>
      <c r="E816" s="97" t="str">
        <f t="shared" ca="1" si="188"/>
        <v/>
      </c>
      <c r="F816" s="82" t="str">
        <f t="shared" ca="1" si="189"/>
        <v/>
      </c>
      <c r="G816" s="97" t="str">
        <f t="shared" ca="1" si="190"/>
        <v/>
      </c>
      <c r="H816" s="82" t="str">
        <f t="shared" ca="1" si="191"/>
        <v/>
      </c>
      <c r="I816" s="97" t="str">
        <f t="shared" ca="1" si="192"/>
        <v/>
      </c>
      <c r="J816" s="14" t="str">
        <f t="shared" ca="1" si="185"/>
        <v>b</v>
      </c>
      <c r="L816" s="8">
        <f t="shared" si="184"/>
        <v>59080</v>
      </c>
      <c r="N816" s="29"/>
      <c r="O816" t="str">
        <f t="shared" si="181"/>
        <v xml:space="preserve"> </v>
      </c>
      <c r="P816" t="str">
        <f t="shared" si="182"/>
        <v xml:space="preserve"> </v>
      </c>
      <c r="Q816" s="59" t="str">
        <f t="shared" si="193"/>
        <v xml:space="preserve"> </v>
      </c>
      <c r="R816" s="36" t="str">
        <f t="shared" si="183"/>
        <v xml:space="preserve"> </v>
      </c>
      <c r="S816" s="37" t="str">
        <f t="shared" ca="1" si="186"/>
        <v xml:space="preserve"> </v>
      </c>
      <c r="T816" s="95">
        <f ca="1">IF(L816&gt;=N$2,1,D816*T817/VLOOKUP(L816,Moeda!A$3:D$24,4,1))</f>
        <v>1</v>
      </c>
    </row>
    <row r="817" spans="1:20" x14ac:dyDescent="0.2">
      <c r="A817" s="8">
        <v>59111</v>
      </c>
      <c r="B817" s="62"/>
      <c r="C817" s="39"/>
      <c r="D817" s="83" t="str">
        <f t="shared" ca="1" si="187"/>
        <v/>
      </c>
      <c r="E817" s="97" t="str">
        <f t="shared" ca="1" si="188"/>
        <v/>
      </c>
      <c r="F817" s="82" t="str">
        <f t="shared" ca="1" si="189"/>
        <v/>
      </c>
      <c r="G817" s="97" t="str">
        <f t="shared" ca="1" si="190"/>
        <v/>
      </c>
      <c r="H817" s="82" t="str">
        <f t="shared" ca="1" si="191"/>
        <v/>
      </c>
      <c r="I817" s="97" t="str">
        <f t="shared" ca="1" si="192"/>
        <v/>
      </c>
      <c r="J817" s="14" t="str">
        <f t="shared" ca="1" si="185"/>
        <v>b</v>
      </c>
      <c r="L817" s="8">
        <f t="shared" si="184"/>
        <v>59111</v>
      </c>
      <c r="N817" s="29"/>
      <c r="O817" t="str">
        <f t="shared" si="181"/>
        <v xml:space="preserve"> </v>
      </c>
      <c r="P817" t="str">
        <f t="shared" si="182"/>
        <v xml:space="preserve"> </v>
      </c>
      <c r="Q817" s="59" t="str">
        <f t="shared" si="193"/>
        <v xml:space="preserve"> </v>
      </c>
      <c r="R817" s="36" t="str">
        <f t="shared" si="183"/>
        <v xml:space="preserve"> </v>
      </c>
      <c r="S817" s="37" t="str">
        <f t="shared" ca="1" si="186"/>
        <v xml:space="preserve"> </v>
      </c>
      <c r="T817" s="95">
        <f ca="1">IF(L817&gt;=N$2,1,D817*T818/VLOOKUP(L817,Moeda!A$3:D$24,4,1))</f>
        <v>1</v>
      </c>
    </row>
    <row r="818" spans="1:20" x14ac:dyDescent="0.2">
      <c r="A818" s="8">
        <v>59141</v>
      </c>
      <c r="B818" s="62"/>
      <c r="C818" s="39"/>
      <c r="D818" s="83" t="str">
        <f t="shared" ca="1" si="187"/>
        <v/>
      </c>
      <c r="E818" s="97" t="str">
        <f t="shared" ca="1" si="188"/>
        <v/>
      </c>
      <c r="F818" s="82" t="str">
        <f t="shared" ca="1" si="189"/>
        <v/>
      </c>
      <c r="G818" s="97" t="str">
        <f t="shared" ca="1" si="190"/>
        <v/>
      </c>
      <c r="H818" s="82" t="str">
        <f t="shared" ca="1" si="191"/>
        <v/>
      </c>
      <c r="I818" s="97" t="str">
        <f t="shared" ca="1" si="192"/>
        <v/>
      </c>
      <c r="J818" s="14" t="str">
        <f t="shared" ca="1" si="185"/>
        <v>b</v>
      </c>
      <c r="L818" s="8">
        <f t="shared" si="184"/>
        <v>59141</v>
      </c>
      <c r="N818" s="29"/>
      <c r="O818" t="str">
        <f t="shared" si="181"/>
        <v xml:space="preserve"> </v>
      </c>
      <c r="P818" t="str">
        <f t="shared" si="182"/>
        <v xml:space="preserve"> </v>
      </c>
      <c r="Q818" s="59" t="str">
        <f t="shared" si="193"/>
        <v xml:space="preserve"> </v>
      </c>
      <c r="R818" s="36" t="str">
        <f t="shared" si="183"/>
        <v xml:space="preserve"> </v>
      </c>
      <c r="S818" s="37" t="str">
        <f t="shared" ca="1" si="186"/>
        <v xml:space="preserve"> </v>
      </c>
      <c r="T818" s="95">
        <f ca="1">IF(L818&gt;=N$2,1,D818*T819/VLOOKUP(L818,Moeda!A$3:D$24,4,1))</f>
        <v>1</v>
      </c>
    </row>
    <row r="819" spans="1:20" x14ac:dyDescent="0.2">
      <c r="A819" s="8">
        <v>59172</v>
      </c>
      <c r="B819" s="62"/>
      <c r="C819" s="39"/>
      <c r="D819" s="83" t="str">
        <f t="shared" ca="1" si="187"/>
        <v/>
      </c>
      <c r="E819" s="97" t="str">
        <f t="shared" ca="1" si="188"/>
        <v/>
      </c>
      <c r="F819" s="82" t="str">
        <f t="shared" ca="1" si="189"/>
        <v/>
      </c>
      <c r="G819" s="97" t="str">
        <f t="shared" ca="1" si="190"/>
        <v/>
      </c>
      <c r="H819" s="82" t="str">
        <f t="shared" ca="1" si="191"/>
        <v/>
      </c>
      <c r="I819" s="97" t="str">
        <f t="shared" ca="1" si="192"/>
        <v/>
      </c>
      <c r="J819" s="14" t="str">
        <f t="shared" ca="1" si="185"/>
        <v>b</v>
      </c>
      <c r="L819" s="8">
        <f t="shared" si="184"/>
        <v>59172</v>
      </c>
      <c r="N819" s="29"/>
      <c r="O819" t="str">
        <f t="shared" si="181"/>
        <v xml:space="preserve"> </v>
      </c>
      <c r="P819" t="str">
        <f t="shared" si="182"/>
        <v xml:space="preserve"> </v>
      </c>
      <c r="Q819" s="59" t="str">
        <f t="shared" si="193"/>
        <v xml:space="preserve"> </v>
      </c>
      <c r="R819" s="36" t="str">
        <f t="shared" si="183"/>
        <v xml:space="preserve"> </v>
      </c>
      <c r="S819" s="37" t="str">
        <f t="shared" ca="1" si="186"/>
        <v xml:space="preserve"> </v>
      </c>
      <c r="T819" s="95">
        <f ca="1">IF(L819&gt;=N$2,1,D819*T820/VLOOKUP(L819,Moeda!A$3:D$24,4,1))</f>
        <v>1</v>
      </c>
    </row>
    <row r="820" spans="1:20" x14ac:dyDescent="0.2">
      <c r="A820" s="8">
        <v>59203</v>
      </c>
      <c r="B820" s="62"/>
      <c r="C820" s="39"/>
      <c r="D820" s="83" t="str">
        <f t="shared" ca="1" si="187"/>
        <v/>
      </c>
      <c r="E820" s="97" t="str">
        <f t="shared" ca="1" si="188"/>
        <v/>
      </c>
      <c r="F820" s="82" t="str">
        <f t="shared" ca="1" si="189"/>
        <v/>
      </c>
      <c r="G820" s="97" t="str">
        <f t="shared" ca="1" si="190"/>
        <v/>
      </c>
      <c r="H820" s="82" t="str">
        <f t="shared" ca="1" si="191"/>
        <v/>
      </c>
      <c r="I820" s="97" t="str">
        <f t="shared" ca="1" si="192"/>
        <v/>
      </c>
      <c r="J820" s="14" t="str">
        <f t="shared" ca="1" si="185"/>
        <v>b</v>
      </c>
      <c r="L820" s="8">
        <f t="shared" si="184"/>
        <v>59203</v>
      </c>
      <c r="N820" s="29"/>
      <c r="O820" t="str">
        <f t="shared" ref="O820:O883" si="194">IF(M820&gt;=1,YEAR(A820)," ")</f>
        <v xml:space="preserve"> </v>
      </c>
      <c r="P820" t="str">
        <f t="shared" ref="P820:P883" si="195">IF(M820&gt;=1,MONTH(A820)," ")</f>
        <v xml:space="preserve"> </v>
      </c>
      <c r="Q820" s="59" t="str">
        <f t="shared" si="193"/>
        <v xml:space="preserve"> </v>
      </c>
      <c r="R820" s="36" t="str">
        <f t="shared" ref="R820:R883" si="196">IF(M820&gt;=1,E820," ")</f>
        <v xml:space="preserve"> </v>
      </c>
      <c r="S820" s="37" t="str">
        <f t="shared" ca="1" si="186"/>
        <v xml:space="preserve"> </v>
      </c>
      <c r="T820" s="95">
        <f ca="1">IF(L820&gt;=N$2,1,D820*T821/VLOOKUP(L820,Moeda!A$3:D$24,4,1))</f>
        <v>1</v>
      </c>
    </row>
    <row r="821" spans="1:20" x14ac:dyDescent="0.2">
      <c r="A821" s="8">
        <v>59231</v>
      </c>
      <c r="B821" s="62"/>
      <c r="C821" s="39"/>
      <c r="D821" s="83" t="str">
        <f t="shared" ca="1" si="187"/>
        <v/>
      </c>
      <c r="E821" s="97" t="str">
        <f t="shared" ca="1" si="188"/>
        <v/>
      </c>
      <c r="F821" s="82" t="str">
        <f t="shared" ca="1" si="189"/>
        <v/>
      </c>
      <c r="G821" s="97" t="str">
        <f t="shared" ca="1" si="190"/>
        <v/>
      </c>
      <c r="H821" s="82" t="str">
        <f t="shared" ca="1" si="191"/>
        <v/>
      </c>
      <c r="I821" s="97" t="str">
        <f t="shared" ca="1" si="192"/>
        <v/>
      </c>
      <c r="J821" s="14" t="str">
        <f t="shared" ca="1" si="185"/>
        <v>b</v>
      </c>
      <c r="L821" s="8">
        <f t="shared" si="184"/>
        <v>59231</v>
      </c>
      <c r="N821" s="29"/>
      <c r="O821" t="str">
        <f t="shared" si="194"/>
        <v xml:space="preserve"> </v>
      </c>
      <c r="P821" t="str">
        <f t="shared" si="195"/>
        <v xml:space="preserve"> </v>
      </c>
      <c r="Q821" s="59" t="str">
        <f t="shared" si="193"/>
        <v xml:space="preserve"> </v>
      </c>
      <c r="R821" s="36" t="str">
        <f t="shared" si="196"/>
        <v xml:space="preserve"> </v>
      </c>
      <c r="S821" s="37" t="str">
        <f t="shared" ca="1" si="186"/>
        <v xml:space="preserve"> </v>
      </c>
      <c r="T821" s="95">
        <f ca="1">IF(L821&gt;=N$2,1,D821*T822/VLOOKUP(L821,Moeda!A$3:D$24,4,1))</f>
        <v>1</v>
      </c>
    </row>
    <row r="822" spans="1:20" x14ac:dyDescent="0.2">
      <c r="A822" s="8">
        <v>59262</v>
      </c>
      <c r="B822" s="62"/>
      <c r="C822" s="39"/>
      <c r="D822" s="83" t="str">
        <f t="shared" ca="1" si="187"/>
        <v/>
      </c>
      <c r="E822" s="97" t="str">
        <f t="shared" ca="1" si="188"/>
        <v/>
      </c>
      <c r="F822" s="82" t="str">
        <f t="shared" ca="1" si="189"/>
        <v/>
      </c>
      <c r="G822" s="97" t="str">
        <f t="shared" ca="1" si="190"/>
        <v/>
      </c>
      <c r="H822" s="82" t="str">
        <f t="shared" ca="1" si="191"/>
        <v/>
      </c>
      <c r="I822" s="97" t="str">
        <f t="shared" ca="1" si="192"/>
        <v/>
      </c>
      <c r="J822" s="14" t="str">
        <f t="shared" ca="1" si="185"/>
        <v>b</v>
      </c>
      <c r="L822" s="8">
        <f t="shared" si="184"/>
        <v>59262</v>
      </c>
      <c r="N822" s="29"/>
      <c r="O822" t="str">
        <f t="shared" si="194"/>
        <v xml:space="preserve"> </v>
      </c>
      <c r="P822" t="str">
        <f t="shared" si="195"/>
        <v xml:space="preserve"> </v>
      </c>
      <c r="Q822" s="59" t="str">
        <f t="shared" si="193"/>
        <v xml:space="preserve"> </v>
      </c>
      <c r="R822" s="36" t="str">
        <f t="shared" si="196"/>
        <v xml:space="preserve"> </v>
      </c>
      <c r="S822" s="37" t="str">
        <f t="shared" ca="1" si="186"/>
        <v xml:space="preserve"> </v>
      </c>
      <c r="T822" s="95">
        <f ca="1">IF(L822&gt;=N$2,1,D822*T823/VLOOKUP(L822,Moeda!A$3:D$24,4,1))</f>
        <v>1</v>
      </c>
    </row>
    <row r="823" spans="1:20" x14ac:dyDescent="0.2">
      <c r="A823" s="8">
        <v>59292</v>
      </c>
      <c r="B823" s="62"/>
      <c r="C823" s="39"/>
      <c r="D823" s="83" t="str">
        <f t="shared" ca="1" si="187"/>
        <v/>
      </c>
      <c r="E823" s="97" t="str">
        <f t="shared" ca="1" si="188"/>
        <v/>
      </c>
      <c r="F823" s="82" t="str">
        <f t="shared" ca="1" si="189"/>
        <v/>
      </c>
      <c r="G823" s="97" t="str">
        <f t="shared" ca="1" si="190"/>
        <v/>
      </c>
      <c r="H823" s="82" t="str">
        <f t="shared" ca="1" si="191"/>
        <v/>
      </c>
      <c r="I823" s="97" t="str">
        <f t="shared" ca="1" si="192"/>
        <v/>
      </c>
      <c r="J823" s="14" t="str">
        <f t="shared" ca="1" si="185"/>
        <v>b</v>
      </c>
      <c r="L823" s="8">
        <f t="shared" si="184"/>
        <v>59292</v>
      </c>
      <c r="N823" s="29"/>
      <c r="O823" t="str">
        <f t="shared" si="194"/>
        <v xml:space="preserve"> </v>
      </c>
      <c r="P823" t="str">
        <f t="shared" si="195"/>
        <v xml:space="preserve"> </v>
      </c>
      <c r="Q823" s="59" t="str">
        <f t="shared" si="193"/>
        <v xml:space="preserve"> </v>
      </c>
      <c r="R823" s="36" t="str">
        <f t="shared" si="196"/>
        <v xml:space="preserve"> </v>
      </c>
      <c r="S823" s="37" t="str">
        <f t="shared" ca="1" si="186"/>
        <v xml:space="preserve"> </v>
      </c>
      <c r="T823" s="95">
        <f ca="1">IF(L823&gt;=N$2,1,D823*T824/VLOOKUP(L823,Moeda!A$3:D$24,4,1))</f>
        <v>1</v>
      </c>
    </row>
    <row r="824" spans="1:20" x14ac:dyDescent="0.2">
      <c r="A824" s="8">
        <v>59323</v>
      </c>
      <c r="B824" s="62"/>
      <c r="C824" s="39"/>
      <c r="D824" s="83" t="str">
        <f t="shared" ca="1" si="187"/>
        <v/>
      </c>
      <c r="E824" s="97" t="str">
        <f t="shared" ca="1" si="188"/>
        <v/>
      </c>
      <c r="F824" s="82" t="str">
        <f t="shared" ca="1" si="189"/>
        <v/>
      </c>
      <c r="G824" s="97" t="str">
        <f t="shared" ca="1" si="190"/>
        <v/>
      </c>
      <c r="H824" s="82" t="str">
        <f t="shared" ca="1" si="191"/>
        <v/>
      </c>
      <c r="I824" s="97" t="str">
        <f t="shared" ca="1" si="192"/>
        <v/>
      </c>
      <c r="J824" s="14" t="str">
        <f t="shared" ca="1" si="185"/>
        <v>b</v>
      </c>
      <c r="L824" s="8">
        <f t="shared" si="184"/>
        <v>59323</v>
      </c>
      <c r="N824" s="29"/>
      <c r="O824" t="str">
        <f t="shared" si="194"/>
        <v xml:space="preserve"> </v>
      </c>
      <c r="P824" t="str">
        <f t="shared" si="195"/>
        <v xml:space="preserve"> </v>
      </c>
      <c r="Q824" s="59" t="str">
        <f t="shared" si="193"/>
        <v xml:space="preserve"> </v>
      </c>
      <c r="R824" s="36" t="str">
        <f t="shared" si="196"/>
        <v xml:space="preserve"> </v>
      </c>
      <c r="S824" s="37" t="str">
        <f t="shared" ca="1" si="186"/>
        <v xml:space="preserve"> </v>
      </c>
      <c r="T824" s="95">
        <f ca="1">IF(L824&gt;=N$2,1,D824*T825/VLOOKUP(L824,Moeda!A$3:D$24,4,1))</f>
        <v>1</v>
      </c>
    </row>
    <row r="825" spans="1:20" x14ac:dyDescent="0.2">
      <c r="A825" s="8">
        <v>59353</v>
      </c>
      <c r="B825" s="62"/>
      <c r="C825" s="39"/>
      <c r="D825" s="83" t="str">
        <f t="shared" ca="1" si="187"/>
        <v/>
      </c>
      <c r="E825" s="97" t="str">
        <f t="shared" ca="1" si="188"/>
        <v/>
      </c>
      <c r="F825" s="82" t="str">
        <f t="shared" ca="1" si="189"/>
        <v/>
      </c>
      <c r="G825" s="97" t="str">
        <f t="shared" ca="1" si="190"/>
        <v/>
      </c>
      <c r="H825" s="82" t="str">
        <f t="shared" ca="1" si="191"/>
        <v/>
      </c>
      <c r="I825" s="97" t="str">
        <f t="shared" ca="1" si="192"/>
        <v/>
      </c>
      <c r="J825" s="14" t="str">
        <f t="shared" ca="1" si="185"/>
        <v>b</v>
      </c>
      <c r="L825" s="8">
        <f t="shared" si="184"/>
        <v>59353</v>
      </c>
      <c r="N825" s="29"/>
      <c r="O825" t="str">
        <f t="shared" si="194"/>
        <v xml:space="preserve"> </v>
      </c>
      <c r="P825" t="str">
        <f t="shared" si="195"/>
        <v xml:space="preserve"> </v>
      </c>
      <c r="Q825" s="59" t="str">
        <f t="shared" si="193"/>
        <v xml:space="preserve"> </v>
      </c>
      <c r="R825" s="36" t="str">
        <f t="shared" si="196"/>
        <v xml:space="preserve"> </v>
      </c>
      <c r="S825" s="37" t="str">
        <f t="shared" ca="1" si="186"/>
        <v xml:space="preserve"> </v>
      </c>
      <c r="T825" s="95">
        <f ca="1">IF(L825&gt;=N$2,1,D825*T826/VLOOKUP(L825,Moeda!A$3:D$24,4,1))</f>
        <v>1</v>
      </c>
    </row>
    <row r="826" spans="1:20" x14ac:dyDescent="0.2">
      <c r="A826" s="8">
        <v>59384</v>
      </c>
      <c r="B826" s="62"/>
      <c r="C826" s="39"/>
      <c r="D826" s="83" t="str">
        <f t="shared" ca="1" si="187"/>
        <v/>
      </c>
      <c r="E826" s="97" t="str">
        <f t="shared" ca="1" si="188"/>
        <v/>
      </c>
      <c r="F826" s="82" t="str">
        <f t="shared" ca="1" si="189"/>
        <v/>
      </c>
      <c r="G826" s="97" t="str">
        <f t="shared" ca="1" si="190"/>
        <v/>
      </c>
      <c r="H826" s="82" t="str">
        <f t="shared" ca="1" si="191"/>
        <v/>
      </c>
      <c r="I826" s="97" t="str">
        <f t="shared" ca="1" si="192"/>
        <v/>
      </c>
      <c r="J826" s="14" t="str">
        <f t="shared" ca="1" si="185"/>
        <v>b</v>
      </c>
      <c r="L826" s="8">
        <f t="shared" si="184"/>
        <v>59384</v>
      </c>
      <c r="N826" s="29"/>
      <c r="O826" t="str">
        <f t="shared" si="194"/>
        <v xml:space="preserve"> </v>
      </c>
      <c r="P826" t="str">
        <f t="shared" si="195"/>
        <v xml:space="preserve"> </v>
      </c>
      <c r="Q826" s="59" t="str">
        <f t="shared" si="193"/>
        <v xml:space="preserve"> </v>
      </c>
      <c r="R826" s="36" t="str">
        <f t="shared" si="196"/>
        <v xml:space="preserve"> </v>
      </c>
      <c r="S826" s="37" t="str">
        <f t="shared" ca="1" si="186"/>
        <v xml:space="preserve"> </v>
      </c>
      <c r="T826" s="95">
        <f ca="1">IF(L826&gt;=N$2,1,D826*T827/VLOOKUP(L826,Moeda!A$3:D$24,4,1))</f>
        <v>1</v>
      </c>
    </row>
    <row r="827" spans="1:20" x14ac:dyDescent="0.2">
      <c r="A827" s="8">
        <v>59415</v>
      </c>
      <c r="B827" s="62"/>
      <c r="C827" s="39"/>
      <c r="D827" s="83" t="str">
        <f t="shared" ca="1" si="187"/>
        <v/>
      </c>
      <c r="E827" s="97" t="str">
        <f t="shared" ca="1" si="188"/>
        <v/>
      </c>
      <c r="F827" s="82" t="str">
        <f t="shared" ca="1" si="189"/>
        <v/>
      </c>
      <c r="G827" s="97" t="str">
        <f t="shared" ca="1" si="190"/>
        <v/>
      </c>
      <c r="H827" s="82" t="str">
        <f t="shared" ca="1" si="191"/>
        <v/>
      </c>
      <c r="I827" s="97" t="str">
        <f t="shared" ca="1" si="192"/>
        <v/>
      </c>
      <c r="J827" s="14" t="str">
        <f t="shared" ca="1" si="185"/>
        <v>b</v>
      </c>
      <c r="L827" s="8">
        <f t="shared" si="184"/>
        <v>59415</v>
      </c>
      <c r="N827" s="29"/>
      <c r="O827" t="str">
        <f t="shared" si="194"/>
        <v xml:space="preserve"> </v>
      </c>
      <c r="P827" t="str">
        <f t="shared" si="195"/>
        <v xml:space="preserve"> </v>
      </c>
      <c r="Q827" s="59" t="str">
        <f t="shared" si="193"/>
        <v xml:space="preserve"> </v>
      </c>
      <c r="R827" s="36" t="str">
        <f t="shared" si="196"/>
        <v xml:space="preserve"> </v>
      </c>
      <c r="S827" s="37" t="str">
        <f t="shared" ca="1" si="186"/>
        <v xml:space="preserve"> </v>
      </c>
      <c r="T827" s="95">
        <f ca="1">IF(L827&gt;=N$2,1,D827*T828/VLOOKUP(L827,Moeda!A$3:D$24,4,1))</f>
        <v>1</v>
      </c>
    </row>
    <row r="828" spans="1:20" x14ac:dyDescent="0.2">
      <c r="A828" s="8">
        <v>59445</v>
      </c>
      <c r="B828" s="62"/>
      <c r="C828" s="39"/>
      <c r="D828" s="83" t="str">
        <f t="shared" ca="1" si="187"/>
        <v/>
      </c>
      <c r="E828" s="97" t="str">
        <f t="shared" ca="1" si="188"/>
        <v/>
      </c>
      <c r="F828" s="82" t="str">
        <f t="shared" ca="1" si="189"/>
        <v/>
      </c>
      <c r="G828" s="97" t="str">
        <f t="shared" ca="1" si="190"/>
        <v/>
      </c>
      <c r="H828" s="82" t="str">
        <f t="shared" ca="1" si="191"/>
        <v/>
      </c>
      <c r="I828" s="97" t="str">
        <f t="shared" ca="1" si="192"/>
        <v/>
      </c>
      <c r="J828" s="14" t="str">
        <f t="shared" ca="1" si="185"/>
        <v>b</v>
      </c>
      <c r="L828" s="8">
        <f t="shared" si="184"/>
        <v>59445</v>
      </c>
      <c r="N828" s="29"/>
      <c r="O828" t="str">
        <f t="shared" si="194"/>
        <v xml:space="preserve"> </v>
      </c>
      <c r="P828" t="str">
        <f t="shared" si="195"/>
        <v xml:space="preserve"> </v>
      </c>
      <c r="Q828" s="59" t="str">
        <f t="shared" si="193"/>
        <v xml:space="preserve"> </v>
      </c>
      <c r="R828" s="36" t="str">
        <f t="shared" si="196"/>
        <v xml:space="preserve"> </v>
      </c>
      <c r="S828" s="37" t="str">
        <f t="shared" ca="1" si="186"/>
        <v xml:space="preserve"> </v>
      </c>
      <c r="T828" s="95">
        <f ca="1">IF(L828&gt;=N$2,1,D828*T829/VLOOKUP(L828,Moeda!A$3:D$24,4,1))</f>
        <v>1</v>
      </c>
    </row>
    <row r="829" spans="1:20" x14ac:dyDescent="0.2">
      <c r="A829" s="8">
        <v>59476</v>
      </c>
      <c r="B829" s="62"/>
      <c r="C829" s="39"/>
      <c r="D829" s="83" t="str">
        <f t="shared" ca="1" si="187"/>
        <v/>
      </c>
      <c r="E829" s="97" t="str">
        <f t="shared" ca="1" si="188"/>
        <v/>
      </c>
      <c r="F829" s="82" t="str">
        <f t="shared" ca="1" si="189"/>
        <v/>
      </c>
      <c r="G829" s="97" t="str">
        <f t="shared" ca="1" si="190"/>
        <v/>
      </c>
      <c r="H829" s="82" t="str">
        <f t="shared" ca="1" si="191"/>
        <v/>
      </c>
      <c r="I829" s="97" t="str">
        <f t="shared" ca="1" si="192"/>
        <v/>
      </c>
      <c r="J829" s="14" t="str">
        <f t="shared" ca="1" si="185"/>
        <v>b</v>
      </c>
      <c r="L829" s="8">
        <f t="shared" si="184"/>
        <v>59476</v>
      </c>
      <c r="N829" s="29"/>
      <c r="O829" t="str">
        <f t="shared" si="194"/>
        <v xml:space="preserve"> </v>
      </c>
      <c r="P829" t="str">
        <f t="shared" si="195"/>
        <v xml:space="preserve"> </v>
      </c>
      <c r="Q829" s="59" t="str">
        <f t="shared" si="193"/>
        <v xml:space="preserve"> </v>
      </c>
      <c r="R829" s="36" t="str">
        <f t="shared" si="196"/>
        <v xml:space="preserve"> </v>
      </c>
      <c r="S829" s="37" t="str">
        <f t="shared" ca="1" si="186"/>
        <v xml:space="preserve"> </v>
      </c>
      <c r="T829" s="95">
        <f ca="1">IF(L829&gt;=N$2,1,D829*T830/VLOOKUP(L829,Moeda!A$3:D$24,4,1))</f>
        <v>1</v>
      </c>
    </row>
    <row r="830" spans="1:20" x14ac:dyDescent="0.2">
      <c r="A830" s="8">
        <v>59506</v>
      </c>
      <c r="B830" s="62"/>
      <c r="C830" s="39"/>
      <c r="D830" s="83" t="str">
        <f t="shared" ca="1" si="187"/>
        <v/>
      </c>
      <c r="E830" s="97" t="str">
        <f t="shared" ca="1" si="188"/>
        <v/>
      </c>
      <c r="F830" s="82" t="str">
        <f t="shared" ca="1" si="189"/>
        <v/>
      </c>
      <c r="G830" s="97" t="str">
        <f t="shared" ca="1" si="190"/>
        <v/>
      </c>
      <c r="H830" s="82" t="str">
        <f t="shared" ca="1" si="191"/>
        <v/>
      </c>
      <c r="I830" s="97" t="str">
        <f t="shared" ca="1" si="192"/>
        <v/>
      </c>
      <c r="J830" s="14" t="str">
        <f t="shared" ca="1" si="185"/>
        <v>b</v>
      </c>
      <c r="L830" s="8">
        <f t="shared" si="184"/>
        <v>59506</v>
      </c>
      <c r="N830" s="29"/>
      <c r="O830" t="str">
        <f t="shared" si="194"/>
        <v xml:space="preserve"> </v>
      </c>
      <c r="P830" t="str">
        <f t="shared" si="195"/>
        <v xml:space="preserve"> </v>
      </c>
      <c r="Q830" s="59" t="str">
        <f t="shared" si="193"/>
        <v xml:space="preserve"> </v>
      </c>
      <c r="R830" s="36" t="str">
        <f t="shared" si="196"/>
        <v xml:space="preserve"> </v>
      </c>
      <c r="S830" s="37" t="str">
        <f t="shared" ca="1" si="186"/>
        <v xml:space="preserve"> </v>
      </c>
      <c r="T830" s="95">
        <f ca="1">IF(L830&gt;=N$2,1,D830*T831/VLOOKUP(L830,Moeda!A$3:D$24,4,1))</f>
        <v>1</v>
      </c>
    </row>
    <row r="831" spans="1:20" x14ac:dyDescent="0.2">
      <c r="A831" s="8">
        <v>59537</v>
      </c>
      <c r="B831" s="62"/>
      <c r="C831" s="39"/>
      <c r="D831" s="83" t="str">
        <f t="shared" ca="1" si="187"/>
        <v/>
      </c>
      <c r="E831" s="97" t="str">
        <f t="shared" ca="1" si="188"/>
        <v/>
      </c>
      <c r="F831" s="82" t="str">
        <f t="shared" ca="1" si="189"/>
        <v/>
      </c>
      <c r="G831" s="97" t="str">
        <f t="shared" ca="1" si="190"/>
        <v/>
      </c>
      <c r="H831" s="82" t="str">
        <f t="shared" ca="1" si="191"/>
        <v/>
      </c>
      <c r="I831" s="97" t="str">
        <f t="shared" ca="1" si="192"/>
        <v/>
      </c>
      <c r="J831" s="14" t="str">
        <f t="shared" ca="1" si="185"/>
        <v>b</v>
      </c>
      <c r="L831" s="8">
        <f t="shared" si="184"/>
        <v>59537</v>
      </c>
      <c r="N831" s="29"/>
      <c r="O831" t="str">
        <f t="shared" si="194"/>
        <v xml:space="preserve"> </v>
      </c>
      <c r="P831" t="str">
        <f t="shared" si="195"/>
        <v xml:space="preserve"> </v>
      </c>
      <c r="Q831" s="59" t="str">
        <f t="shared" si="193"/>
        <v xml:space="preserve"> </v>
      </c>
      <c r="R831" s="36" t="str">
        <f t="shared" si="196"/>
        <v xml:space="preserve"> </v>
      </c>
      <c r="S831" s="37" t="str">
        <f t="shared" ca="1" si="186"/>
        <v xml:space="preserve"> </v>
      </c>
      <c r="T831" s="95">
        <f ca="1">IF(L831&gt;=N$2,1,D831*T832/VLOOKUP(L831,Moeda!A$3:D$24,4,1))</f>
        <v>1</v>
      </c>
    </row>
    <row r="832" spans="1:20" x14ac:dyDescent="0.2">
      <c r="A832" s="8">
        <v>59568</v>
      </c>
      <c r="B832" s="62"/>
      <c r="C832" s="39"/>
      <c r="D832" s="83" t="str">
        <f t="shared" ca="1" si="187"/>
        <v/>
      </c>
      <c r="E832" s="97" t="str">
        <f t="shared" ca="1" si="188"/>
        <v/>
      </c>
      <c r="F832" s="82" t="str">
        <f t="shared" ca="1" si="189"/>
        <v/>
      </c>
      <c r="G832" s="97" t="str">
        <f t="shared" ca="1" si="190"/>
        <v/>
      </c>
      <c r="H832" s="82" t="str">
        <f t="shared" ca="1" si="191"/>
        <v/>
      </c>
      <c r="I832" s="97" t="str">
        <f t="shared" ca="1" si="192"/>
        <v/>
      </c>
      <c r="J832" s="14" t="str">
        <f t="shared" ca="1" si="185"/>
        <v>b</v>
      </c>
      <c r="L832" s="8">
        <f t="shared" si="184"/>
        <v>59568</v>
      </c>
      <c r="N832" s="29"/>
      <c r="O832" t="str">
        <f t="shared" si="194"/>
        <v xml:space="preserve"> </v>
      </c>
      <c r="P832" t="str">
        <f t="shared" si="195"/>
        <v xml:space="preserve"> </v>
      </c>
      <c r="Q832" s="59" t="str">
        <f t="shared" si="193"/>
        <v xml:space="preserve"> </v>
      </c>
      <c r="R832" s="36" t="str">
        <f t="shared" si="196"/>
        <v xml:space="preserve"> </v>
      </c>
      <c r="S832" s="37" t="str">
        <f t="shared" ca="1" si="186"/>
        <v xml:space="preserve"> </v>
      </c>
      <c r="T832" s="95">
        <f ca="1">IF(L832&gt;=N$2,1,D832*T833/VLOOKUP(L832,Moeda!A$3:D$24,4,1))</f>
        <v>1</v>
      </c>
    </row>
    <row r="833" spans="1:20" x14ac:dyDescent="0.2">
      <c r="A833" s="8">
        <v>59596</v>
      </c>
      <c r="B833" s="62"/>
      <c r="C833" s="39"/>
      <c r="D833" s="83" t="str">
        <f t="shared" ca="1" si="187"/>
        <v/>
      </c>
      <c r="E833" s="97" t="str">
        <f t="shared" ca="1" si="188"/>
        <v/>
      </c>
      <c r="F833" s="82" t="str">
        <f t="shared" ca="1" si="189"/>
        <v/>
      </c>
      <c r="G833" s="97" t="str">
        <f t="shared" ca="1" si="190"/>
        <v/>
      </c>
      <c r="H833" s="82" t="str">
        <f t="shared" ca="1" si="191"/>
        <v/>
      </c>
      <c r="I833" s="97" t="str">
        <f t="shared" ca="1" si="192"/>
        <v/>
      </c>
      <c r="J833" s="14" t="str">
        <f t="shared" ca="1" si="185"/>
        <v>b</v>
      </c>
      <c r="L833" s="8">
        <f t="shared" si="184"/>
        <v>59596</v>
      </c>
      <c r="N833" s="29"/>
      <c r="O833" t="str">
        <f t="shared" si="194"/>
        <v xml:space="preserve"> </v>
      </c>
      <c r="P833" t="str">
        <f t="shared" si="195"/>
        <v xml:space="preserve"> </v>
      </c>
      <c r="Q833" s="59" t="str">
        <f t="shared" si="193"/>
        <v xml:space="preserve"> </v>
      </c>
      <c r="R833" s="36" t="str">
        <f t="shared" si="196"/>
        <v xml:space="preserve"> </v>
      </c>
      <c r="S833" s="37" t="str">
        <f t="shared" ca="1" si="186"/>
        <v xml:space="preserve"> </v>
      </c>
      <c r="T833" s="95">
        <f ca="1">IF(L833&gt;=N$2,1,D833*T834/VLOOKUP(L833,Moeda!A$3:D$24,4,1))</f>
        <v>1</v>
      </c>
    </row>
    <row r="834" spans="1:20" x14ac:dyDescent="0.2">
      <c r="A834" s="8">
        <v>59627</v>
      </c>
      <c r="B834" s="62"/>
      <c r="C834" s="39"/>
      <c r="D834" s="83" t="str">
        <f t="shared" ca="1" si="187"/>
        <v/>
      </c>
      <c r="E834" s="97" t="str">
        <f t="shared" ca="1" si="188"/>
        <v/>
      </c>
      <c r="F834" s="82" t="str">
        <f t="shared" ca="1" si="189"/>
        <v/>
      </c>
      <c r="G834" s="97" t="str">
        <f t="shared" ca="1" si="190"/>
        <v/>
      </c>
      <c r="H834" s="82" t="str">
        <f t="shared" ca="1" si="191"/>
        <v/>
      </c>
      <c r="I834" s="97" t="str">
        <f t="shared" ca="1" si="192"/>
        <v/>
      </c>
      <c r="J834" s="14" t="str">
        <f t="shared" ca="1" si="185"/>
        <v>b</v>
      </c>
      <c r="L834" s="8">
        <f t="shared" si="184"/>
        <v>59627</v>
      </c>
      <c r="N834" s="29"/>
      <c r="O834" t="str">
        <f t="shared" si="194"/>
        <v xml:space="preserve"> </v>
      </c>
      <c r="P834" t="str">
        <f t="shared" si="195"/>
        <v xml:space="preserve"> </v>
      </c>
      <c r="Q834" s="59" t="str">
        <f t="shared" si="193"/>
        <v xml:space="preserve"> </v>
      </c>
      <c r="R834" s="36" t="str">
        <f t="shared" si="196"/>
        <v xml:space="preserve"> </v>
      </c>
      <c r="S834" s="37" t="str">
        <f t="shared" ca="1" si="186"/>
        <v xml:space="preserve"> </v>
      </c>
      <c r="T834" s="95">
        <f ca="1">IF(L834&gt;=N$2,1,D834*T835/VLOOKUP(L834,Moeda!A$3:D$24,4,1))</f>
        <v>1</v>
      </c>
    </row>
    <row r="835" spans="1:20" x14ac:dyDescent="0.2">
      <c r="A835" s="8">
        <v>59657</v>
      </c>
      <c r="B835" s="62"/>
      <c r="C835" s="39"/>
      <c r="D835" s="83" t="str">
        <f t="shared" ca="1" si="187"/>
        <v/>
      </c>
      <c r="E835" s="97" t="str">
        <f t="shared" ca="1" si="188"/>
        <v/>
      </c>
      <c r="F835" s="82" t="str">
        <f t="shared" ca="1" si="189"/>
        <v/>
      </c>
      <c r="G835" s="97" t="str">
        <f t="shared" ca="1" si="190"/>
        <v/>
      </c>
      <c r="H835" s="82" t="str">
        <f t="shared" ca="1" si="191"/>
        <v/>
      </c>
      <c r="I835" s="97" t="str">
        <f t="shared" ca="1" si="192"/>
        <v/>
      </c>
      <c r="J835" s="14" t="str">
        <f t="shared" ca="1" si="185"/>
        <v>b</v>
      </c>
      <c r="L835" s="8">
        <f t="shared" ref="L835:L898" si="197">A835</f>
        <v>59657</v>
      </c>
      <c r="N835" s="29"/>
      <c r="O835" t="str">
        <f t="shared" si="194"/>
        <v xml:space="preserve"> </v>
      </c>
      <c r="P835" t="str">
        <f t="shared" si="195"/>
        <v xml:space="preserve"> </v>
      </c>
      <c r="Q835" s="59" t="str">
        <f t="shared" si="193"/>
        <v xml:space="preserve"> </v>
      </c>
      <c r="R835" s="36" t="str">
        <f t="shared" si="196"/>
        <v xml:space="preserve"> </v>
      </c>
      <c r="S835" s="37" t="str">
        <f t="shared" ca="1" si="186"/>
        <v xml:space="preserve"> </v>
      </c>
      <c r="T835" s="95">
        <f ca="1">IF(L835&gt;=N$2,1,D835*T836/VLOOKUP(L835,Moeda!A$3:D$24,4,1))</f>
        <v>1</v>
      </c>
    </row>
    <row r="836" spans="1:20" x14ac:dyDescent="0.2">
      <c r="A836" s="8">
        <v>59688</v>
      </c>
      <c r="B836" s="62"/>
      <c r="C836" s="39"/>
      <c r="D836" s="83" t="str">
        <f t="shared" ca="1" si="187"/>
        <v/>
      </c>
      <c r="E836" s="97" t="str">
        <f t="shared" ca="1" si="188"/>
        <v/>
      </c>
      <c r="F836" s="82" t="str">
        <f t="shared" ca="1" si="189"/>
        <v/>
      </c>
      <c r="G836" s="97" t="str">
        <f t="shared" ca="1" si="190"/>
        <v/>
      </c>
      <c r="H836" s="82" t="str">
        <f t="shared" ca="1" si="191"/>
        <v/>
      </c>
      <c r="I836" s="97" t="str">
        <f t="shared" ca="1" si="192"/>
        <v/>
      </c>
      <c r="J836" s="14" t="str">
        <f t="shared" ref="J836:J899" ca="1" si="198">CELL("tipo",C836)</f>
        <v>b</v>
      </c>
      <c r="L836" s="8">
        <f t="shared" si="197"/>
        <v>59688</v>
      </c>
      <c r="N836" s="29"/>
      <c r="O836" t="str">
        <f t="shared" si="194"/>
        <v xml:space="preserve"> </v>
      </c>
      <c r="P836" t="str">
        <f t="shared" si="195"/>
        <v xml:space="preserve"> </v>
      </c>
      <c r="Q836" s="59" t="str">
        <f t="shared" si="193"/>
        <v xml:space="preserve"> </v>
      </c>
      <c r="R836" s="36" t="str">
        <f t="shared" si="196"/>
        <v xml:space="preserve"> </v>
      </c>
      <c r="S836" s="37" t="str">
        <f t="shared" ca="1" si="186"/>
        <v xml:space="preserve"> </v>
      </c>
      <c r="T836" s="95">
        <f ca="1">IF(L836&gt;=N$2,1,D836*T837/VLOOKUP(L836,Moeda!A$3:D$24,4,1))</f>
        <v>1</v>
      </c>
    </row>
    <row r="837" spans="1:20" x14ac:dyDescent="0.2">
      <c r="A837" s="8">
        <v>59718</v>
      </c>
      <c r="B837" s="62"/>
      <c r="C837" s="39"/>
      <c r="D837" s="83" t="str">
        <f t="shared" ca="1" si="187"/>
        <v/>
      </c>
      <c r="E837" s="97" t="str">
        <f t="shared" ca="1" si="188"/>
        <v/>
      </c>
      <c r="F837" s="82" t="str">
        <f t="shared" ca="1" si="189"/>
        <v/>
      </c>
      <c r="G837" s="97" t="str">
        <f t="shared" ca="1" si="190"/>
        <v/>
      </c>
      <c r="H837" s="82" t="str">
        <f t="shared" ca="1" si="191"/>
        <v/>
      </c>
      <c r="I837" s="97" t="str">
        <f t="shared" ca="1" si="192"/>
        <v/>
      </c>
      <c r="J837" s="14" t="str">
        <f t="shared" ca="1" si="198"/>
        <v>b</v>
      </c>
      <c r="L837" s="8">
        <f t="shared" si="197"/>
        <v>59718</v>
      </c>
      <c r="N837" s="29"/>
      <c r="O837" t="str">
        <f t="shared" si="194"/>
        <v xml:space="preserve"> </v>
      </c>
      <c r="P837" t="str">
        <f t="shared" si="195"/>
        <v xml:space="preserve"> </v>
      </c>
      <c r="Q837" s="59" t="str">
        <f t="shared" si="193"/>
        <v xml:space="preserve"> </v>
      </c>
      <c r="R837" s="36" t="str">
        <f t="shared" si="196"/>
        <v xml:space="preserve"> </v>
      </c>
      <c r="S837" s="37" t="str">
        <f t="shared" ca="1" si="186"/>
        <v xml:space="preserve"> </v>
      </c>
      <c r="T837" s="95">
        <f ca="1">IF(L837&gt;=N$2,1,D837*T838/VLOOKUP(L837,Moeda!A$3:D$24,4,1))</f>
        <v>1</v>
      </c>
    </row>
    <row r="838" spans="1:20" x14ac:dyDescent="0.2">
      <c r="A838" s="8">
        <v>59749</v>
      </c>
      <c r="B838" s="62"/>
      <c r="C838" s="39"/>
      <c r="D838" s="83" t="str">
        <f t="shared" ca="1" si="187"/>
        <v/>
      </c>
      <c r="E838" s="97" t="str">
        <f t="shared" ca="1" si="188"/>
        <v/>
      </c>
      <c r="F838" s="82" t="str">
        <f t="shared" ca="1" si="189"/>
        <v/>
      </c>
      <c r="G838" s="97" t="str">
        <f t="shared" ca="1" si="190"/>
        <v/>
      </c>
      <c r="H838" s="82" t="str">
        <f t="shared" ca="1" si="191"/>
        <v/>
      </c>
      <c r="I838" s="97" t="str">
        <f t="shared" ca="1" si="192"/>
        <v/>
      </c>
      <c r="J838" s="14" t="str">
        <f t="shared" ca="1" si="198"/>
        <v>b</v>
      </c>
      <c r="L838" s="8">
        <f t="shared" si="197"/>
        <v>59749</v>
      </c>
      <c r="N838" s="29"/>
      <c r="O838" t="str">
        <f t="shared" si="194"/>
        <v xml:space="preserve"> </v>
      </c>
      <c r="P838" t="str">
        <f t="shared" si="195"/>
        <v xml:space="preserve"> </v>
      </c>
      <c r="Q838" s="59" t="str">
        <f t="shared" si="193"/>
        <v xml:space="preserve"> </v>
      </c>
      <c r="R838" s="36" t="str">
        <f t="shared" si="196"/>
        <v xml:space="preserve"> </v>
      </c>
      <c r="S838" s="37" t="str">
        <f t="shared" ca="1" si="186"/>
        <v xml:space="preserve"> </v>
      </c>
      <c r="T838" s="95">
        <f ca="1">IF(L838&gt;=N$2,1,D838*T839/VLOOKUP(L838,Moeda!A$3:D$24,4,1))</f>
        <v>1</v>
      </c>
    </row>
    <row r="839" spans="1:20" x14ac:dyDescent="0.2">
      <c r="A839" s="8">
        <v>59780</v>
      </c>
      <c r="B839" s="62"/>
      <c r="C839" s="39"/>
      <c r="D839" s="83" t="str">
        <f t="shared" ca="1" si="187"/>
        <v/>
      </c>
      <c r="E839" s="97" t="str">
        <f t="shared" ca="1" si="188"/>
        <v/>
      </c>
      <c r="F839" s="82" t="str">
        <f t="shared" ca="1" si="189"/>
        <v/>
      </c>
      <c r="G839" s="97" t="str">
        <f t="shared" ca="1" si="190"/>
        <v/>
      </c>
      <c r="H839" s="82" t="str">
        <f t="shared" ca="1" si="191"/>
        <v/>
      </c>
      <c r="I839" s="97" t="str">
        <f t="shared" ca="1" si="192"/>
        <v/>
      </c>
      <c r="J839" s="14" t="str">
        <f t="shared" ca="1" si="198"/>
        <v>b</v>
      </c>
      <c r="L839" s="8">
        <f t="shared" si="197"/>
        <v>59780</v>
      </c>
      <c r="N839" s="29"/>
      <c r="O839" t="str">
        <f t="shared" si="194"/>
        <v xml:space="preserve"> </v>
      </c>
      <c r="P839" t="str">
        <f t="shared" si="195"/>
        <v xml:space="preserve"> </v>
      </c>
      <c r="Q839" s="59" t="str">
        <f t="shared" si="193"/>
        <v xml:space="preserve"> </v>
      </c>
      <c r="R839" s="36" t="str">
        <f t="shared" si="196"/>
        <v xml:space="preserve"> </v>
      </c>
      <c r="S839" s="37" t="str">
        <f t="shared" ca="1" si="186"/>
        <v xml:space="preserve"> </v>
      </c>
      <c r="T839" s="95">
        <f ca="1">IF(L839&gt;=N$2,1,D839*T840/VLOOKUP(L839,Moeda!A$3:D$24,4,1))</f>
        <v>1</v>
      </c>
    </row>
    <row r="840" spans="1:20" x14ac:dyDescent="0.2">
      <c r="A840" s="8">
        <v>59810</v>
      </c>
      <c r="B840" s="62"/>
      <c r="C840" s="39"/>
      <c r="D840" s="83" t="str">
        <f t="shared" ca="1" si="187"/>
        <v/>
      </c>
      <c r="E840" s="97" t="str">
        <f t="shared" ca="1" si="188"/>
        <v/>
      </c>
      <c r="F840" s="82" t="str">
        <f t="shared" ca="1" si="189"/>
        <v/>
      </c>
      <c r="G840" s="97" t="str">
        <f t="shared" ca="1" si="190"/>
        <v/>
      </c>
      <c r="H840" s="82" t="str">
        <f t="shared" ca="1" si="191"/>
        <v/>
      </c>
      <c r="I840" s="97" t="str">
        <f t="shared" ca="1" si="192"/>
        <v/>
      </c>
      <c r="J840" s="14" t="str">
        <f t="shared" ca="1" si="198"/>
        <v>b</v>
      </c>
      <c r="L840" s="8">
        <f t="shared" si="197"/>
        <v>59810</v>
      </c>
      <c r="N840" s="29"/>
      <c r="O840" t="str">
        <f t="shared" si="194"/>
        <v xml:space="preserve"> </v>
      </c>
      <c r="P840" t="str">
        <f t="shared" si="195"/>
        <v xml:space="preserve"> </v>
      </c>
      <c r="Q840" s="59" t="str">
        <f t="shared" si="193"/>
        <v xml:space="preserve"> </v>
      </c>
      <c r="R840" s="36" t="str">
        <f t="shared" si="196"/>
        <v xml:space="preserve"> </v>
      </c>
      <c r="S840" s="37" t="str">
        <f t="shared" ca="1" si="186"/>
        <v xml:space="preserve"> </v>
      </c>
      <c r="T840" s="95">
        <f ca="1">IF(L840&gt;=N$2,1,D840*T841/VLOOKUP(L840,Moeda!A$3:D$24,4,1))</f>
        <v>1</v>
      </c>
    </row>
    <row r="841" spans="1:20" x14ac:dyDescent="0.2">
      <c r="A841" s="8">
        <v>59841</v>
      </c>
      <c r="B841" s="62"/>
      <c r="C841" s="39"/>
      <c r="D841" s="83" t="str">
        <f t="shared" ca="1" si="187"/>
        <v/>
      </c>
      <c r="E841" s="97" t="str">
        <f t="shared" ca="1" si="188"/>
        <v/>
      </c>
      <c r="F841" s="82" t="str">
        <f t="shared" ca="1" si="189"/>
        <v/>
      </c>
      <c r="G841" s="97" t="str">
        <f t="shared" ca="1" si="190"/>
        <v/>
      </c>
      <c r="H841" s="82" t="str">
        <f t="shared" ca="1" si="191"/>
        <v/>
      </c>
      <c r="I841" s="97" t="str">
        <f t="shared" ca="1" si="192"/>
        <v/>
      </c>
      <c r="J841" s="14" t="str">
        <f t="shared" ca="1" si="198"/>
        <v>b</v>
      </c>
      <c r="L841" s="8">
        <f t="shared" si="197"/>
        <v>59841</v>
      </c>
      <c r="N841" s="29"/>
      <c r="O841" t="str">
        <f t="shared" si="194"/>
        <v xml:space="preserve"> </v>
      </c>
      <c r="P841" t="str">
        <f t="shared" si="195"/>
        <v xml:space="preserve"> </v>
      </c>
      <c r="Q841" s="59" t="str">
        <f t="shared" si="193"/>
        <v xml:space="preserve"> </v>
      </c>
      <c r="R841" s="36" t="str">
        <f t="shared" si="196"/>
        <v xml:space="preserve"> </v>
      </c>
      <c r="S841" s="37" t="str">
        <f t="shared" ca="1" si="186"/>
        <v xml:space="preserve"> </v>
      </c>
      <c r="T841" s="95">
        <f ca="1">IF(L841&gt;=N$2,1,D841*T842/VLOOKUP(L841,Moeda!A$3:D$24,4,1))</f>
        <v>1</v>
      </c>
    </row>
    <row r="842" spans="1:20" x14ac:dyDescent="0.2">
      <c r="A842" s="8">
        <v>59871</v>
      </c>
      <c r="B842" s="62"/>
      <c r="C842" s="39"/>
      <c r="D842" s="83" t="str">
        <f t="shared" ca="1" si="187"/>
        <v/>
      </c>
      <c r="E842" s="97" t="str">
        <f t="shared" ca="1" si="188"/>
        <v/>
      </c>
      <c r="F842" s="82" t="str">
        <f t="shared" ca="1" si="189"/>
        <v/>
      </c>
      <c r="G842" s="97" t="str">
        <f t="shared" ca="1" si="190"/>
        <v/>
      </c>
      <c r="H842" s="82" t="str">
        <f t="shared" ca="1" si="191"/>
        <v/>
      </c>
      <c r="I842" s="97" t="str">
        <f t="shared" ca="1" si="192"/>
        <v/>
      </c>
      <c r="J842" s="14" t="str">
        <f t="shared" ca="1" si="198"/>
        <v>b</v>
      </c>
      <c r="L842" s="8">
        <f t="shared" si="197"/>
        <v>59871</v>
      </c>
      <c r="N842" s="29"/>
      <c r="O842" t="str">
        <f t="shared" si="194"/>
        <v xml:space="preserve"> </v>
      </c>
      <c r="P842" t="str">
        <f t="shared" si="195"/>
        <v xml:space="preserve"> </v>
      </c>
      <c r="Q842" s="59" t="str">
        <f t="shared" si="193"/>
        <v xml:space="preserve"> </v>
      </c>
      <c r="R842" s="36" t="str">
        <f t="shared" si="196"/>
        <v xml:space="preserve"> </v>
      </c>
      <c r="S842" s="37" t="str">
        <f t="shared" ca="1" si="186"/>
        <v xml:space="preserve"> </v>
      </c>
      <c r="T842" s="95">
        <f ca="1">IF(L842&gt;=N$2,1,D842*T843/VLOOKUP(L842,Moeda!A$3:D$24,4,1))</f>
        <v>1</v>
      </c>
    </row>
    <row r="843" spans="1:20" x14ac:dyDescent="0.2">
      <c r="A843" s="8">
        <v>59902</v>
      </c>
      <c r="B843" s="62"/>
      <c r="C843" s="39"/>
      <c r="D843" s="83" t="str">
        <f t="shared" ca="1" si="187"/>
        <v/>
      </c>
      <c r="E843" s="97" t="str">
        <f t="shared" ca="1" si="188"/>
        <v/>
      </c>
      <c r="F843" s="82" t="str">
        <f t="shared" ca="1" si="189"/>
        <v/>
      </c>
      <c r="G843" s="97" t="str">
        <f t="shared" ca="1" si="190"/>
        <v/>
      </c>
      <c r="H843" s="82" t="str">
        <f t="shared" ca="1" si="191"/>
        <v/>
      </c>
      <c r="I843" s="97" t="str">
        <f t="shared" ca="1" si="192"/>
        <v/>
      </c>
      <c r="J843" s="14" t="str">
        <f t="shared" ca="1" si="198"/>
        <v>b</v>
      </c>
      <c r="L843" s="8">
        <f t="shared" si="197"/>
        <v>59902</v>
      </c>
      <c r="N843" s="29"/>
      <c r="O843" t="str">
        <f t="shared" si="194"/>
        <v xml:space="preserve"> </v>
      </c>
      <c r="P843" t="str">
        <f t="shared" si="195"/>
        <v xml:space="preserve"> </v>
      </c>
      <c r="Q843" s="59" t="str">
        <f t="shared" si="193"/>
        <v xml:space="preserve"> </v>
      </c>
      <c r="R843" s="36" t="str">
        <f t="shared" si="196"/>
        <v xml:space="preserve"> </v>
      </c>
      <c r="S843" s="37" t="str">
        <f t="shared" ca="1" si="186"/>
        <v xml:space="preserve"> </v>
      </c>
      <c r="T843" s="95">
        <f ca="1">IF(L843&gt;=N$2,1,D843*T844/VLOOKUP(L843,Moeda!A$3:D$24,4,1))</f>
        <v>1</v>
      </c>
    </row>
    <row r="844" spans="1:20" x14ac:dyDescent="0.2">
      <c r="A844" s="8">
        <v>59933</v>
      </c>
      <c r="B844" s="62"/>
      <c r="C844" s="39"/>
      <c r="D844" s="83" t="str">
        <f t="shared" ca="1" si="187"/>
        <v/>
      </c>
      <c r="E844" s="97" t="str">
        <f t="shared" ca="1" si="188"/>
        <v/>
      </c>
      <c r="F844" s="82" t="str">
        <f t="shared" ca="1" si="189"/>
        <v/>
      </c>
      <c r="G844" s="97" t="str">
        <f t="shared" ca="1" si="190"/>
        <v/>
      </c>
      <c r="H844" s="82" t="str">
        <f t="shared" ca="1" si="191"/>
        <v/>
      </c>
      <c r="I844" s="97" t="str">
        <f t="shared" ca="1" si="192"/>
        <v/>
      </c>
      <c r="J844" s="14" t="str">
        <f t="shared" ca="1" si="198"/>
        <v>b</v>
      </c>
      <c r="L844" s="8">
        <f t="shared" si="197"/>
        <v>59933</v>
      </c>
      <c r="N844" s="29"/>
      <c r="O844" t="str">
        <f t="shared" si="194"/>
        <v xml:space="preserve"> </v>
      </c>
      <c r="P844" t="str">
        <f t="shared" si="195"/>
        <v xml:space="preserve"> </v>
      </c>
      <c r="Q844" s="59" t="str">
        <f t="shared" si="193"/>
        <v xml:space="preserve"> </v>
      </c>
      <c r="R844" s="36" t="str">
        <f t="shared" si="196"/>
        <v xml:space="preserve"> </v>
      </c>
      <c r="S844" s="37" t="str">
        <f t="shared" ca="1" si="186"/>
        <v xml:space="preserve"> </v>
      </c>
      <c r="T844" s="95">
        <f ca="1">IF(L844&gt;=N$2,1,D844*T845/VLOOKUP(L844,Moeda!A$3:D$24,4,1))</f>
        <v>1</v>
      </c>
    </row>
    <row r="845" spans="1:20" x14ac:dyDescent="0.2">
      <c r="A845" s="8">
        <v>59962</v>
      </c>
      <c r="B845" s="62"/>
      <c r="C845" s="39"/>
      <c r="D845" s="83" t="str">
        <f t="shared" ca="1" si="187"/>
        <v/>
      </c>
      <c r="E845" s="97" t="str">
        <f t="shared" ca="1" si="188"/>
        <v/>
      </c>
      <c r="F845" s="82" t="str">
        <f t="shared" ca="1" si="189"/>
        <v/>
      </c>
      <c r="G845" s="97" t="str">
        <f t="shared" ca="1" si="190"/>
        <v/>
      </c>
      <c r="H845" s="82" t="str">
        <f t="shared" ca="1" si="191"/>
        <v/>
      </c>
      <c r="I845" s="97" t="str">
        <f t="shared" ca="1" si="192"/>
        <v/>
      </c>
      <c r="J845" s="14" t="str">
        <f t="shared" ca="1" si="198"/>
        <v>b</v>
      </c>
      <c r="L845" s="8">
        <f t="shared" si="197"/>
        <v>59962</v>
      </c>
      <c r="N845" s="29"/>
      <c r="O845" t="str">
        <f t="shared" si="194"/>
        <v xml:space="preserve"> </v>
      </c>
      <c r="P845" t="str">
        <f t="shared" si="195"/>
        <v xml:space="preserve"> </v>
      </c>
      <c r="Q845" s="59" t="str">
        <f t="shared" si="193"/>
        <v xml:space="preserve"> </v>
      </c>
      <c r="R845" s="36" t="str">
        <f t="shared" si="196"/>
        <v xml:space="preserve"> </v>
      </c>
      <c r="S845" s="37" t="str">
        <f t="shared" ca="1" si="186"/>
        <v xml:space="preserve"> </v>
      </c>
      <c r="T845" s="95">
        <f ca="1">IF(L845&gt;=N$2,1,D845*T846/VLOOKUP(L845,Moeda!A$3:D$24,4,1))</f>
        <v>1</v>
      </c>
    </row>
    <row r="846" spans="1:20" x14ac:dyDescent="0.2">
      <c r="A846" s="8">
        <v>59993</v>
      </c>
      <c r="B846" s="62"/>
      <c r="C846" s="39"/>
      <c r="D846" s="83" t="str">
        <f t="shared" ca="1" si="187"/>
        <v/>
      </c>
      <c r="E846" s="97" t="str">
        <f t="shared" ca="1" si="188"/>
        <v/>
      </c>
      <c r="F846" s="82" t="str">
        <f t="shared" ca="1" si="189"/>
        <v/>
      </c>
      <c r="G846" s="97" t="str">
        <f t="shared" ca="1" si="190"/>
        <v/>
      </c>
      <c r="H846" s="82" t="str">
        <f t="shared" ca="1" si="191"/>
        <v/>
      </c>
      <c r="I846" s="97" t="str">
        <f t="shared" ca="1" si="192"/>
        <v/>
      </c>
      <c r="J846" s="14" t="str">
        <f t="shared" ca="1" si="198"/>
        <v>b</v>
      </c>
      <c r="L846" s="8">
        <f t="shared" si="197"/>
        <v>59993</v>
      </c>
      <c r="N846" s="29"/>
      <c r="O846" t="str">
        <f t="shared" si="194"/>
        <v xml:space="preserve"> </v>
      </c>
      <c r="P846" t="str">
        <f t="shared" si="195"/>
        <v xml:space="preserve"> </v>
      </c>
      <c r="Q846" s="59" t="str">
        <f t="shared" si="193"/>
        <v xml:space="preserve"> </v>
      </c>
      <c r="R846" s="36" t="str">
        <f t="shared" si="196"/>
        <v xml:space="preserve"> </v>
      </c>
      <c r="S846" s="37" t="str">
        <f t="shared" ca="1" si="186"/>
        <v xml:space="preserve"> </v>
      </c>
      <c r="T846" s="95">
        <f ca="1">IF(L846&gt;=N$2,1,D846*T847/VLOOKUP(L846,Moeda!A$3:D$24,4,1))</f>
        <v>1</v>
      </c>
    </row>
    <row r="847" spans="1:20" x14ac:dyDescent="0.2">
      <c r="A847" s="8">
        <v>60023</v>
      </c>
      <c r="B847" s="62"/>
      <c r="C847" s="39"/>
      <c r="D847" s="83" t="str">
        <f t="shared" ca="1" si="187"/>
        <v/>
      </c>
      <c r="E847" s="97" t="str">
        <f t="shared" ca="1" si="188"/>
        <v/>
      </c>
      <c r="F847" s="82" t="str">
        <f t="shared" ca="1" si="189"/>
        <v/>
      </c>
      <c r="G847" s="97" t="str">
        <f t="shared" ca="1" si="190"/>
        <v/>
      </c>
      <c r="H847" s="82" t="str">
        <f t="shared" ca="1" si="191"/>
        <v/>
      </c>
      <c r="I847" s="97" t="str">
        <f t="shared" ca="1" si="192"/>
        <v/>
      </c>
      <c r="J847" s="14" t="str">
        <f t="shared" ca="1" si="198"/>
        <v>b</v>
      </c>
      <c r="L847" s="8">
        <f t="shared" si="197"/>
        <v>60023</v>
      </c>
      <c r="N847" s="29"/>
      <c r="O847" t="str">
        <f t="shared" si="194"/>
        <v xml:space="preserve"> </v>
      </c>
      <c r="P847" t="str">
        <f t="shared" si="195"/>
        <v xml:space="preserve"> </v>
      </c>
      <c r="Q847" s="59" t="str">
        <f t="shared" si="193"/>
        <v xml:space="preserve"> </v>
      </c>
      <c r="R847" s="36" t="str">
        <f t="shared" si="196"/>
        <v xml:space="preserve"> </v>
      </c>
      <c r="S847" s="37" t="str">
        <f t="shared" ca="1" si="186"/>
        <v xml:space="preserve"> </v>
      </c>
      <c r="T847" s="95">
        <f ca="1">IF(L847&gt;=N$2,1,D847*T848/VLOOKUP(L847,Moeda!A$3:D$24,4,1))</f>
        <v>1</v>
      </c>
    </row>
    <row r="848" spans="1:20" x14ac:dyDescent="0.2">
      <c r="A848" s="8">
        <v>60054</v>
      </c>
      <c r="B848" s="62"/>
      <c r="C848" s="39"/>
      <c r="D848" s="83" t="str">
        <f t="shared" ca="1" si="187"/>
        <v/>
      </c>
      <c r="E848" s="97" t="str">
        <f t="shared" ca="1" si="188"/>
        <v/>
      </c>
      <c r="F848" s="82" t="str">
        <f t="shared" ca="1" si="189"/>
        <v/>
      </c>
      <c r="G848" s="97" t="str">
        <f t="shared" ca="1" si="190"/>
        <v/>
      </c>
      <c r="H848" s="82" t="str">
        <f t="shared" ca="1" si="191"/>
        <v/>
      </c>
      <c r="I848" s="97" t="str">
        <f t="shared" ca="1" si="192"/>
        <v/>
      </c>
      <c r="J848" s="14" t="str">
        <f t="shared" ca="1" si="198"/>
        <v>b</v>
      </c>
      <c r="L848" s="8">
        <f t="shared" si="197"/>
        <v>60054</v>
      </c>
      <c r="N848" s="29"/>
      <c r="O848" t="str">
        <f t="shared" si="194"/>
        <v xml:space="preserve"> </v>
      </c>
      <c r="P848" t="str">
        <f t="shared" si="195"/>
        <v xml:space="preserve"> </v>
      </c>
      <c r="Q848" s="59" t="str">
        <f t="shared" si="193"/>
        <v xml:space="preserve"> </v>
      </c>
      <c r="R848" s="36" t="str">
        <f t="shared" si="196"/>
        <v xml:space="preserve"> </v>
      </c>
      <c r="S848" s="37" t="str">
        <f t="shared" ca="1" si="186"/>
        <v xml:space="preserve"> </v>
      </c>
      <c r="T848" s="95">
        <f ca="1">IF(L848&gt;=N$2,1,D848*T849/VLOOKUP(L848,Moeda!A$3:D$24,4,1))</f>
        <v>1</v>
      </c>
    </row>
    <row r="849" spans="1:20" x14ac:dyDescent="0.2">
      <c r="A849" s="8">
        <v>60084</v>
      </c>
      <c r="B849" s="62"/>
      <c r="C849" s="39"/>
      <c r="D849" s="83" t="str">
        <f t="shared" ca="1" si="187"/>
        <v/>
      </c>
      <c r="E849" s="97" t="str">
        <f t="shared" ca="1" si="188"/>
        <v/>
      </c>
      <c r="F849" s="82" t="str">
        <f t="shared" ca="1" si="189"/>
        <v/>
      </c>
      <c r="G849" s="97" t="str">
        <f t="shared" ca="1" si="190"/>
        <v/>
      </c>
      <c r="H849" s="82" t="str">
        <f t="shared" ca="1" si="191"/>
        <v/>
      </c>
      <c r="I849" s="97" t="str">
        <f t="shared" ca="1" si="192"/>
        <v/>
      </c>
      <c r="J849" s="14" t="str">
        <f t="shared" ca="1" si="198"/>
        <v>b</v>
      </c>
      <c r="L849" s="8">
        <f t="shared" si="197"/>
        <v>60084</v>
      </c>
      <c r="N849" s="29"/>
      <c r="O849" t="str">
        <f t="shared" si="194"/>
        <v xml:space="preserve"> </v>
      </c>
      <c r="P849" t="str">
        <f t="shared" si="195"/>
        <v xml:space="preserve"> </v>
      </c>
      <c r="Q849" s="59" t="str">
        <f t="shared" si="193"/>
        <v xml:space="preserve"> </v>
      </c>
      <c r="R849" s="36" t="str">
        <f t="shared" si="196"/>
        <v xml:space="preserve"> </v>
      </c>
      <c r="S849" s="37" t="str">
        <f t="shared" ca="1" si="186"/>
        <v xml:space="preserve"> </v>
      </c>
      <c r="T849" s="95">
        <f ca="1">IF(L849&gt;=N$2,1,D849*T850/VLOOKUP(L849,Moeda!A$3:D$24,4,1))</f>
        <v>1</v>
      </c>
    </row>
    <row r="850" spans="1:20" x14ac:dyDescent="0.2">
      <c r="A850" s="8">
        <v>60115</v>
      </c>
      <c r="B850" s="62"/>
      <c r="C850" s="39"/>
      <c r="D850" s="83" t="str">
        <f t="shared" ca="1" si="187"/>
        <v/>
      </c>
      <c r="E850" s="97" t="str">
        <f t="shared" ca="1" si="188"/>
        <v/>
      </c>
      <c r="F850" s="82" t="str">
        <f t="shared" ca="1" si="189"/>
        <v/>
      </c>
      <c r="G850" s="97" t="str">
        <f t="shared" ca="1" si="190"/>
        <v/>
      </c>
      <c r="H850" s="82" t="str">
        <f t="shared" ca="1" si="191"/>
        <v/>
      </c>
      <c r="I850" s="97" t="str">
        <f t="shared" ca="1" si="192"/>
        <v/>
      </c>
      <c r="J850" s="14" t="str">
        <f t="shared" ca="1" si="198"/>
        <v>b</v>
      </c>
      <c r="L850" s="8">
        <f t="shared" si="197"/>
        <v>60115</v>
      </c>
      <c r="N850" s="29"/>
      <c r="O850" t="str">
        <f t="shared" si="194"/>
        <v xml:space="preserve"> </v>
      </c>
      <c r="P850" t="str">
        <f t="shared" si="195"/>
        <v xml:space="preserve"> </v>
      </c>
      <c r="Q850" s="59" t="str">
        <f t="shared" si="193"/>
        <v xml:space="preserve"> </v>
      </c>
      <c r="R850" s="36" t="str">
        <f t="shared" si="196"/>
        <v xml:space="preserve"> </v>
      </c>
      <c r="S850" s="37" t="str">
        <f t="shared" ca="1" si="186"/>
        <v xml:space="preserve"> </v>
      </c>
      <c r="T850" s="95">
        <f ca="1">IF(L850&gt;=N$2,1,D850*T851/VLOOKUP(L850,Moeda!A$3:D$24,4,1))</f>
        <v>1</v>
      </c>
    </row>
    <row r="851" spans="1:20" x14ac:dyDescent="0.2">
      <c r="A851" s="8">
        <v>60146</v>
      </c>
      <c r="B851" s="62"/>
      <c r="C851" s="39"/>
      <c r="D851" s="83" t="str">
        <f t="shared" ca="1" si="187"/>
        <v/>
      </c>
      <c r="E851" s="97" t="str">
        <f t="shared" ca="1" si="188"/>
        <v/>
      </c>
      <c r="F851" s="82" t="str">
        <f t="shared" ca="1" si="189"/>
        <v/>
      </c>
      <c r="G851" s="97" t="str">
        <f t="shared" ca="1" si="190"/>
        <v/>
      </c>
      <c r="H851" s="82" t="str">
        <f t="shared" ca="1" si="191"/>
        <v/>
      </c>
      <c r="I851" s="97" t="str">
        <f t="shared" ca="1" si="192"/>
        <v/>
      </c>
      <c r="J851" s="14" t="str">
        <f t="shared" ca="1" si="198"/>
        <v>b</v>
      </c>
      <c r="L851" s="8">
        <f t="shared" si="197"/>
        <v>60146</v>
      </c>
      <c r="N851" s="29"/>
      <c r="O851" t="str">
        <f t="shared" si="194"/>
        <v xml:space="preserve"> </v>
      </c>
      <c r="P851" t="str">
        <f t="shared" si="195"/>
        <v xml:space="preserve"> </v>
      </c>
      <c r="Q851" s="59" t="str">
        <f t="shared" si="193"/>
        <v xml:space="preserve"> </v>
      </c>
      <c r="R851" s="36" t="str">
        <f t="shared" si="196"/>
        <v xml:space="preserve"> </v>
      </c>
      <c r="S851" s="37" t="str">
        <f t="shared" ref="S851:S914" ca="1" si="199">IF(L851=N$2,1,IF(L851&lt;N$2,T851," "))</f>
        <v xml:space="preserve"> </v>
      </c>
      <c r="T851" s="95">
        <f ca="1">IF(L851&gt;=N$2,1,D851*T852/VLOOKUP(L851,Moeda!A$3:D$24,4,1))</f>
        <v>1</v>
      </c>
    </row>
    <row r="852" spans="1:20" x14ac:dyDescent="0.2">
      <c r="A852" s="8">
        <v>60176</v>
      </c>
      <c r="B852" s="62"/>
      <c r="C852" s="39"/>
      <c r="D852" s="83" t="str">
        <f t="shared" ref="D852:D915" ca="1" si="200">IF(J852="b","",C852/C851)</f>
        <v/>
      </c>
      <c r="E852" s="97" t="str">
        <f t="shared" ref="E852:E915" ca="1" si="201">IF($J852="b","",100*(D852-1))</f>
        <v/>
      </c>
      <c r="F852" s="82" t="str">
        <f t="shared" ref="F852:F915" ca="1" si="202">IF(J852="b","",IF(MONTH(A852)=1,D852,D852*F851))</f>
        <v/>
      </c>
      <c r="G852" s="97" t="str">
        <f t="shared" ref="G852:G915" ca="1" si="203">IF($J852="b","",100*(F852-1))</f>
        <v/>
      </c>
      <c r="H852" s="82" t="str">
        <f t="shared" ref="H852:H915" ca="1" si="204">IF($J852="b","",PRODUCT(D841:D852))</f>
        <v/>
      </c>
      <c r="I852" s="97" t="str">
        <f t="shared" ref="I852:I915" ca="1" si="205">IF($J852="b","",100*(H852-1))</f>
        <v/>
      </c>
      <c r="J852" s="14" t="str">
        <f t="shared" ca="1" si="198"/>
        <v>b</v>
      </c>
      <c r="L852" s="8">
        <f t="shared" si="197"/>
        <v>60176</v>
      </c>
      <c r="N852" s="29"/>
      <c r="O852" t="str">
        <f t="shared" si="194"/>
        <v xml:space="preserve"> </v>
      </c>
      <c r="P852" t="str">
        <f t="shared" si="195"/>
        <v xml:space="preserve"> </v>
      </c>
      <c r="Q852" s="59" t="str">
        <f t="shared" si="193"/>
        <v xml:space="preserve"> </v>
      </c>
      <c r="R852" s="36" t="str">
        <f t="shared" si="196"/>
        <v xml:space="preserve"> </v>
      </c>
      <c r="S852" s="37" t="str">
        <f t="shared" ca="1" si="199"/>
        <v xml:space="preserve"> </v>
      </c>
      <c r="T852" s="95">
        <f ca="1">IF(L852&gt;=N$2,1,D852*T853/VLOOKUP(L852,Moeda!A$3:D$24,4,1))</f>
        <v>1</v>
      </c>
    </row>
    <row r="853" spans="1:20" x14ac:dyDescent="0.2">
      <c r="A853" s="8">
        <v>60207</v>
      </c>
      <c r="B853" s="62"/>
      <c r="C853" s="39"/>
      <c r="D853" s="83" t="str">
        <f t="shared" ca="1" si="200"/>
        <v/>
      </c>
      <c r="E853" s="97" t="str">
        <f t="shared" ca="1" si="201"/>
        <v/>
      </c>
      <c r="F853" s="82" t="str">
        <f t="shared" ca="1" si="202"/>
        <v/>
      </c>
      <c r="G853" s="97" t="str">
        <f t="shared" ca="1" si="203"/>
        <v/>
      </c>
      <c r="H853" s="82" t="str">
        <f t="shared" ca="1" si="204"/>
        <v/>
      </c>
      <c r="I853" s="97" t="str">
        <f t="shared" ca="1" si="205"/>
        <v/>
      </c>
      <c r="J853" s="14" t="str">
        <f t="shared" ca="1" si="198"/>
        <v>b</v>
      </c>
      <c r="L853" s="8">
        <f t="shared" si="197"/>
        <v>60207</v>
      </c>
      <c r="N853" s="29"/>
      <c r="O853" t="str">
        <f t="shared" si="194"/>
        <v xml:space="preserve"> </v>
      </c>
      <c r="P853" t="str">
        <f t="shared" si="195"/>
        <v xml:space="preserve"> </v>
      </c>
      <c r="Q853" s="59" t="str">
        <f t="shared" si="193"/>
        <v xml:space="preserve"> </v>
      </c>
      <c r="R853" s="36" t="str">
        <f t="shared" si="196"/>
        <v xml:space="preserve"> </v>
      </c>
      <c r="S853" s="37" t="str">
        <f t="shared" ca="1" si="199"/>
        <v xml:space="preserve"> </v>
      </c>
      <c r="T853" s="95">
        <f ca="1">IF(L853&gt;=N$2,1,D853*T854/VLOOKUP(L853,Moeda!A$3:D$24,4,1))</f>
        <v>1</v>
      </c>
    </row>
    <row r="854" spans="1:20" x14ac:dyDescent="0.2">
      <c r="A854" s="8">
        <v>60237</v>
      </c>
      <c r="B854" s="62"/>
      <c r="C854" s="39"/>
      <c r="D854" s="83" t="str">
        <f t="shared" ca="1" si="200"/>
        <v/>
      </c>
      <c r="E854" s="97" t="str">
        <f t="shared" ca="1" si="201"/>
        <v/>
      </c>
      <c r="F854" s="82" t="str">
        <f t="shared" ca="1" si="202"/>
        <v/>
      </c>
      <c r="G854" s="97" t="str">
        <f t="shared" ca="1" si="203"/>
        <v/>
      </c>
      <c r="H854" s="82" t="str">
        <f t="shared" ca="1" si="204"/>
        <v/>
      </c>
      <c r="I854" s="97" t="str">
        <f t="shared" ca="1" si="205"/>
        <v/>
      </c>
      <c r="J854" s="14" t="str">
        <f t="shared" ca="1" si="198"/>
        <v>b</v>
      </c>
      <c r="L854" s="8">
        <f t="shared" si="197"/>
        <v>60237</v>
      </c>
      <c r="N854" s="29"/>
      <c r="O854" t="str">
        <f t="shared" si="194"/>
        <v xml:space="preserve"> </v>
      </c>
      <c r="P854" t="str">
        <f t="shared" si="195"/>
        <v xml:space="preserve"> </v>
      </c>
      <c r="Q854" s="59" t="str">
        <f t="shared" si="193"/>
        <v xml:space="preserve"> </v>
      </c>
      <c r="R854" s="36" t="str">
        <f t="shared" si="196"/>
        <v xml:space="preserve"> </v>
      </c>
      <c r="S854" s="37" t="str">
        <f t="shared" ca="1" si="199"/>
        <v xml:space="preserve"> </v>
      </c>
      <c r="T854" s="95">
        <f ca="1">IF(L854&gt;=N$2,1,D854*T855/VLOOKUP(L854,Moeda!A$3:D$24,4,1))</f>
        <v>1</v>
      </c>
    </row>
    <row r="855" spans="1:20" x14ac:dyDescent="0.2">
      <c r="A855" s="8">
        <v>60268</v>
      </c>
      <c r="B855" s="62"/>
      <c r="C855" s="39"/>
      <c r="D855" s="83" t="str">
        <f t="shared" ca="1" si="200"/>
        <v/>
      </c>
      <c r="E855" s="97" t="str">
        <f t="shared" ca="1" si="201"/>
        <v/>
      </c>
      <c r="F855" s="82" t="str">
        <f t="shared" ca="1" si="202"/>
        <v/>
      </c>
      <c r="G855" s="97" t="str">
        <f t="shared" ca="1" si="203"/>
        <v/>
      </c>
      <c r="H855" s="82" t="str">
        <f t="shared" ca="1" si="204"/>
        <v/>
      </c>
      <c r="I855" s="97" t="str">
        <f t="shared" ca="1" si="205"/>
        <v/>
      </c>
      <c r="J855" s="14" t="str">
        <f t="shared" ca="1" si="198"/>
        <v>b</v>
      </c>
      <c r="L855" s="8">
        <f t="shared" si="197"/>
        <v>60268</v>
      </c>
      <c r="N855" s="29"/>
      <c r="O855" t="str">
        <f t="shared" si="194"/>
        <v xml:space="preserve"> </v>
      </c>
      <c r="P855" t="str">
        <f t="shared" si="195"/>
        <v xml:space="preserve"> </v>
      </c>
      <c r="Q855" s="59" t="str">
        <f t="shared" ref="Q855:Q918" si="206">IF(M855&gt;=1,O855*P855," ")</f>
        <v xml:space="preserve"> </v>
      </c>
      <c r="R855" s="36" t="str">
        <f t="shared" si="196"/>
        <v xml:space="preserve"> </v>
      </c>
      <c r="S855" s="37" t="str">
        <f t="shared" ca="1" si="199"/>
        <v xml:space="preserve"> </v>
      </c>
      <c r="T855" s="95">
        <f ca="1">IF(L855&gt;=N$2,1,D855*T856/VLOOKUP(L855,Moeda!A$3:D$24,4,1))</f>
        <v>1</v>
      </c>
    </row>
    <row r="856" spans="1:20" x14ac:dyDescent="0.2">
      <c r="A856" s="8">
        <v>60299</v>
      </c>
      <c r="B856" s="62"/>
      <c r="C856" s="39"/>
      <c r="D856" s="83" t="str">
        <f t="shared" ca="1" si="200"/>
        <v/>
      </c>
      <c r="E856" s="97" t="str">
        <f t="shared" ca="1" si="201"/>
        <v/>
      </c>
      <c r="F856" s="82" t="str">
        <f t="shared" ca="1" si="202"/>
        <v/>
      </c>
      <c r="G856" s="97" t="str">
        <f t="shared" ca="1" si="203"/>
        <v/>
      </c>
      <c r="H856" s="82" t="str">
        <f t="shared" ca="1" si="204"/>
        <v/>
      </c>
      <c r="I856" s="97" t="str">
        <f t="shared" ca="1" si="205"/>
        <v/>
      </c>
      <c r="J856" s="14" t="str">
        <f t="shared" ca="1" si="198"/>
        <v>b</v>
      </c>
      <c r="L856" s="8">
        <f t="shared" si="197"/>
        <v>60299</v>
      </c>
      <c r="N856" s="29"/>
      <c r="O856" t="str">
        <f t="shared" si="194"/>
        <v xml:space="preserve"> </v>
      </c>
      <c r="P856" t="str">
        <f t="shared" si="195"/>
        <v xml:space="preserve"> </v>
      </c>
      <c r="Q856" s="59" t="str">
        <f t="shared" si="206"/>
        <v xml:space="preserve"> </v>
      </c>
      <c r="R856" s="36" t="str">
        <f t="shared" si="196"/>
        <v xml:space="preserve"> </v>
      </c>
      <c r="S856" s="37" t="str">
        <f t="shared" ca="1" si="199"/>
        <v xml:space="preserve"> </v>
      </c>
      <c r="T856" s="95">
        <f ca="1">IF(L856&gt;=N$2,1,D856*T857/VLOOKUP(L856,Moeda!A$3:D$24,4,1))</f>
        <v>1</v>
      </c>
    </row>
    <row r="857" spans="1:20" x14ac:dyDescent="0.2">
      <c r="A857" s="8">
        <v>60327</v>
      </c>
      <c r="B857" s="62"/>
      <c r="C857" s="39"/>
      <c r="D857" s="83" t="str">
        <f t="shared" ca="1" si="200"/>
        <v/>
      </c>
      <c r="E857" s="97" t="str">
        <f t="shared" ca="1" si="201"/>
        <v/>
      </c>
      <c r="F857" s="82" t="str">
        <f t="shared" ca="1" si="202"/>
        <v/>
      </c>
      <c r="G857" s="97" t="str">
        <f t="shared" ca="1" si="203"/>
        <v/>
      </c>
      <c r="H857" s="82" t="str">
        <f t="shared" ca="1" si="204"/>
        <v/>
      </c>
      <c r="I857" s="97" t="str">
        <f t="shared" ca="1" si="205"/>
        <v/>
      </c>
      <c r="J857" s="14" t="str">
        <f t="shared" ca="1" si="198"/>
        <v>b</v>
      </c>
      <c r="L857" s="8">
        <f t="shared" si="197"/>
        <v>60327</v>
      </c>
      <c r="N857" s="29"/>
      <c r="O857" t="str">
        <f t="shared" si="194"/>
        <v xml:space="preserve"> </v>
      </c>
      <c r="P857" t="str">
        <f t="shared" si="195"/>
        <v xml:space="preserve"> </v>
      </c>
      <c r="Q857" s="59" t="str">
        <f t="shared" si="206"/>
        <v xml:space="preserve"> </v>
      </c>
      <c r="R857" s="36" t="str">
        <f t="shared" si="196"/>
        <v xml:space="preserve"> </v>
      </c>
      <c r="S857" s="37" t="str">
        <f t="shared" ca="1" si="199"/>
        <v xml:space="preserve"> </v>
      </c>
      <c r="T857" s="95">
        <f ca="1">IF(L857&gt;=N$2,1,D857*T858/VLOOKUP(L857,Moeda!A$3:D$24,4,1))</f>
        <v>1</v>
      </c>
    </row>
    <row r="858" spans="1:20" x14ac:dyDescent="0.2">
      <c r="A858" s="8">
        <v>60358</v>
      </c>
      <c r="B858" s="62"/>
      <c r="C858" s="39"/>
      <c r="D858" s="83" t="str">
        <f t="shared" ca="1" si="200"/>
        <v/>
      </c>
      <c r="E858" s="97" t="str">
        <f t="shared" ca="1" si="201"/>
        <v/>
      </c>
      <c r="F858" s="82" t="str">
        <f t="shared" ca="1" si="202"/>
        <v/>
      </c>
      <c r="G858" s="97" t="str">
        <f t="shared" ca="1" si="203"/>
        <v/>
      </c>
      <c r="H858" s="82" t="str">
        <f t="shared" ca="1" si="204"/>
        <v/>
      </c>
      <c r="I858" s="97" t="str">
        <f t="shared" ca="1" si="205"/>
        <v/>
      </c>
      <c r="J858" s="14" t="str">
        <f t="shared" ca="1" si="198"/>
        <v>b</v>
      </c>
      <c r="L858" s="8">
        <f t="shared" si="197"/>
        <v>60358</v>
      </c>
      <c r="N858" s="29"/>
      <c r="O858" t="str">
        <f t="shared" si="194"/>
        <v xml:space="preserve"> </v>
      </c>
      <c r="P858" t="str">
        <f t="shared" si="195"/>
        <v xml:space="preserve"> </v>
      </c>
      <c r="Q858" s="59" t="str">
        <f t="shared" si="206"/>
        <v xml:space="preserve"> </v>
      </c>
      <c r="R858" s="36" t="str">
        <f t="shared" si="196"/>
        <v xml:space="preserve"> </v>
      </c>
      <c r="S858" s="37" t="str">
        <f t="shared" ca="1" si="199"/>
        <v xml:space="preserve"> </v>
      </c>
      <c r="T858" s="95">
        <f ca="1">IF(L858&gt;=N$2,1,D858*T859/VLOOKUP(L858,Moeda!A$3:D$24,4,1))</f>
        <v>1</v>
      </c>
    </row>
    <row r="859" spans="1:20" x14ac:dyDescent="0.2">
      <c r="A859" s="8">
        <v>60388</v>
      </c>
      <c r="B859" s="62"/>
      <c r="C859" s="39"/>
      <c r="D859" s="83" t="str">
        <f t="shared" ca="1" si="200"/>
        <v/>
      </c>
      <c r="E859" s="97" t="str">
        <f t="shared" ca="1" si="201"/>
        <v/>
      </c>
      <c r="F859" s="82" t="str">
        <f t="shared" ca="1" si="202"/>
        <v/>
      </c>
      <c r="G859" s="97" t="str">
        <f t="shared" ca="1" si="203"/>
        <v/>
      </c>
      <c r="H859" s="82" t="str">
        <f t="shared" ca="1" si="204"/>
        <v/>
      </c>
      <c r="I859" s="97" t="str">
        <f t="shared" ca="1" si="205"/>
        <v/>
      </c>
      <c r="J859" s="14" t="str">
        <f t="shared" ca="1" si="198"/>
        <v>b</v>
      </c>
      <c r="L859" s="8">
        <f t="shared" si="197"/>
        <v>60388</v>
      </c>
      <c r="N859" s="29"/>
      <c r="O859" t="str">
        <f t="shared" si="194"/>
        <v xml:space="preserve"> </v>
      </c>
      <c r="P859" t="str">
        <f t="shared" si="195"/>
        <v xml:space="preserve"> </v>
      </c>
      <c r="Q859" s="59" t="str">
        <f t="shared" si="206"/>
        <v xml:space="preserve"> </v>
      </c>
      <c r="R859" s="36" t="str">
        <f t="shared" si="196"/>
        <v xml:space="preserve"> </v>
      </c>
      <c r="S859" s="37" t="str">
        <f t="shared" ca="1" si="199"/>
        <v xml:space="preserve"> </v>
      </c>
      <c r="T859" s="95">
        <f ca="1">IF(L859&gt;=N$2,1,D859*T860/VLOOKUP(L859,Moeda!A$3:D$24,4,1))</f>
        <v>1</v>
      </c>
    </row>
    <row r="860" spans="1:20" x14ac:dyDescent="0.2">
      <c r="A860" s="8">
        <v>60419</v>
      </c>
      <c r="B860" s="62"/>
      <c r="C860" s="39"/>
      <c r="D860" s="83" t="str">
        <f t="shared" ca="1" si="200"/>
        <v/>
      </c>
      <c r="E860" s="97" t="str">
        <f t="shared" ca="1" si="201"/>
        <v/>
      </c>
      <c r="F860" s="82" t="str">
        <f t="shared" ca="1" si="202"/>
        <v/>
      </c>
      <c r="G860" s="97" t="str">
        <f t="shared" ca="1" si="203"/>
        <v/>
      </c>
      <c r="H860" s="82" t="str">
        <f t="shared" ca="1" si="204"/>
        <v/>
      </c>
      <c r="I860" s="97" t="str">
        <f t="shared" ca="1" si="205"/>
        <v/>
      </c>
      <c r="J860" s="14" t="str">
        <f t="shared" ca="1" si="198"/>
        <v>b</v>
      </c>
      <c r="L860" s="8">
        <f t="shared" si="197"/>
        <v>60419</v>
      </c>
      <c r="N860" s="29"/>
      <c r="O860" t="str">
        <f t="shared" si="194"/>
        <v xml:space="preserve"> </v>
      </c>
      <c r="P860" t="str">
        <f t="shared" si="195"/>
        <v xml:space="preserve"> </v>
      </c>
      <c r="Q860" s="59" t="str">
        <f t="shared" si="206"/>
        <v xml:space="preserve"> </v>
      </c>
      <c r="R860" s="36" t="str">
        <f t="shared" si="196"/>
        <v xml:space="preserve"> </v>
      </c>
      <c r="S860" s="37" t="str">
        <f t="shared" ca="1" si="199"/>
        <v xml:space="preserve"> </v>
      </c>
      <c r="T860" s="95">
        <f ca="1">IF(L860&gt;=N$2,1,D860*T861/VLOOKUP(L860,Moeda!A$3:D$24,4,1))</f>
        <v>1</v>
      </c>
    </row>
    <row r="861" spans="1:20" x14ac:dyDescent="0.2">
      <c r="A861" s="8">
        <v>60449</v>
      </c>
      <c r="B861" s="62"/>
      <c r="C861" s="39"/>
      <c r="D861" s="83" t="str">
        <f t="shared" ca="1" si="200"/>
        <v/>
      </c>
      <c r="E861" s="97" t="str">
        <f t="shared" ca="1" si="201"/>
        <v/>
      </c>
      <c r="F861" s="82" t="str">
        <f t="shared" ca="1" si="202"/>
        <v/>
      </c>
      <c r="G861" s="97" t="str">
        <f t="shared" ca="1" si="203"/>
        <v/>
      </c>
      <c r="H861" s="82" t="str">
        <f t="shared" ca="1" si="204"/>
        <v/>
      </c>
      <c r="I861" s="97" t="str">
        <f t="shared" ca="1" si="205"/>
        <v/>
      </c>
      <c r="J861" s="14" t="str">
        <f t="shared" ca="1" si="198"/>
        <v>b</v>
      </c>
      <c r="L861" s="8">
        <f t="shared" si="197"/>
        <v>60449</v>
      </c>
      <c r="N861" s="29"/>
      <c r="O861" t="str">
        <f t="shared" si="194"/>
        <v xml:space="preserve"> </v>
      </c>
      <c r="P861" t="str">
        <f t="shared" si="195"/>
        <v xml:space="preserve"> </v>
      </c>
      <c r="Q861" s="59" t="str">
        <f t="shared" si="206"/>
        <v xml:space="preserve"> </v>
      </c>
      <c r="R861" s="36" t="str">
        <f t="shared" si="196"/>
        <v xml:space="preserve"> </v>
      </c>
      <c r="S861" s="37" t="str">
        <f t="shared" ca="1" si="199"/>
        <v xml:space="preserve"> </v>
      </c>
      <c r="T861" s="95">
        <f ca="1">IF(L861&gt;=N$2,1,D861*T862/VLOOKUP(L861,Moeda!A$3:D$24,4,1))</f>
        <v>1</v>
      </c>
    </row>
    <row r="862" spans="1:20" x14ac:dyDescent="0.2">
      <c r="A862" s="8">
        <v>60480</v>
      </c>
      <c r="B862" s="62"/>
      <c r="C862" s="39"/>
      <c r="D862" s="83" t="str">
        <f t="shared" ca="1" si="200"/>
        <v/>
      </c>
      <c r="E862" s="97" t="str">
        <f t="shared" ca="1" si="201"/>
        <v/>
      </c>
      <c r="F862" s="82" t="str">
        <f t="shared" ca="1" si="202"/>
        <v/>
      </c>
      <c r="G862" s="97" t="str">
        <f t="shared" ca="1" si="203"/>
        <v/>
      </c>
      <c r="H862" s="82" t="str">
        <f t="shared" ca="1" si="204"/>
        <v/>
      </c>
      <c r="I862" s="97" t="str">
        <f t="shared" ca="1" si="205"/>
        <v/>
      </c>
      <c r="J862" s="14" t="str">
        <f t="shared" ca="1" si="198"/>
        <v>b</v>
      </c>
      <c r="L862" s="8">
        <f t="shared" si="197"/>
        <v>60480</v>
      </c>
      <c r="N862" s="29"/>
      <c r="O862" t="str">
        <f t="shared" si="194"/>
        <v xml:space="preserve"> </v>
      </c>
      <c r="P862" t="str">
        <f t="shared" si="195"/>
        <v xml:space="preserve"> </v>
      </c>
      <c r="Q862" s="59" t="str">
        <f t="shared" si="206"/>
        <v xml:space="preserve"> </v>
      </c>
      <c r="R862" s="36" t="str">
        <f t="shared" si="196"/>
        <v xml:space="preserve"> </v>
      </c>
      <c r="S862" s="37" t="str">
        <f t="shared" ca="1" si="199"/>
        <v xml:space="preserve"> </v>
      </c>
      <c r="T862" s="95">
        <f ca="1">IF(L862&gt;=N$2,1,D862*T863/VLOOKUP(L862,Moeda!A$3:D$24,4,1))</f>
        <v>1</v>
      </c>
    </row>
    <row r="863" spans="1:20" x14ac:dyDescent="0.2">
      <c r="A863" s="8">
        <v>60511</v>
      </c>
      <c r="B863" s="62"/>
      <c r="C863" s="39"/>
      <c r="D863" s="83" t="str">
        <f t="shared" ca="1" si="200"/>
        <v/>
      </c>
      <c r="E863" s="97" t="str">
        <f t="shared" ca="1" si="201"/>
        <v/>
      </c>
      <c r="F863" s="82" t="str">
        <f t="shared" ca="1" si="202"/>
        <v/>
      </c>
      <c r="G863" s="97" t="str">
        <f t="shared" ca="1" si="203"/>
        <v/>
      </c>
      <c r="H863" s="82" t="str">
        <f t="shared" ca="1" si="204"/>
        <v/>
      </c>
      <c r="I863" s="97" t="str">
        <f t="shared" ca="1" si="205"/>
        <v/>
      </c>
      <c r="J863" s="14" t="str">
        <f t="shared" ca="1" si="198"/>
        <v>b</v>
      </c>
      <c r="L863" s="8">
        <f t="shared" si="197"/>
        <v>60511</v>
      </c>
      <c r="N863" s="29"/>
      <c r="O863" t="str">
        <f t="shared" si="194"/>
        <v xml:space="preserve"> </v>
      </c>
      <c r="P863" t="str">
        <f t="shared" si="195"/>
        <v xml:space="preserve"> </v>
      </c>
      <c r="Q863" s="59" t="str">
        <f t="shared" si="206"/>
        <v xml:space="preserve"> </v>
      </c>
      <c r="R863" s="36" t="str">
        <f t="shared" si="196"/>
        <v xml:space="preserve"> </v>
      </c>
      <c r="S863" s="37" t="str">
        <f t="shared" ca="1" si="199"/>
        <v xml:space="preserve"> </v>
      </c>
      <c r="T863" s="95">
        <f ca="1">IF(L863&gt;=N$2,1,D863*T864/VLOOKUP(L863,Moeda!A$3:D$24,4,1))</f>
        <v>1</v>
      </c>
    </row>
    <row r="864" spans="1:20" x14ac:dyDescent="0.2">
      <c r="A864" s="8">
        <v>60541</v>
      </c>
      <c r="B864" s="62"/>
      <c r="C864" s="39"/>
      <c r="D864" s="83" t="str">
        <f t="shared" ca="1" si="200"/>
        <v/>
      </c>
      <c r="E864" s="97" t="str">
        <f t="shared" ca="1" si="201"/>
        <v/>
      </c>
      <c r="F864" s="82" t="str">
        <f t="shared" ca="1" si="202"/>
        <v/>
      </c>
      <c r="G864" s="97" t="str">
        <f t="shared" ca="1" si="203"/>
        <v/>
      </c>
      <c r="H864" s="82" t="str">
        <f t="shared" ca="1" si="204"/>
        <v/>
      </c>
      <c r="I864" s="97" t="str">
        <f t="shared" ca="1" si="205"/>
        <v/>
      </c>
      <c r="J864" s="14" t="str">
        <f t="shared" ca="1" si="198"/>
        <v>b</v>
      </c>
      <c r="L864" s="8">
        <f t="shared" si="197"/>
        <v>60541</v>
      </c>
      <c r="N864" s="29"/>
      <c r="O864" t="str">
        <f t="shared" si="194"/>
        <v xml:space="preserve"> </v>
      </c>
      <c r="P864" t="str">
        <f t="shared" si="195"/>
        <v xml:space="preserve"> </v>
      </c>
      <c r="Q864" s="59" t="str">
        <f t="shared" si="206"/>
        <v xml:space="preserve"> </v>
      </c>
      <c r="R864" s="36" t="str">
        <f t="shared" si="196"/>
        <v xml:space="preserve"> </v>
      </c>
      <c r="S864" s="37" t="str">
        <f t="shared" ca="1" si="199"/>
        <v xml:space="preserve"> </v>
      </c>
      <c r="T864" s="95">
        <f ca="1">IF(L864&gt;=N$2,1,D864*T865/VLOOKUP(L864,Moeda!A$3:D$24,4,1))</f>
        <v>1</v>
      </c>
    </row>
    <row r="865" spans="1:20" x14ac:dyDescent="0.2">
      <c r="A865" s="8">
        <v>60572</v>
      </c>
      <c r="B865" s="62"/>
      <c r="C865" s="39"/>
      <c r="D865" s="83" t="str">
        <f t="shared" ca="1" si="200"/>
        <v/>
      </c>
      <c r="E865" s="97" t="str">
        <f t="shared" ca="1" si="201"/>
        <v/>
      </c>
      <c r="F865" s="82" t="str">
        <f t="shared" ca="1" si="202"/>
        <v/>
      </c>
      <c r="G865" s="97" t="str">
        <f t="shared" ca="1" si="203"/>
        <v/>
      </c>
      <c r="H865" s="82" t="str">
        <f t="shared" ca="1" si="204"/>
        <v/>
      </c>
      <c r="I865" s="97" t="str">
        <f t="shared" ca="1" si="205"/>
        <v/>
      </c>
      <c r="J865" s="14" t="str">
        <f t="shared" ca="1" si="198"/>
        <v>b</v>
      </c>
      <c r="L865" s="8">
        <f t="shared" si="197"/>
        <v>60572</v>
      </c>
      <c r="N865" s="29"/>
      <c r="O865" t="str">
        <f t="shared" si="194"/>
        <v xml:space="preserve"> </v>
      </c>
      <c r="P865" t="str">
        <f t="shared" si="195"/>
        <v xml:space="preserve"> </v>
      </c>
      <c r="Q865" s="59" t="str">
        <f t="shared" si="206"/>
        <v xml:space="preserve"> </v>
      </c>
      <c r="R865" s="36" t="str">
        <f t="shared" si="196"/>
        <v xml:space="preserve"> </v>
      </c>
      <c r="S865" s="37" t="str">
        <f t="shared" ca="1" si="199"/>
        <v xml:space="preserve"> </v>
      </c>
      <c r="T865" s="95">
        <f ca="1">IF(L865&gt;=N$2,1,D865*T866/VLOOKUP(L865,Moeda!A$3:D$24,4,1))</f>
        <v>1</v>
      </c>
    </row>
    <row r="866" spans="1:20" x14ac:dyDescent="0.2">
      <c r="A866" s="8">
        <v>60602</v>
      </c>
      <c r="B866" s="62"/>
      <c r="C866" s="39"/>
      <c r="D866" s="83" t="str">
        <f t="shared" ca="1" si="200"/>
        <v/>
      </c>
      <c r="E866" s="97" t="str">
        <f t="shared" ca="1" si="201"/>
        <v/>
      </c>
      <c r="F866" s="82" t="str">
        <f t="shared" ca="1" si="202"/>
        <v/>
      </c>
      <c r="G866" s="97" t="str">
        <f t="shared" ca="1" si="203"/>
        <v/>
      </c>
      <c r="H866" s="82" t="str">
        <f t="shared" ca="1" si="204"/>
        <v/>
      </c>
      <c r="I866" s="97" t="str">
        <f t="shared" ca="1" si="205"/>
        <v/>
      </c>
      <c r="J866" s="14" t="str">
        <f t="shared" ca="1" si="198"/>
        <v>b</v>
      </c>
      <c r="L866" s="8">
        <f t="shared" si="197"/>
        <v>60602</v>
      </c>
      <c r="N866" s="29"/>
      <c r="O866" t="str">
        <f t="shared" si="194"/>
        <v xml:space="preserve"> </v>
      </c>
      <c r="P866" t="str">
        <f t="shared" si="195"/>
        <v xml:space="preserve"> </v>
      </c>
      <c r="Q866" s="59" t="str">
        <f t="shared" si="206"/>
        <v xml:space="preserve"> </v>
      </c>
      <c r="R866" s="36" t="str">
        <f t="shared" si="196"/>
        <v xml:space="preserve"> </v>
      </c>
      <c r="S866" s="37" t="str">
        <f t="shared" ca="1" si="199"/>
        <v xml:space="preserve"> </v>
      </c>
      <c r="T866" s="95">
        <f ca="1">IF(L866&gt;=N$2,1,D866*T867/VLOOKUP(L866,Moeda!A$3:D$24,4,1))</f>
        <v>1</v>
      </c>
    </row>
    <row r="867" spans="1:20" x14ac:dyDescent="0.2">
      <c r="A867" s="8">
        <v>60633</v>
      </c>
      <c r="B867" s="62"/>
      <c r="C867" s="39"/>
      <c r="D867" s="83" t="str">
        <f t="shared" ca="1" si="200"/>
        <v/>
      </c>
      <c r="E867" s="97" t="str">
        <f t="shared" ca="1" si="201"/>
        <v/>
      </c>
      <c r="F867" s="82" t="str">
        <f t="shared" ca="1" si="202"/>
        <v/>
      </c>
      <c r="G867" s="97" t="str">
        <f t="shared" ca="1" si="203"/>
        <v/>
      </c>
      <c r="H867" s="82" t="str">
        <f t="shared" ca="1" si="204"/>
        <v/>
      </c>
      <c r="I867" s="97" t="str">
        <f t="shared" ca="1" si="205"/>
        <v/>
      </c>
      <c r="J867" s="14" t="str">
        <f t="shared" ca="1" si="198"/>
        <v>b</v>
      </c>
      <c r="L867" s="8">
        <f t="shared" si="197"/>
        <v>60633</v>
      </c>
      <c r="N867" s="29"/>
      <c r="O867" t="str">
        <f t="shared" si="194"/>
        <v xml:space="preserve"> </v>
      </c>
      <c r="P867" t="str">
        <f t="shared" si="195"/>
        <v xml:space="preserve"> </v>
      </c>
      <c r="Q867" s="59" t="str">
        <f t="shared" si="206"/>
        <v xml:space="preserve"> </v>
      </c>
      <c r="R867" s="36" t="str">
        <f t="shared" si="196"/>
        <v xml:space="preserve"> </v>
      </c>
      <c r="S867" s="37" t="str">
        <f t="shared" ca="1" si="199"/>
        <v xml:space="preserve"> </v>
      </c>
      <c r="T867" s="95">
        <f ca="1">IF(L867&gt;=N$2,1,D867*T868/VLOOKUP(L867,Moeda!A$3:D$24,4,1))</f>
        <v>1</v>
      </c>
    </row>
    <row r="868" spans="1:20" x14ac:dyDescent="0.2">
      <c r="A868" s="8">
        <v>60664</v>
      </c>
      <c r="B868" s="62"/>
      <c r="C868" s="39"/>
      <c r="D868" s="83" t="str">
        <f t="shared" ca="1" si="200"/>
        <v/>
      </c>
      <c r="E868" s="97" t="str">
        <f t="shared" ca="1" si="201"/>
        <v/>
      </c>
      <c r="F868" s="82" t="str">
        <f t="shared" ca="1" si="202"/>
        <v/>
      </c>
      <c r="G868" s="97" t="str">
        <f t="shared" ca="1" si="203"/>
        <v/>
      </c>
      <c r="H868" s="82" t="str">
        <f t="shared" ca="1" si="204"/>
        <v/>
      </c>
      <c r="I868" s="97" t="str">
        <f t="shared" ca="1" si="205"/>
        <v/>
      </c>
      <c r="J868" s="14" t="str">
        <f t="shared" ca="1" si="198"/>
        <v>b</v>
      </c>
      <c r="L868" s="8">
        <f t="shared" si="197"/>
        <v>60664</v>
      </c>
      <c r="N868" s="29"/>
      <c r="O868" t="str">
        <f t="shared" si="194"/>
        <v xml:space="preserve"> </v>
      </c>
      <c r="P868" t="str">
        <f t="shared" si="195"/>
        <v xml:space="preserve"> </v>
      </c>
      <c r="Q868" s="59" t="str">
        <f t="shared" si="206"/>
        <v xml:space="preserve"> </v>
      </c>
      <c r="R868" s="36" t="str">
        <f t="shared" si="196"/>
        <v xml:space="preserve"> </v>
      </c>
      <c r="S868" s="37" t="str">
        <f t="shared" ca="1" si="199"/>
        <v xml:space="preserve"> </v>
      </c>
      <c r="T868" s="95">
        <f ca="1">IF(L868&gt;=N$2,1,D868*T869/VLOOKUP(L868,Moeda!A$3:D$24,4,1))</f>
        <v>1</v>
      </c>
    </row>
    <row r="869" spans="1:20" x14ac:dyDescent="0.2">
      <c r="A869" s="8">
        <v>60692</v>
      </c>
      <c r="B869" s="62"/>
      <c r="C869" s="39"/>
      <c r="D869" s="83" t="str">
        <f t="shared" ca="1" si="200"/>
        <v/>
      </c>
      <c r="E869" s="97" t="str">
        <f t="shared" ca="1" si="201"/>
        <v/>
      </c>
      <c r="F869" s="82" t="str">
        <f t="shared" ca="1" si="202"/>
        <v/>
      </c>
      <c r="G869" s="97" t="str">
        <f t="shared" ca="1" si="203"/>
        <v/>
      </c>
      <c r="H869" s="82" t="str">
        <f t="shared" ca="1" si="204"/>
        <v/>
      </c>
      <c r="I869" s="97" t="str">
        <f t="shared" ca="1" si="205"/>
        <v/>
      </c>
      <c r="J869" s="14" t="str">
        <f t="shared" ca="1" si="198"/>
        <v>b</v>
      </c>
      <c r="L869" s="8">
        <f t="shared" si="197"/>
        <v>60692</v>
      </c>
      <c r="N869" s="29"/>
      <c r="O869" t="str">
        <f t="shared" si="194"/>
        <v xml:space="preserve"> </v>
      </c>
      <c r="P869" t="str">
        <f t="shared" si="195"/>
        <v xml:space="preserve"> </v>
      </c>
      <c r="Q869" s="59" t="str">
        <f t="shared" si="206"/>
        <v xml:space="preserve"> </v>
      </c>
      <c r="R869" s="36" t="str">
        <f t="shared" si="196"/>
        <v xml:space="preserve"> </v>
      </c>
      <c r="S869" s="37" t="str">
        <f t="shared" ca="1" si="199"/>
        <v xml:space="preserve"> </v>
      </c>
      <c r="T869" s="95">
        <f ca="1">IF(L869&gt;=N$2,1,D869*T870/VLOOKUP(L869,Moeda!A$3:D$24,4,1))</f>
        <v>1</v>
      </c>
    </row>
    <row r="870" spans="1:20" x14ac:dyDescent="0.2">
      <c r="A870" s="8">
        <v>60723</v>
      </c>
      <c r="B870" s="62"/>
      <c r="C870" s="39"/>
      <c r="D870" s="83" t="str">
        <f t="shared" ca="1" si="200"/>
        <v/>
      </c>
      <c r="E870" s="97" t="str">
        <f t="shared" ca="1" si="201"/>
        <v/>
      </c>
      <c r="F870" s="82" t="str">
        <f t="shared" ca="1" si="202"/>
        <v/>
      </c>
      <c r="G870" s="97" t="str">
        <f t="shared" ca="1" si="203"/>
        <v/>
      </c>
      <c r="H870" s="82" t="str">
        <f t="shared" ca="1" si="204"/>
        <v/>
      </c>
      <c r="I870" s="97" t="str">
        <f t="shared" ca="1" si="205"/>
        <v/>
      </c>
      <c r="J870" s="14" t="str">
        <f t="shared" ca="1" si="198"/>
        <v>b</v>
      </c>
      <c r="L870" s="8">
        <f t="shared" si="197"/>
        <v>60723</v>
      </c>
      <c r="N870" s="29"/>
      <c r="O870" t="str">
        <f t="shared" si="194"/>
        <v xml:space="preserve"> </v>
      </c>
      <c r="P870" t="str">
        <f t="shared" si="195"/>
        <v xml:space="preserve"> </v>
      </c>
      <c r="Q870" s="59" t="str">
        <f t="shared" si="206"/>
        <v xml:space="preserve"> </v>
      </c>
      <c r="R870" s="36" t="str">
        <f t="shared" si="196"/>
        <v xml:space="preserve"> </v>
      </c>
      <c r="S870" s="37" t="str">
        <f t="shared" ca="1" si="199"/>
        <v xml:space="preserve"> </v>
      </c>
      <c r="T870" s="95">
        <f ca="1">IF(L870&gt;=N$2,1,D870*T871/VLOOKUP(L870,Moeda!A$3:D$24,4,1))</f>
        <v>1</v>
      </c>
    </row>
    <row r="871" spans="1:20" x14ac:dyDescent="0.2">
      <c r="A871" s="8">
        <v>60753</v>
      </c>
      <c r="B871" s="62"/>
      <c r="C871" s="39"/>
      <c r="D871" s="83" t="str">
        <f t="shared" ca="1" si="200"/>
        <v/>
      </c>
      <c r="E871" s="97" t="str">
        <f t="shared" ca="1" si="201"/>
        <v/>
      </c>
      <c r="F871" s="82" t="str">
        <f t="shared" ca="1" si="202"/>
        <v/>
      </c>
      <c r="G871" s="97" t="str">
        <f t="shared" ca="1" si="203"/>
        <v/>
      </c>
      <c r="H871" s="82" t="str">
        <f t="shared" ca="1" si="204"/>
        <v/>
      </c>
      <c r="I871" s="97" t="str">
        <f t="shared" ca="1" si="205"/>
        <v/>
      </c>
      <c r="J871" s="14" t="str">
        <f t="shared" ca="1" si="198"/>
        <v>b</v>
      </c>
      <c r="L871" s="8">
        <f t="shared" si="197"/>
        <v>60753</v>
      </c>
      <c r="N871" s="29"/>
      <c r="O871" t="str">
        <f t="shared" si="194"/>
        <v xml:space="preserve"> </v>
      </c>
      <c r="P871" t="str">
        <f t="shared" si="195"/>
        <v xml:space="preserve"> </v>
      </c>
      <c r="Q871" s="59" t="str">
        <f t="shared" si="206"/>
        <v xml:space="preserve"> </v>
      </c>
      <c r="R871" s="36" t="str">
        <f t="shared" si="196"/>
        <v xml:space="preserve"> </v>
      </c>
      <c r="S871" s="37" t="str">
        <f t="shared" ca="1" si="199"/>
        <v xml:space="preserve"> </v>
      </c>
      <c r="T871" s="95">
        <f ca="1">IF(L871&gt;=N$2,1,D871*T872/VLOOKUP(L871,Moeda!A$3:D$24,4,1))</f>
        <v>1</v>
      </c>
    </row>
    <row r="872" spans="1:20" x14ac:dyDescent="0.2">
      <c r="A872" s="8">
        <v>60784</v>
      </c>
      <c r="B872" s="62"/>
      <c r="C872" s="39"/>
      <c r="D872" s="83" t="str">
        <f t="shared" ca="1" si="200"/>
        <v/>
      </c>
      <c r="E872" s="97" t="str">
        <f t="shared" ca="1" si="201"/>
        <v/>
      </c>
      <c r="F872" s="82" t="str">
        <f t="shared" ca="1" si="202"/>
        <v/>
      </c>
      <c r="G872" s="97" t="str">
        <f t="shared" ca="1" si="203"/>
        <v/>
      </c>
      <c r="H872" s="82" t="str">
        <f t="shared" ca="1" si="204"/>
        <v/>
      </c>
      <c r="I872" s="97" t="str">
        <f t="shared" ca="1" si="205"/>
        <v/>
      </c>
      <c r="J872" s="14" t="str">
        <f t="shared" ca="1" si="198"/>
        <v>b</v>
      </c>
      <c r="L872" s="8">
        <f t="shared" si="197"/>
        <v>60784</v>
      </c>
      <c r="N872" s="29"/>
      <c r="O872" t="str">
        <f t="shared" si="194"/>
        <v xml:space="preserve"> </v>
      </c>
      <c r="P872" t="str">
        <f t="shared" si="195"/>
        <v xml:space="preserve"> </v>
      </c>
      <c r="Q872" s="59" t="str">
        <f t="shared" si="206"/>
        <v xml:space="preserve"> </v>
      </c>
      <c r="R872" s="36" t="str">
        <f t="shared" si="196"/>
        <v xml:space="preserve"> </v>
      </c>
      <c r="S872" s="37" t="str">
        <f t="shared" ca="1" si="199"/>
        <v xml:space="preserve"> </v>
      </c>
      <c r="T872" s="95">
        <f ca="1">IF(L872&gt;=N$2,1,D872*T873/VLOOKUP(L872,Moeda!A$3:D$24,4,1))</f>
        <v>1</v>
      </c>
    </row>
    <row r="873" spans="1:20" x14ac:dyDescent="0.2">
      <c r="A873" s="8">
        <v>60814</v>
      </c>
      <c r="B873" s="62"/>
      <c r="C873" s="39"/>
      <c r="D873" s="83" t="str">
        <f t="shared" ca="1" si="200"/>
        <v/>
      </c>
      <c r="E873" s="97" t="str">
        <f t="shared" ca="1" si="201"/>
        <v/>
      </c>
      <c r="F873" s="82" t="str">
        <f t="shared" ca="1" si="202"/>
        <v/>
      </c>
      <c r="G873" s="97" t="str">
        <f t="shared" ca="1" si="203"/>
        <v/>
      </c>
      <c r="H873" s="82" t="str">
        <f t="shared" ca="1" si="204"/>
        <v/>
      </c>
      <c r="I873" s="97" t="str">
        <f t="shared" ca="1" si="205"/>
        <v/>
      </c>
      <c r="J873" s="14" t="str">
        <f t="shared" ca="1" si="198"/>
        <v>b</v>
      </c>
      <c r="L873" s="8">
        <f t="shared" si="197"/>
        <v>60814</v>
      </c>
      <c r="N873" s="29"/>
      <c r="O873" t="str">
        <f t="shared" si="194"/>
        <v xml:space="preserve"> </v>
      </c>
      <c r="P873" t="str">
        <f t="shared" si="195"/>
        <v xml:space="preserve"> </v>
      </c>
      <c r="Q873" s="59" t="str">
        <f t="shared" si="206"/>
        <v xml:space="preserve"> </v>
      </c>
      <c r="R873" s="36" t="str">
        <f t="shared" si="196"/>
        <v xml:space="preserve"> </v>
      </c>
      <c r="S873" s="37" t="str">
        <f t="shared" ca="1" si="199"/>
        <v xml:space="preserve"> </v>
      </c>
      <c r="T873" s="95">
        <f ca="1">IF(L873&gt;=N$2,1,D873*T874/VLOOKUP(L873,Moeda!A$3:D$24,4,1))</f>
        <v>1</v>
      </c>
    </row>
    <row r="874" spans="1:20" x14ac:dyDescent="0.2">
      <c r="A874" s="8">
        <v>60845</v>
      </c>
      <c r="B874" s="62"/>
      <c r="C874" s="39"/>
      <c r="D874" s="83" t="str">
        <f t="shared" ca="1" si="200"/>
        <v/>
      </c>
      <c r="E874" s="97" t="str">
        <f t="shared" ca="1" si="201"/>
        <v/>
      </c>
      <c r="F874" s="82" t="str">
        <f t="shared" ca="1" si="202"/>
        <v/>
      </c>
      <c r="G874" s="97" t="str">
        <f t="shared" ca="1" si="203"/>
        <v/>
      </c>
      <c r="H874" s="82" t="str">
        <f t="shared" ca="1" si="204"/>
        <v/>
      </c>
      <c r="I874" s="97" t="str">
        <f t="shared" ca="1" si="205"/>
        <v/>
      </c>
      <c r="J874" s="14" t="str">
        <f t="shared" ca="1" si="198"/>
        <v>b</v>
      </c>
      <c r="L874" s="8">
        <f t="shared" si="197"/>
        <v>60845</v>
      </c>
      <c r="N874" s="29"/>
      <c r="O874" t="str">
        <f t="shared" si="194"/>
        <v xml:space="preserve"> </v>
      </c>
      <c r="P874" t="str">
        <f t="shared" si="195"/>
        <v xml:space="preserve"> </v>
      </c>
      <c r="Q874" s="59" t="str">
        <f t="shared" si="206"/>
        <v xml:space="preserve"> </v>
      </c>
      <c r="R874" s="36" t="str">
        <f t="shared" si="196"/>
        <v xml:space="preserve"> </v>
      </c>
      <c r="S874" s="37" t="str">
        <f t="shared" ca="1" si="199"/>
        <v xml:space="preserve"> </v>
      </c>
      <c r="T874" s="95">
        <f ca="1">IF(L874&gt;=N$2,1,D874*T875/VLOOKUP(L874,Moeda!A$3:D$24,4,1))</f>
        <v>1</v>
      </c>
    </row>
    <row r="875" spans="1:20" x14ac:dyDescent="0.2">
      <c r="A875" s="8">
        <v>60876</v>
      </c>
      <c r="B875" s="62"/>
      <c r="C875" s="39"/>
      <c r="D875" s="83" t="str">
        <f t="shared" ca="1" si="200"/>
        <v/>
      </c>
      <c r="E875" s="97" t="str">
        <f t="shared" ca="1" si="201"/>
        <v/>
      </c>
      <c r="F875" s="82" t="str">
        <f t="shared" ca="1" si="202"/>
        <v/>
      </c>
      <c r="G875" s="97" t="str">
        <f t="shared" ca="1" si="203"/>
        <v/>
      </c>
      <c r="H875" s="82" t="str">
        <f t="shared" ca="1" si="204"/>
        <v/>
      </c>
      <c r="I875" s="97" t="str">
        <f t="shared" ca="1" si="205"/>
        <v/>
      </c>
      <c r="J875" s="14" t="str">
        <f t="shared" ca="1" si="198"/>
        <v>b</v>
      </c>
      <c r="L875" s="8">
        <f t="shared" si="197"/>
        <v>60876</v>
      </c>
      <c r="N875" s="29"/>
      <c r="O875" t="str">
        <f t="shared" si="194"/>
        <v xml:space="preserve"> </v>
      </c>
      <c r="P875" t="str">
        <f t="shared" si="195"/>
        <v xml:space="preserve"> </v>
      </c>
      <c r="Q875" s="59" t="str">
        <f t="shared" si="206"/>
        <v xml:space="preserve"> </v>
      </c>
      <c r="R875" s="36" t="str">
        <f t="shared" si="196"/>
        <v xml:space="preserve"> </v>
      </c>
      <c r="S875" s="37" t="str">
        <f t="shared" ca="1" si="199"/>
        <v xml:space="preserve"> </v>
      </c>
      <c r="T875" s="95">
        <f ca="1">IF(L875&gt;=N$2,1,D875*T876/VLOOKUP(L875,Moeda!A$3:D$24,4,1))</f>
        <v>1</v>
      </c>
    </row>
    <row r="876" spans="1:20" x14ac:dyDescent="0.2">
      <c r="A876" s="8">
        <v>60906</v>
      </c>
      <c r="B876" s="62"/>
      <c r="C876" s="39"/>
      <c r="D876" s="83" t="str">
        <f t="shared" ca="1" si="200"/>
        <v/>
      </c>
      <c r="E876" s="97" t="str">
        <f t="shared" ca="1" si="201"/>
        <v/>
      </c>
      <c r="F876" s="82" t="str">
        <f t="shared" ca="1" si="202"/>
        <v/>
      </c>
      <c r="G876" s="97" t="str">
        <f t="shared" ca="1" si="203"/>
        <v/>
      </c>
      <c r="H876" s="82" t="str">
        <f t="shared" ca="1" si="204"/>
        <v/>
      </c>
      <c r="I876" s="97" t="str">
        <f t="shared" ca="1" si="205"/>
        <v/>
      </c>
      <c r="J876" s="14" t="str">
        <f t="shared" ca="1" si="198"/>
        <v>b</v>
      </c>
      <c r="L876" s="8">
        <f t="shared" si="197"/>
        <v>60906</v>
      </c>
      <c r="N876" s="29"/>
      <c r="O876" t="str">
        <f t="shared" si="194"/>
        <v xml:space="preserve"> </v>
      </c>
      <c r="P876" t="str">
        <f t="shared" si="195"/>
        <v xml:space="preserve"> </v>
      </c>
      <c r="Q876" s="59" t="str">
        <f t="shared" si="206"/>
        <v xml:space="preserve"> </v>
      </c>
      <c r="R876" s="36" t="str">
        <f t="shared" si="196"/>
        <v xml:space="preserve"> </v>
      </c>
      <c r="S876" s="37" t="str">
        <f t="shared" ca="1" si="199"/>
        <v xml:space="preserve"> </v>
      </c>
      <c r="T876" s="95">
        <f ca="1">IF(L876&gt;=N$2,1,D876*T877/VLOOKUP(L876,Moeda!A$3:D$24,4,1))</f>
        <v>1</v>
      </c>
    </row>
    <row r="877" spans="1:20" x14ac:dyDescent="0.2">
      <c r="A877" s="8">
        <v>60937</v>
      </c>
      <c r="B877" s="62"/>
      <c r="C877" s="39"/>
      <c r="D877" s="83" t="str">
        <f t="shared" ca="1" si="200"/>
        <v/>
      </c>
      <c r="E877" s="97" t="str">
        <f t="shared" ca="1" si="201"/>
        <v/>
      </c>
      <c r="F877" s="82" t="str">
        <f t="shared" ca="1" si="202"/>
        <v/>
      </c>
      <c r="G877" s="97" t="str">
        <f t="shared" ca="1" si="203"/>
        <v/>
      </c>
      <c r="H877" s="82" t="str">
        <f t="shared" ca="1" si="204"/>
        <v/>
      </c>
      <c r="I877" s="97" t="str">
        <f t="shared" ca="1" si="205"/>
        <v/>
      </c>
      <c r="J877" s="14" t="str">
        <f t="shared" ca="1" si="198"/>
        <v>b</v>
      </c>
      <c r="L877" s="8">
        <f t="shared" si="197"/>
        <v>60937</v>
      </c>
      <c r="N877" s="29"/>
      <c r="O877" t="str">
        <f t="shared" si="194"/>
        <v xml:space="preserve"> </v>
      </c>
      <c r="P877" t="str">
        <f t="shared" si="195"/>
        <v xml:space="preserve"> </v>
      </c>
      <c r="Q877" s="59" t="str">
        <f t="shared" si="206"/>
        <v xml:space="preserve"> </v>
      </c>
      <c r="R877" s="36" t="str">
        <f t="shared" si="196"/>
        <v xml:space="preserve"> </v>
      </c>
      <c r="S877" s="37" t="str">
        <f t="shared" ca="1" si="199"/>
        <v xml:space="preserve"> </v>
      </c>
      <c r="T877" s="95">
        <f ca="1">IF(L877&gt;=N$2,1,D877*T878/VLOOKUP(L877,Moeda!A$3:D$24,4,1))</f>
        <v>1</v>
      </c>
    </row>
    <row r="878" spans="1:20" x14ac:dyDescent="0.2">
      <c r="A878" s="8">
        <v>60967</v>
      </c>
      <c r="B878" s="62"/>
      <c r="C878" s="39"/>
      <c r="D878" s="83" t="str">
        <f t="shared" ca="1" si="200"/>
        <v/>
      </c>
      <c r="E878" s="97" t="str">
        <f t="shared" ca="1" si="201"/>
        <v/>
      </c>
      <c r="F878" s="82" t="str">
        <f t="shared" ca="1" si="202"/>
        <v/>
      </c>
      <c r="G878" s="97" t="str">
        <f t="shared" ca="1" si="203"/>
        <v/>
      </c>
      <c r="H878" s="82" t="str">
        <f t="shared" ca="1" si="204"/>
        <v/>
      </c>
      <c r="I878" s="97" t="str">
        <f t="shared" ca="1" si="205"/>
        <v/>
      </c>
      <c r="J878" s="14" t="str">
        <f t="shared" ca="1" si="198"/>
        <v>b</v>
      </c>
      <c r="L878" s="8">
        <f t="shared" si="197"/>
        <v>60967</v>
      </c>
      <c r="N878" s="29"/>
      <c r="O878" t="str">
        <f t="shared" si="194"/>
        <v xml:space="preserve"> </v>
      </c>
      <c r="P878" t="str">
        <f t="shared" si="195"/>
        <v xml:space="preserve"> </v>
      </c>
      <c r="Q878" s="59" t="str">
        <f t="shared" si="206"/>
        <v xml:space="preserve"> </v>
      </c>
      <c r="R878" s="36" t="str">
        <f t="shared" si="196"/>
        <v xml:space="preserve"> </v>
      </c>
      <c r="S878" s="37" t="str">
        <f t="shared" ca="1" si="199"/>
        <v xml:space="preserve"> </v>
      </c>
      <c r="T878" s="95">
        <f ca="1">IF(L878&gt;=N$2,1,D878*T879/VLOOKUP(L878,Moeda!A$3:D$24,4,1))</f>
        <v>1</v>
      </c>
    </row>
    <row r="879" spans="1:20" x14ac:dyDescent="0.2">
      <c r="A879" s="8">
        <v>60998</v>
      </c>
      <c r="B879" s="62"/>
      <c r="C879" s="39"/>
      <c r="D879" s="83" t="str">
        <f t="shared" ca="1" si="200"/>
        <v/>
      </c>
      <c r="E879" s="97" t="str">
        <f t="shared" ca="1" si="201"/>
        <v/>
      </c>
      <c r="F879" s="82" t="str">
        <f t="shared" ca="1" si="202"/>
        <v/>
      </c>
      <c r="G879" s="97" t="str">
        <f t="shared" ca="1" si="203"/>
        <v/>
      </c>
      <c r="H879" s="82" t="str">
        <f t="shared" ca="1" si="204"/>
        <v/>
      </c>
      <c r="I879" s="97" t="str">
        <f t="shared" ca="1" si="205"/>
        <v/>
      </c>
      <c r="J879" s="14" t="str">
        <f t="shared" ca="1" si="198"/>
        <v>b</v>
      </c>
      <c r="L879" s="8">
        <f t="shared" si="197"/>
        <v>60998</v>
      </c>
      <c r="N879" s="29"/>
      <c r="O879" t="str">
        <f t="shared" si="194"/>
        <v xml:space="preserve"> </v>
      </c>
      <c r="P879" t="str">
        <f t="shared" si="195"/>
        <v xml:space="preserve"> </v>
      </c>
      <c r="Q879" s="59" t="str">
        <f t="shared" si="206"/>
        <v xml:space="preserve"> </v>
      </c>
      <c r="R879" s="36" t="str">
        <f t="shared" si="196"/>
        <v xml:space="preserve"> </v>
      </c>
      <c r="S879" s="37" t="str">
        <f t="shared" ca="1" si="199"/>
        <v xml:space="preserve"> </v>
      </c>
      <c r="T879" s="95">
        <f ca="1">IF(L879&gt;=N$2,1,D879*T880/VLOOKUP(L879,Moeda!A$3:D$24,4,1))</f>
        <v>1</v>
      </c>
    </row>
    <row r="880" spans="1:20" x14ac:dyDescent="0.2">
      <c r="A880" s="8">
        <v>61029</v>
      </c>
      <c r="B880" s="62"/>
      <c r="C880" s="39"/>
      <c r="D880" s="83" t="str">
        <f t="shared" ca="1" si="200"/>
        <v/>
      </c>
      <c r="E880" s="97" t="str">
        <f t="shared" ca="1" si="201"/>
        <v/>
      </c>
      <c r="F880" s="82" t="str">
        <f t="shared" ca="1" si="202"/>
        <v/>
      </c>
      <c r="G880" s="97" t="str">
        <f t="shared" ca="1" si="203"/>
        <v/>
      </c>
      <c r="H880" s="82" t="str">
        <f t="shared" ca="1" si="204"/>
        <v/>
      </c>
      <c r="I880" s="97" t="str">
        <f t="shared" ca="1" si="205"/>
        <v/>
      </c>
      <c r="J880" s="14" t="str">
        <f t="shared" ca="1" si="198"/>
        <v>b</v>
      </c>
      <c r="L880" s="8">
        <f t="shared" si="197"/>
        <v>61029</v>
      </c>
      <c r="N880" s="29"/>
      <c r="O880" t="str">
        <f t="shared" si="194"/>
        <v xml:space="preserve"> </v>
      </c>
      <c r="P880" t="str">
        <f t="shared" si="195"/>
        <v xml:space="preserve"> </v>
      </c>
      <c r="Q880" s="59" t="str">
        <f t="shared" si="206"/>
        <v xml:space="preserve"> </v>
      </c>
      <c r="R880" s="36" t="str">
        <f t="shared" si="196"/>
        <v xml:space="preserve"> </v>
      </c>
      <c r="S880" s="37" t="str">
        <f t="shared" ca="1" si="199"/>
        <v xml:space="preserve"> </v>
      </c>
      <c r="T880" s="95">
        <f ca="1">IF(L880&gt;=N$2,1,D880*T881/VLOOKUP(L880,Moeda!A$3:D$24,4,1))</f>
        <v>1</v>
      </c>
    </row>
    <row r="881" spans="1:20" x14ac:dyDescent="0.2">
      <c r="A881" s="8">
        <v>61057</v>
      </c>
      <c r="B881" s="62"/>
      <c r="C881" s="39"/>
      <c r="D881" s="83" t="str">
        <f t="shared" ca="1" si="200"/>
        <v/>
      </c>
      <c r="E881" s="97" t="str">
        <f t="shared" ca="1" si="201"/>
        <v/>
      </c>
      <c r="F881" s="82" t="str">
        <f t="shared" ca="1" si="202"/>
        <v/>
      </c>
      <c r="G881" s="97" t="str">
        <f t="shared" ca="1" si="203"/>
        <v/>
      </c>
      <c r="H881" s="82" t="str">
        <f t="shared" ca="1" si="204"/>
        <v/>
      </c>
      <c r="I881" s="97" t="str">
        <f t="shared" ca="1" si="205"/>
        <v/>
      </c>
      <c r="J881" s="14" t="str">
        <f t="shared" ca="1" si="198"/>
        <v>b</v>
      </c>
      <c r="L881" s="8">
        <f t="shared" si="197"/>
        <v>61057</v>
      </c>
      <c r="N881" s="29"/>
      <c r="O881" t="str">
        <f t="shared" si="194"/>
        <v xml:space="preserve"> </v>
      </c>
      <c r="P881" t="str">
        <f t="shared" si="195"/>
        <v xml:space="preserve"> </v>
      </c>
      <c r="Q881" s="59" t="str">
        <f t="shared" si="206"/>
        <v xml:space="preserve"> </v>
      </c>
      <c r="R881" s="36" t="str">
        <f t="shared" si="196"/>
        <v xml:space="preserve"> </v>
      </c>
      <c r="S881" s="37" t="str">
        <f t="shared" ca="1" si="199"/>
        <v xml:space="preserve"> </v>
      </c>
      <c r="T881" s="95">
        <f ca="1">IF(L881&gt;=N$2,1,D881*T882/VLOOKUP(L881,Moeda!A$3:D$24,4,1))</f>
        <v>1</v>
      </c>
    </row>
    <row r="882" spans="1:20" x14ac:dyDescent="0.2">
      <c r="A882" s="8">
        <v>61088</v>
      </c>
      <c r="B882" s="62"/>
      <c r="C882" s="39"/>
      <c r="D882" s="83" t="str">
        <f t="shared" ca="1" si="200"/>
        <v/>
      </c>
      <c r="E882" s="97" t="str">
        <f t="shared" ca="1" si="201"/>
        <v/>
      </c>
      <c r="F882" s="82" t="str">
        <f t="shared" ca="1" si="202"/>
        <v/>
      </c>
      <c r="G882" s="97" t="str">
        <f t="shared" ca="1" si="203"/>
        <v/>
      </c>
      <c r="H882" s="82" t="str">
        <f t="shared" ca="1" si="204"/>
        <v/>
      </c>
      <c r="I882" s="97" t="str">
        <f t="shared" ca="1" si="205"/>
        <v/>
      </c>
      <c r="J882" s="14" t="str">
        <f t="shared" ca="1" si="198"/>
        <v>b</v>
      </c>
      <c r="L882" s="8">
        <f t="shared" si="197"/>
        <v>61088</v>
      </c>
      <c r="N882" s="29"/>
      <c r="O882" t="str">
        <f t="shared" si="194"/>
        <v xml:space="preserve"> </v>
      </c>
      <c r="P882" t="str">
        <f t="shared" si="195"/>
        <v xml:space="preserve"> </v>
      </c>
      <c r="Q882" s="59" t="str">
        <f t="shared" si="206"/>
        <v xml:space="preserve"> </v>
      </c>
      <c r="R882" s="36" t="str">
        <f t="shared" si="196"/>
        <v xml:space="preserve"> </v>
      </c>
      <c r="S882" s="37" t="str">
        <f t="shared" ca="1" si="199"/>
        <v xml:space="preserve"> </v>
      </c>
      <c r="T882" s="95">
        <f ca="1">IF(L882&gt;=N$2,1,D882*T883/VLOOKUP(L882,Moeda!A$3:D$24,4,1))</f>
        <v>1</v>
      </c>
    </row>
    <row r="883" spans="1:20" x14ac:dyDescent="0.2">
      <c r="A883" s="8">
        <v>61118</v>
      </c>
      <c r="B883" s="62"/>
      <c r="C883" s="39"/>
      <c r="D883" s="83" t="str">
        <f t="shared" ca="1" si="200"/>
        <v/>
      </c>
      <c r="E883" s="97" t="str">
        <f t="shared" ca="1" si="201"/>
        <v/>
      </c>
      <c r="F883" s="82" t="str">
        <f t="shared" ca="1" si="202"/>
        <v/>
      </c>
      <c r="G883" s="97" t="str">
        <f t="shared" ca="1" si="203"/>
        <v/>
      </c>
      <c r="H883" s="82" t="str">
        <f t="shared" ca="1" si="204"/>
        <v/>
      </c>
      <c r="I883" s="97" t="str">
        <f t="shared" ca="1" si="205"/>
        <v/>
      </c>
      <c r="J883" s="14" t="str">
        <f t="shared" ca="1" si="198"/>
        <v>b</v>
      </c>
      <c r="L883" s="8">
        <f t="shared" si="197"/>
        <v>61118</v>
      </c>
      <c r="N883" s="29"/>
      <c r="O883" t="str">
        <f t="shared" si="194"/>
        <v xml:space="preserve"> </v>
      </c>
      <c r="P883" t="str">
        <f t="shared" si="195"/>
        <v xml:space="preserve"> </v>
      </c>
      <c r="Q883" s="59" t="str">
        <f t="shared" si="206"/>
        <v xml:space="preserve"> </v>
      </c>
      <c r="R883" s="36" t="str">
        <f t="shared" si="196"/>
        <v xml:space="preserve"> </v>
      </c>
      <c r="S883" s="37" t="str">
        <f t="shared" ca="1" si="199"/>
        <v xml:space="preserve"> </v>
      </c>
      <c r="T883" s="95">
        <f ca="1">IF(L883&gt;=N$2,1,D883*T884/VLOOKUP(L883,Moeda!A$3:D$24,4,1))</f>
        <v>1</v>
      </c>
    </row>
    <row r="884" spans="1:20" x14ac:dyDescent="0.2">
      <c r="A884" s="8">
        <v>61149</v>
      </c>
      <c r="B884" s="62"/>
      <c r="C884" s="39"/>
      <c r="D884" s="83" t="str">
        <f t="shared" ca="1" si="200"/>
        <v/>
      </c>
      <c r="E884" s="97" t="str">
        <f t="shared" ca="1" si="201"/>
        <v/>
      </c>
      <c r="F884" s="82" t="str">
        <f t="shared" ca="1" si="202"/>
        <v/>
      </c>
      <c r="G884" s="97" t="str">
        <f t="shared" ca="1" si="203"/>
        <v/>
      </c>
      <c r="H884" s="82" t="str">
        <f t="shared" ca="1" si="204"/>
        <v/>
      </c>
      <c r="I884" s="97" t="str">
        <f t="shared" ca="1" si="205"/>
        <v/>
      </c>
      <c r="J884" s="14" t="str">
        <f t="shared" ca="1" si="198"/>
        <v>b</v>
      </c>
      <c r="L884" s="8">
        <f t="shared" si="197"/>
        <v>61149</v>
      </c>
      <c r="N884" s="29"/>
      <c r="O884" t="str">
        <f t="shared" ref="O884:O947" si="207">IF(M884&gt;=1,YEAR(A884)," ")</f>
        <v xml:space="preserve"> </v>
      </c>
      <c r="P884" t="str">
        <f t="shared" ref="P884:P947" si="208">IF(M884&gt;=1,MONTH(A884)," ")</f>
        <v xml:space="preserve"> </v>
      </c>
      <c r="Q884" s="59" t="str">
        <f t="shared" si="206"/>
        <v xml:space="preserve"> </v>
      </c>
      <c r="R884" s="36" t="str">
        <f t="shared" ref="R884:R947" si="209">IF(M884&gt;=1,E884," ")</f>
        <v xml:space="preserve"> </v>
      </c>
      <c r="S884" s="37" t="str">
        <f t="shared" ca="1" si="199"/>
        <v xml:space="preserve"> </v>
      </c>
      <c r="T884" s="95">
        <f ca="1">IF(L884&gt;=N$2,1,D884*T885/VLOOKUP(L884,Moeda!A$3:D$24,4,1))</f>
        <v>1</v>
      </c>
    </row>
    <row r="885" spans="1:20" x14ac:dyDescent="0.2">
      <c r="A885" s="8">
        <v>61179</v>
      </c>
      <c r="B885" s="62"/>
      <c r="C885" s="39"/>
      <c r="D885" s="83" t="str">
        <f t="shared" ca="1" si="200"/>
        <v/>
      </c>
      <c r="E885" s="97" t="str">
        <f t="shared" ca="1" si="201"/>
        <v/>
      </c>
      <c r="F885" s="82" t="str">
        <f t="shared" ca="1" si="202"/>
        <v/>
      </c>
      <c r="G885" s="97" t="str">
        <f t="shared" ca="1" si="203"/>
        <v/>
      </c>
      <c r="H885" s="82" t="str">
        <f t="shared" ca="1" si="204"/>
        <v/>
      </c>
      <c r="I885" s="97" t="str">
        <f t="shared" ca="1" si="205"/>
        <v/>
      </c>
      <c r="J885" s="14" t="str">
        <f t="shared" ca="1" si="198"/>
        <v>b</v>
      </c>
      <c r="L885" s="8">
        <f t="shared" si="197"/>
        <v>61179</v>
      </c>
      <c r="N885" s="29"/>
      <c r="O885" t="str">
        <f t="shared" si="207"/>
        <v xml:space="preserve"> </v>
      </c>
      <c r="P885" t="str">
        <f t="shared" si="208"/>
        <v xml:space="preserve"> </v>
      </c>
      <c r="Q885" s="59" t="str">
        <f t="shared" si="206"/>
        <v xml:space="preserve"> </v>
      </c>
      <c r="R885" s="36" t="str">
        <f t="shared" si="209"/>
        <v xml:space="preserve"> </v>
      </c>
      <c r="S885" s="37" t="str">
        <f t="shared" ca="1" si="199"/>
        <v xml:space="preserve"> </v>
      </c>
      <c r="T885" s="95">
        <f ca="1">IF(L885&gt;=N$2,1,D885*T886/VLOOKUP(L885,Moeda!A$3:D$24,4,1))</f>
        <v>1</v>
      </c>
    </row>
    <row r="886" spans="1:20" x14ac:dyDescent="0.2">
      <c r="A886" s="8">
        <v>61210</v>
      </c>
      <c r="B886" s="62"/>
      <c r="C886" s="39"/>
      <c r="D886" s="83" t="str">
        <f t="shared" ca="1" si="200"/>
        <v/>
      </c>
      <c r="E886" s="97" t="str">
        <f t="shared" ca="1" si="201"/>
        <v/>
      </c>
      <c r="F886" s="82" t="str">
        <f t="shared" ca="1" si="202"/>
        <v/>
      </c>
      <c r="G886" s="97" t="str">
        <f t="shared" ca="1" si="203"/>
        <v/>
      </c>
      <c r="H886" s="82" t="str">
        <f t="shared" ca="1" si="204"/>
        <v/>
      </c>
      <c r="I886" s="97" t="str">
        <f t="shared" ca="1" si="205"/>
        <v/>
      </c>
      <c r="J886" s="14" t="str">
        <f t="shared" ca="1" si="198"/>
        <v>b</v>
      </c>
      <c r="L886" s="8">
        <f t="shared" si="197"/>
        <v>61210</v>
      </c>
      <c r="N886" s="29"/>
      <c r="O886" t="str">
        <f t="shared" si="207"/>
        <v xml:space="preserve"> </v>
      </c>
      <c r="P886" t="str">
        <f t="shared" si="208"/>
        <v xml:space="preserve"> </v>
      </c>
      <c r="Q886" s="59" t="str">
        <f t="shared" si="206"/>
        <v xml:space="preserve"> </v>
      </c>
      <c r="R886" s="36" t="str">
        <f t="shared" si="209"/>
        <v xml:space="preserve"> </v>
      </c>
      <c r="S886" s="37" t="str">
        <f t="shared" ca="1" si="199"/>
        <v xml:space="preserve"> </v>
      </c>
      <c r="T886" s="95">
        <f ca="1">IF(L886&gt;=N$2,1,D886*T887/VLOOKUP(L886,Moeda!A$3:D$24,4,1))</f>
        <v>1</v>
      </c>
    </row>
    <row r="887" spans="1:20" x14ac:dyDescent="0.2">
      <c r="A887" s="8">
        <v>61241</v>
      </c>
      <c r="B887" s="62"/>
      <c r="C887" s="39"/>
      <c r="D887" s="83" t="str">
        <f t="shared" ca="1" si="200"/>
        <v/>
      </c>
      <c r="E887" s="97" t="str">
        <f t="shared" ca="1" si="201"/>
        <v/>
      </c>
      <c r="F887" s="82" t="str">
        <f t="shared" ca="1" si="202"/>
        <v/>
      </c>
      <c r="G887" s="97" t="str">
        <f t="shared" ca="1" si="203"/>
        <v/>
      </c>
      <c r="H887" s="82" t="str">
        <f t="shared" ca="1" si="204"/>
        <v/>
      </c>
      <c r="I887" s="97" t="str">
        <f t="shared" ca="1" si="205"/>
        <v/>
      </c>
      <c r="J887" s="14" t="str">
        <f t="shared" ca="1" si="198"/>
        <v>b</v>
      </c>
      <c r="L887" s="8">
        <f t="shared" si="197"/>
        <v>61241</v>
      </c>
      <c r="N887" s="29"/>
      <c r="O887" t="str">
        <f t="shared" si="207"/>
        <v xml:space="preserve"> </v>
      </c>
      <c r="P887" t="str">
        <f t="shared" si="208"/>
        <v xml:space="preserve"> </v>
      </c>
      <c r="Q887" s="59" t="str">
        <f t="shared" si="206"/>
        <v xml:space="preserve"> </v>
      </c>
      <c r="R887" s="36" t="str">
        <f t="shared" si="209"/>
        <v xml:space="preserve"> </v>
      </c>
      <c r="S887" s="37" t="str">
        <f t="shared" ca="1" si="199"/>
        <v xml:space="preserve"> </v>
      </c>
      <c r="T887" s="95">
        <f ca="1">IF(L887&gt;=N$2,1,D887*T888/VLOOKUP(L887,Moeda!A$3:D$24,4,1))</f>
        <v>1</v>
      </c>
    </row>
    <row r="888" spans="1:20" x14ac:dyDescent="0.2">
      <c r="A888" s="8">
        <v>61271</v>
      </c>
      <c r="B888" s="62"/>
      <c r="C888" s="39"/>
      <c r="D888" s="83" t="str">
        <f t="shared" ca="1" si="200"/>
        <v/>
      </c>
      <c r="E888" s="97" t="str">
        <f t="shared" ca="1" si="201"/>
        <v/>
      </c>
      <c r="F888" s="82" t="str">
        <f t="shared" ca="1" si="202"/>
        <v/>
      </c>
      <c r="G888" s="97" t="str">
        <f t="shared" ca="1" si="203"/>
        <v/>
      </c>
      <c r="H888" s="82" t="str">
        <f t="shared" ca="1" si="204"/>
        <v/>
      </c>
      <c r="I888" s="97" t="str">
        <f t="shared" ca="1" si="205"/>
        <v/>
      </c>
      <c r="J888" s="14" t="str">
        <f t="shared" ca="1" si="198"/>
        <v>b</v>
      </c>
      <c r="L888" s="8">
        <f t="shared" si="197"/>
        <v>61271</v>
      </c>
      <c r="N888" s="29"/>
      <c r="O888" t="str">
        <f t="shared" si="207"/>
        <v xml:space="preserve"> </v>
      </c>
      <c r="P888" t="str">
        <f t="shared" si="208"/>
        <v xml:space="preserve"> </v>
      </c>
      <c r="Q888" s="59" t="str">
        <f t="shared" si="206"/>
        <v xml:space="preserve"> </v>
      </c>
      <c r="R888" s="36" t="str">
        <f t="shared" si="209"/>
        <v xml:space="preserve"> </v>
      </c>
      <c r="S888" s="37" t="str">
        <f t="shared" ca="1" si="199"/>
        <v xml:space="preserve"> </v>
      </c>
      <c r="T888" s="95">
        <f ca="1">IF(L888&gt;=N$2,1,D888*T889/VLOOKUP(L888,Moeda!A$3:D$24,4,1))</f>
        <v>1</v>
      </c>
    </row>
    <row r="889" spans="1:20" x14ac:dyDescent="0.2">
      <c r="A889" s="8">
        <v>61302</v>
      </c>
      <c r="B889" s="62"/>
      <c r="C889" s="39"/>
      <c r="D889" s="83" t="str">
        <f t="shared" ca="1" si="200"/>
        <v/>
      </c>
      <c r="E889" s="97" t="str">
        <f t="shared" ca="1" si="201"/>
        <v/>
      </c>
      <c r="F889" s="82" t="str">
        <f t="shared" ca="1" si="202"/>
        <v/>
      </c>
      <c r="G889" s="97" t="str">
        <f t="shared" ca="1" si="203"/>
        <v/>
      </c>
      <c r="H889" s="82" t="str">
        <f t="shared" ca="1" si="204"/>
        <v/>
      </c>
      <c r="I889" s="97" t="str">
        <f t="shared" ca="1" si="205"/>
        <v/>
      </c>
      <c r="J889" s="14" t="str">
        <f t="shared" ca="1" si="198"/>
        <v>b</v>
      </c>
      <c r="L889" s="8">
        <f t="shared" si="197"/>
        <v>61302</v>
      </c>
      <c r="N889" s="29"/>
      <c r="O889" t="str">
        <f t="shared" si="207"/>
        <v xml:space="preserve"> </v>
      </c>
      <c r="P889" t="str">
        <f t="shared" si="208"/>
        <v xml:space="preserve"> </v>
      </c>
      <c r="Q889" s="59" t="str">
        <f t="shared" si="206"/>
        <v xml:space="preserve"> </v>
      </c>
      <c r="R889" s="36" t="str">
        <f t="shared" si="209"/>
        <v xml:space="preserve"> </v>
      </c>
      <c r="S889" s="37" t="str">
        <f t="shared" ca="1" si="199"/>
        <v xml:space="preserve"> </v>
      </c>
      <c r="T889" s="95">
        <f ca="1">IF(L889&gt;=N$2,1,D889*T890/VLOOKUP(L889,Moeda!A$3:D$24,4,1))</f>
        <v>1</v>
      </c>
    </row>
    <row r="890" spans="1:20" x14ac:dyDescent="0.2">
      <c r="A890" s="8">
        <v>61332</v>
      </c>
      <c r="B890" s="62"/>
      <c r="C890" s="39"/>
      <c r="D890" s="83" t="str">
        <f t="shared" ca="1" si="200"/>
        <v/>
      </c>
      <c r="E890" s="97" t="str">
        <f t="shared" ca="1" si="201"/>
        <v/>
      </c>
      <c r="F890" s="82" t="str">
        <f t="shared" ca="1" si="202"/>
        <v/>
      </c>
      <c r="G890" s="97" t="str">
        <f t="shared" ca="1" si="203"/>
        <v/>
      </c>
      <c r="H890" s="82" t="str">
        <f t="shared" ca="1" si="204"/>
        <v/>
      </c>
      <c r="I890" s="97" t="str">
        <f t="shared" ca="1" si="205"/>
        <v/>
      </c>
      <c r="J890" s="14" t="str">
        <f t="shared" ca="1" si="198"/>
        <v>b</v>
      </c>
      <c r="L890" s="8">
        <f t="shared" si="197"/>
        <v>61332</v>
      </c>
      <c r="N890" s="29"/>
      <c r="O890" t="str">
        <f t="shared" si="207"/>
        <v xml:space="preserve"> </v>
      </c>
      <c r="P890" t="str">
        <f t="shared" si="208"/>
        <v xml:space="preserve"> </v>
      </c>
      <c r="Q890" s="59" t="str">
        <f t="shared" si="206"/>
        <v xml:space="preserve"> </v>
      </c>
      <c r="R890" s="36" t="str">
        <f t="shared" si="209"/>
        <v xml:space="preserve"> </v>
      </c>
      <c r="S890" s="37" t="str">
        <f t="shared" ca="1" si="199"/>
        <v xml:space="preserve"> </v>
      </c>
      <c r="T890" s="95">
        <f ca="1">IF(L890&gt;=N$2,1,D890*T891/VLOOKUP(L890,Moeda!A$3:D$24,4,1))</f>
        <v>1</v>
      </c>
    </row>
    <row r="891" spans="1:20" x14ac:dyDescent="0.2">
      <c r="A891" s="8">
        <v>61363</v>
      </c>
      <c r="B891" s="62"/>
      <c r="C891" s="39"/>
      <c r="D891" s="83" t="str">
        <f t="shared" ca="1" si="200"/>
        <v/>
      </c>
      <c r="E891" s="97" t="str">
        <f t="shared" ca="1" si="201"/>
        <v/>
      </c>
      <c r="F891" s="82" t="str">
        <f t="shared" ca="1" si="202"/>
        <v/>
      </c>
      <c r="G891" s="97" t="str">
        <f t="shared" ca="1" si="203"/>
        <v/>
      </c>
      <c r="H891" s="82" t="str">
        <f t="shared" ca="1" si="204"/>
        <v/>
      </c>
      <c r="I891" s="97" t="str">
        <f t="shared" ca="1" si="205"/>
        <v/>
      </c>
      <c r="J891" s="14" t="str">
        <f t="shared" ca="1" si="198"/>
        <v>b</v>
      </c>
      <c r="L891" s="8">
        <f t="shared" si="197"/>
        <v>61363</v>
      </c>
      <c r="N891" s="29"/>
      <c r="O891" t="str">
        <f t="shared" si="207"/>
        <v xml:space="preserve"> </v>
      </c>
      <c r="P891" t="str">
        <f t="shared" si="208"/>
        <v xml:space="preserve"> </v>
      </c>
      <c r="Q891" s="59" t="str">
        <f t="shared" si="206"/>
        <v xml:space="preserve"> </v>
      </c>
      <c r="R891" s="36" t="str">
        <f t="shared" si="209"/>
        <v xml:space="preserve"> </v>
      </c>
      <c r="S891" s="37" t="str">
        <f t="shared" ca="1" si="199"/>
        <v xml:space="preserve"> </v>
      </c>
      <c r="T891" s="95">
        <f ca="1">IF(L891&gt;=N$2,1,D891*T892/VLOOKUP(L891,Moeda!A$3:D$24,4,1))</f>
        <v>1</v>
      </c>
    </row>
    <row r="892" spans="1:20" x14ac:dyDescent="0.2">
      <c r="A892" s="8">
        <v>61394</v>
      </c>
      <c r="B892" s="62"/>
      <c r="C892" s="39"/>
      <c r="D892" s="83" t="str">
        <f t="shared" ca="1" si="200"/>
        <v/>
      </c>
      <c r="E892" s="97" t="str">
        <f t="shared" ca="1" si="201"/>
        <v/>
      </c>
      <c r="F892" s="82" t="str">
        <f t="shared" ca="1" si="202"/>
        <v/>
      </c>
      <c r="G892" s="97" t="str">
        <f t="shared" ca="1" si="203"/>
        <v/>
      </c>
      <c r="H892" s="82" t="str">
        <f t="shared" ca="1" si="204"/>
        <v/>
      </c>
      <c r="I892" s="97" t="str">
        <f t="shared" ca="1" si="205"/>
        <v/>
      </c>
      <c r="J892" s="14" t="str">
        <f t="shared" ca="1" si="198"/>
        <v>b</v>
      </c>
      <c r="L892" s="8">
        <f t="shared" si="197"/>
        <v>61394</v>
      </c>
      <c r="N892" s="29"/>
      <c r="O892" t="str">
        <f t="shared" si="207"/>
        <v xml:space="preserve"> </v>
      </c>
      <c r="P892" t="str">
        <f t="shared" si="208"/>
        <v xml:space="preserve"> </v>
      </c>
      <c r="Q892" s="59" t="str">
        <f t="shared" si="206"/>
        <v xml:space="preserve"> </v>
      </c>
      <c r="R892" s="36" t="str">
        <f t="shared" si="209"/>
        <v xml:space="preserve"> </v>
      </c>
      <c r="S892" s="37" t="str">
        <f t="shared" ca="1" si="199"/>
        <v xml:space="preserve"> </v>
      </c>
      <c r="T892" s="95">
        <f ca="1">IF(L892&gt;=N$2,1,D892*T893/VLOOKUP(L892,Moeda!A$3:D$24,4,1))</f>
        <v>1</v>
      </c>
    </row>
    <row r="893" spans="1:20" x14ac:dyDescent="0.2">
      <c r="A893" s="8">
        <v>61423</v>
      </c>
      <c r="B893" s="62"/>
      <c r="C893" s="39"/>
      <c r="D893" s="83" t="str">
        <f t="shared" ca="1" si="200"/>
        <v/>
      </c>
      <c r="E893" s="97" t="str">
        <f t="shared" ca="1" si="201"/>
        <v/>
      </c>
      <c r="F893" s="82" t="str">
        <f t="shared" ca="1" si="202"/>
        <v/>
      </c>
      <c r="G893" s="97" t="str">
        <f t="shared" ca="1" si="203"/>
        <v/>
      </c>
      <c r="H893" s="82" t="str">
        <f t="shared" ca="1" si="204"/>
        <v/>
      </c>
      <c r="I893" s="97" t="str">
        <f t="shared" ca="1" si="205"/>
        <v/>
      </c>
      <c r="J893" s="14" t="str">
        <f t="shared" ca="1" si="198"/>
        <v>b</v>
      </c>
      <c r="L893" s="8">
        <f t="shared" si="197"/>
        <v>61423</v>
      </c>
      <c r="N893" s="29"/>
      <c r="O893" t="str">
        <f t="shared" si="207"/>
        <v xml:space="preserve"> </v>
      </c>
      <c r="P893" t="str">
        <f t="shared" si="208"/>
        <v xml:space="preserve"> </v>
      </c>
      <c r="Q893" s="59" t="str">
        <f t="shared" si="206"/>
        <v xml:space="preserve"> </v>
      </c>
      <c r="R893" s="36" t="str">
        <f t="shared" si="209"/>
        <v xml:space="preserve"> </v>
      </c>
      <c r="S893" s="37" t="str">
        <f t="shared" ca="1" si="199"/>
        <v xml:space="preserve"> </v>
      </c>
      <c r="T893" s="95">
        <f ca="1">IF(L893&gt;=N$2,1,D893*T894/VLOOKUP(L893,Moeda!A$3:D$24,4,1))</f>
        <v>1</v>
      </c>
    </row>
    <row r="894" spans="1:20" x14ac:dyDescent="0.2">
      <c r="A894" s="8">
        <v>61454</v>
      </c>
      <c r="B894" s="62"/>
      <c r="C894" s="39"/>
      <c r="D894" s="83" t="str">
        <f t="shared" ca="1" si="200"/>
        <v/>
      </c>
      <c r="E894" s="97" t="str">
        <f t="shared" ca="1" si="201"/>
        <v/>
      </c>
      <c r="F894" s="82" t="str">
        <f t="shared" ca="1" si="202"/>
        <v/>
      </c>
      <c r="G894" s="97" t="str">
        <f t="shared" ca="1" si="203"/>
        <v/>
      </c>
      <c r="H894" s="82" t="str">
        <f t="shared" ca="1" si="204"/>
        <v/>
      </c>
      <c r="I894" s="97" t="str">
        <f t="shared" ca="1" si="205"/>
        <v/>
      </c>
      <c r="J894" s="14" t="str">
        <f t="shared" ca="1" si="198"/>
        <v>b</v>
      </c>
      <c r="L894" s="8">
        <f t="shared" si="197"/>
        <v>61454</v>
      </c>
      <c r="N894" s="29"/>
      <c r="O894" t="str">
        <f t="shared" si="207"/>
        <v xml:space="preserve"> </v>
      </c>
      <c r="P894" t="str">
        <f t="shared" si="208"/>
        <v xml:space="preserve"> </v>
      </c>
      <c r="Q894" s="59" t="str">
        <f t="shared" si="206"/>
        <v xml:space="preserve"> </v>
      </c>
      <c r="R894" s="36" t="str">
        <f t="shared" si="209"/>
        <v xml:space="preserve"> </v>
      </c>
      <c r="S894" s="37" t="str">
        <f t="shared" ca="1" si="199"/>
        <v xml:space="preserve"> </v>
      </c>
      <c r="T894" s="95">
        <f ca="1">IF(L894&gt;=N$2,1,D894*T895/VLOOKUP(L894,Moeda!A$3:D$24,4,1))</f>
        <v>1</v>
      </c>
    </row>
    <row r="895" spans="1:20" x14ac:dyDescent="0.2">
      <c r="A895" s="8">
        <v>61484</v>
      </c>
      <c r="B895" s="62"/>
      <c r="C895" s="39"/>
      <c r="D895" s="83" t="str">
        <f t="shared" ca="1" si="200"/>
        <v/>
      </c>
      <c r="E895" s="97" t="str">
        <f t="shared" ca="1" si="201"/>
        <v/>
      </c>
      <c r="F895" s="82" t="str">
        <f t="shared" ca="1" si="202"/>
        <v/>
      </c>
      <c r="G895" s="97" t="str">
        <f t="shared" ca="1" si="203"/>
        <v/>
      </c>
      <c r="H895" s="82" t="str">
        <f t="shared" ca="1" si="204"/>
        <v/>
      </c>
      <c r="I895" s="97" t="str">
        <f t="shared" ca="1" si="205"/>
        <v/>
      </c>
      <c r="J895" s="14" t="str">
        <f t="shared" ca="1" si="198"/>
        <v>b</v>
      </c>
      <c r="L895" s="8">
        <f t="shared" si="197"/>
        <v>61484</v>
      </c>
      <c r="N895" s="29"/>
      <c r="O895" t="str">
        <f t="shared" si="207"/>
        <v xml:space="preserve"> </v>
      </c>
      <c r="P895" t="str">
        <f t="shared" si="208"/>
        <v xml:space="preserve"> </v>
      </c>
      <c r="Q895" s="59" t="str">
        <f t="shared" si="206"/>
        <v xml:space="preserve"> </v>
      </c>
      <c r="R895" s="36" t="str">
        <f t="shared" si="209"/>
        <v xml:space="preserve"> </v>
      </c>
      <c r="S895" s="37" t="str">
        <f t="shared" ca="1" si="199"/>
        <v xml:space="preserve"> </v>
      </c>
      <c r="T895" s="95">
        <f ca="1">IF(L895&gt;=N$2,1,D895*T896/VLOOKUP(L895,Moeda!A$3:D$24,4,1))</f>
        <v>1</v>
      </c>
    </row>
    <row r="896" spans="1:20" x14ac:dyDescent="0.2">
      <c r="A896" s="8">
        <v>61515</v>
      </c>
      <c r="B896" s="62"/>
      <c r="C896" s="39"/>
      <c r="D896" s="83" t="str">
        <f t="shared" ca="1" si="200"/>
        <v/>
      </c>
      <c r="E896" s="97" t="str">
        <f t="shared" ca="1" si="201"/>
        <v/>
      </c>
      <c r="F896" s="82" t="str">
        <f t="shared" ca="1" si="202"/>
        <v/>
      </c>
      <c r="G896" s="97" t="str">
        <f t="shared" ca="1" si="203"/>
        <v/>
      </c>
      <c r="H896" s="82" t="str">
        <f t="shared" ca="1" si="204"/>
        <v/>
      </c>
      <c r="I896" s="97" t="str">
        <f t="shared" ca="1" si="205"/>
        <v/>
      </c>
      <c r="J896" s="14" t="str">
        <f t="shared" ca="1" si="198"/>
        <v>b</v>
      </c>
      <c r="L896" s="8">
        <f t="shared" si="197"/>
        <v>61515</v>
      </c>
      <c r="N896" s="29"/>
      <c r="O896" t="str">
        <f t="shared" si="207"/>
        <v xml:space="preserve"> </v>
      </c>
      <c r="P896" t="str">
        <f t="shared" si="208"/>
        <v xml:space="preserve"> </v>
      </c>
      <c r="Q896" s="59" t="str">
        <f t="shared" si="206"/>
        <v xml:space="preserve"> </v>
      </c>
      <c r="R896" s="36" t="str">
        <f t="shared" si="209"/>
        <v xml:space="preserve"> </v>
      </c>
      <c r="S896" s="37" t="str">
        <f t="shared" ca="1" si="199"/>
        <v xml:space="preserve"> </v>
      </c>
      <c r="T896" s="95">
        <f ca="1">IF(L896&gt;=N$2,1,D896*T897/VLOOKUP(L896,Moeda!A$3:D$24,4,1))</f>
        <v>1</v>
      </c>
    </row>
    <row r="897" spans="1:20" x14ac:dyDescent="0.2">
      <c r="A897" s="8">
        <v>61545</v>
      </c>
      <c r="B897" s="62"/>
      <c r="C897" s="39"/>
      <c r="D897" s="83" t="str">
        <f t="shared" ca="1" si="200"/>
        <v/>
      </c>
      <c r="E897" s="97" t="str">
        <f t="shared" ca="1" si="201"/>
        <v/>
      </c>
      <c r="F897" s="82" t="str">
        <f t="shared" ca="1" si="202"/>
        <v/>
      </c>
      <c r="G897" s="97" t="str">
        <f t="shared" ca="1" si="203"/>
        <v/>
      </c>
      <c r="H897" s="82" t="str">
        <f t="shared" ca="1" si="204"/>
        <v/>
      </c>
      <c r="I897" s="97" t="str">
        <f t="shared" ca="1" si="205"/>
        <v/>
      </c>
      <c r="J897" s="14" t="str">
        <f t="shared" ca="1" si="198"/>
        <v>b</v>
      </c>
      <c r="L897" s="8">
        <f t="shared" si="197"/>
        <v>61545</v>
      </c>
      <c r="N897" s="29"/>
      <c r="O897" t="str">
        <f t="shared" si="207"/>
        <v xml:space="preserve"> </v>
      </c>
      <c r="P897" t="str">
        <f t="shared" si="208"/>
        <v xml:space="preserve"> </v>
      </c>
      <c r="Q897" s="59" t="str">
        <f t="shared" si="206"/>
        <v xml:space="preserve"> </v>
      </c>
      <c r="R897" s="36" t="str">
        <f t="shared" si="209"/>
        <v xml:space="preserve"> </v>
      </c>
      <c r="S897" s="37" t="str">
        <f t="shared" ca="1" si="199"/>
        <v xml:space="preserve"> </v>
      </c>
      <c r="T897" s="95">
        <f ca="1">IF(L897&gt;=N$2,1,D897*T898/VLOOKUP(L897,Moeda!A$3:D$24,4,1))</f>
        <v>1</v>
      </c>
    </row>
    <row r="898" spans="1:20" x14ac:dyDescent="0.2">
      <c r="A898" s="8">
        <v>61576</v>
      </c>
      <c r="B898" s="62"/>
      <c r="C898" s="39"/>
      <c r="D898" s="83" t="str">
        <f t="shared" ca="1" si="200"/>
        <v/>
      </c>
      <c r="E898" s="97" t="str">
        <f t="shared" ca="1" si="201"/>
        <v/>
      </c>
      <c r="F898" s="82" t="str">
        <f t="shared" ca="1" si="202"/>
        <v/>
      </c>
      <c r="G898" s="97" t="str">
        <f t="shared" ca="1" si="203"/>
        <v/>
      </c>
      <c r="H898" s="82" t="str">
        <f t="shared" ca="1" si="204"/>
        <v/>
      </c>
      <c r="I898" s="97" t="str">
        <f t="shared" ca="1" si="205"/>
        <v/>
      </c>
      <c r="J898" s="14" t="str">
        <f t="shared" ca="1" si="198"/>
        <v>b</v>
      </c>
      <c r="L898" s="8">
        <f t="shared" si="197"/>
        <v>61576</v>
      </c>
      <c r="N898" s="29"/>
      <c r="O898" t="str">
        <f t="shared" si="207"/>
        <v xml:space="preserve"> </v>
      </c>
      <c r="P898" t="str">
        <f t="shared" si="208"/>
        <v xml:space="preserve"> </v>
      </c>
      <c r="Q898" s="59" t="str">
        <f t="shared" si="206"/>
        <v xml:space="preserve"> </v>
      </c>
      <c r="R898" s="36" t="str">
        <f t="shared" si="209"/>
        <v xml:space="preserve"> </v>
      </c>
      <c r="S898" s="37" t="str">
        <f t="shared" ca="1" si="199"/>
        <v xml:space="preserve"> </v>
      </c>
      <c r="T898" s="95">
        <f ca="1">IF(L898&gt;=N$2,1,D898*T899/VLOOKUP(L898,Moeda!A$3:D$24,4,1))</f>
        <v>1</v>
      </c>
    </row>
    <row r="899" spans="1:20" x14ac:dyDescent="0.2">
      <c r="A899" s="8">
        <v>61607</v>
      </c>
      <c r="B899" s="62"/>
      <c r="C899" s="39"/>
      <c r="D899" s="83" t="str">
        <f t="shared" ca="1" si="200"/>
        <v/>
      </c>
      <c r="E899" s="97" t="str">
        <f t="shared" ca="1" si="201"/>
        <v/>
      </c>
      <c r="F899" s="82" t="str">
        <f t="shared" ca="1" si="202"/>
        <v/>
      </c>
      <c r="G899" s="97" t="str">
        <f t="shared" ca="1" si="203"/>
        <v/>
      </c>
      <c r="H899" s="82" t="str">
        <f t="shared" ca="1" si="204"/>
        <v/>
      </c>
      <c r="I899" s="97" t="str">
        <f t="shared" ca="1" si="205"/>
        <v/>
      </c>
      <c r="J899" s="14" t="str">
        <f t="shared" ca="1" si="198"/>
        <v>b</v>
      </c>
      <c r="L899" s="8">
        <f t="shared" ref="L899:L962" si="210">A899</f>
        <v>61607</v>
      </c>
      <c r="N899" s="29"/>
      <c r="O899" t="str">
        <f t="shared" si="207"/>
        <v xml:space="preserve"> </v>
      </c>
      <c r="P899" t="str">
        <f t="shared" si="208"/>
        <v xml:space="preserve"> </v>
      </c>
      <c r="Q899" s="59" t="str">
        <f t="shared" si="206"/>
        <v xml:space="preserve"> </v>
      </c>
      <c r="R899" s="36" t="str">
        <f t="shared" si="209"/>
        <v xml:space="preserve"> </v>
      </c>
      <c r="S899" s="37" t="str">
        <f t="shared" ca="1" si="199"/>
        <v xml:space="preserve"> </v>
      </c>
      <c r="T899" s="95">
        <f ca="1">IF(L899&gt;=N$2,1,D899*T900/VLOOKUP(L899,Moeda!A$3:D$24,4,1))</f>
        <v>1</v>
      </c>
    </row>
    <row r="900" spans="1:20" x14ac:dyDescent="0.2">
      <c r="A900" s="8">
        <v>61637</v>
      </c>
      <c r="B900" s="62"/>
      <c r="C900" s="39"/>
      <c r="D900" s="83" t="str">
        <f t="shared" ca="1" si="200"/>
        <v/>
      </c>
      <c r="E900" s="97" t="str">
        <f t="shared" ca="1" si="201"/>
        <v/>
      </c>
      <c r="F900" s="82" t="str">
        <f t="shared" ca="1" si="202"/>
        <v/>
      </c>
      <c r="G900" s="97" t="str">
        <f t="shared" ca="1" si="203"/>
        <v/>
      </c>
      <c r="H900" s="82" t="str">
        <f t="shared" ca="1" si="204"/>
        <v/>
      </c>
      <c r="I900" s="97" t="str">
        <f t="shared" ca="1" si="205"/>
        <v/>
      </c>
      <c r="J900" s="14" t="str">
        <f t="shared" ref="J900:J963" ca="1" si="211">CELL("tipo",C900)</f>
        <v>b</v>
      </c>
      <c r="L900" s="8">
        <f t="shared" si="210"/>
        <v>61637</v>
      </c>
      <c r="N900" s="29"/>
      <c r="O900" t="str">
        <f t="shared" si="207"/>
        <v xml:space="preserve"> </v>
      </c>
      <c r="P900" t="str">
        <f t="shared" si="208"/>
        <v xml:space="preserve"> </v>
      </c>
      <c r="Q900" s="59" t="str">
        <f t="shared" si="206"/>
        <v xml:space="preserve"> </v>
      </c>
      <c r="R900" s="36" t="str">
        <f t="shared" si="209"/>
        <v xml:space="preserve"> </v>
      </c>
      <c r="S900" s="37" t="str">
        <f t="shared" ca="1" si="199"/>
        <v xml:space="preserve"> </v>
      </c>
      <c r="T900" s="95">
        <f ca="1">IF(L900&gt;=N$2,1,D900*T901/VLOOKUP(L900,Moeda!A$3:D$24,4,1))</f>
        <v>1</v>
      </c>
    </row>
    <row r="901" spans="1:20" x14ac:dyDescent="0.2">
      <c r="A901" s="8">
        <v>61668</v>
      </c>
      <c r="B901" s="62"/>
      <c r="C901" s="39"/>
      <c r="D901" s="83" t="str">
        <f t="shared" ca="1" si="200"/>
        <v/>
      </c>
      <c r="E901" s="97" t="str">
        <f t="shared" ca="1" si="201"/>
        <v/>
      </c>
      <c r="F901" s="82" t="str">
        <f t="shared" ca="1" si="202"/>
        <v/>
      </c>
      <c r="G901" s="97" t="str">
        <f t="shared" ca="1" si="203"/>
        <v/>
      </c>
      <c r="H901" s="82" t="str">
        <f t="shared" ca="1" si="204"/>
        <v/>
      </c>
      <c r="I901" s="97" t="str">
        <f t="shared" ca="1" si="205"/>
        <v/>
      </c>
      <c r="J901" s="14" t="str">
        <f t="shared" ca="1" si="211"/>
        <v>b</v>
      </c>
      <c r="L901" s="8">
        <f t="shared" si="210"/>
        <v>61668</v>
      </c>
      <c r="N901" s="29"/>
      <c r="O901" t="str">
        <f t="shared" si="207"/>
        <v xml:space="preserve"> </v>
      </c>
      <c r="P901" t="str">
        <f t="shared" si="208"/>
        <v xml:space="preserve"> </v>
      </c>
      <c r="Q901" s="59" t="str">
        <f t="shared" si="206"/>
        <v xml:space="preserve"> </v>
      </c>
      <c r="R901" s="36" t="str">
        <f t="shared" si="209"/>
        <v xml:space="preserve"> </v>
      </c>
      <c r="S901" s="37" t="str">
        <f t="shared" ca="1" si="199"/>
        <v xml:space="preserve"> </v>
      </c>
      <c r="T901" s="95">
        <f ca="1">IF(L901&gt;=N$2,1,D901*T902/VLOOKUP(L901,Moeda!A$3:D$24,4,1))</f>
        <v>1</v>
      </c>
    </row>
    <row r="902" spans="1:20" x14ac:dyDescent="0.2">
      <c r="A902" s="8">
        <v>61698</v>
      </c>
      <c r="B902" s="62"/>
      <c r="C902" s="39"/>
      <c r="D902" s="83" t="str">
        <f t="shared" ca="1" si="200"/>
        <v/>
      </c>
      <c r="E902" s="97" t="str">
        <f t="shared" ca="1" si="201"/>
        <v/>
      </c>
      <c r="F902" s="82" t="str">
        <f t="shared" ca="1" si="202"/>
        <v/>
      </c>
      <c r="G902" s="97" t="str">
        <f t="shared" ca="1" si="203"/>
        <v/>
      </c>
      <c r="H902" s="82" t="str">
        <f t="shared" ca="1" si="204"/>
        <v/>
      </c>
      <c r="I902" s="97" t="str">
        <f t="shared" ca="1" si="205"/>
        <v/>
      </c>
      <c r="J902" s="14" t="str">
        <f t="shared" ca="1" si="211"/>
        <v>b</v>
      </c>
      <c r="L902" s="8">
        <f t="shared" si="210"/>
        <v>61698</v>
      </c>
      <c r="N902" s="29"/>
      <c r="O902" t="str">
        <f t="shared" si="207"/>
        <v xml:space="preserve"> </v>
      </c>
      <c r="P902" t="str">
        <f t="shared" si="208"/>
        <v xml:space="preserve"> </v>
      </c>
      <c r="Q902" s="59" t="str">
        <f t="shared" si="206"/>
        <v xml:space="preserve"> </v>
      </c>
      <c r="R902" s="36" t="str">
        <f t="shared" si="209"/>
        <v xml:space="preserve"> </v>
      </c>
      <c r="S902" s="37" t="str">
        <f t="shared" ca="1" si="199"/>
        <v xml:space="preserve"> </v>
      </c>
      <c r="T902" s="95">
        <f ca="1">IF(L902&gt;=N$2,1,D902*T903/VLOOKUP(L902,Moeda!A$3:D$24,4,1))</f>
        <v>1</v>
      </c>
    </row>
    <row r="903" spans="1:20" x14ac:dyDescent="0.2">
      <c r="A903" s="8">
        <v>61729</v>
      </c>
      <c r="B903" s="62"/>
      <c r="C903" s="39"/>
      <c r="D903" s="83" t="str">
        <f t="shared" ca="1" si="200"/>
        <v/>
      </c>
      <c r="E903" s="97" t="str">
        <f t="shared" ca="1" si="201"/>
        <v/>
      </c>
      <c r="F903" s="82" t="str">
        <f t="shared" ca="1" si="202"/>
        <v/>
      </c>
      <c r="G903" s="97" t="str">
        <f t="shared" ca="1" si="203"/>
        <v/>
      </c>
      <c r="H903" s="82" t="str">
        <f t="shared" ca="1" si="204"/>
        <v/>
      </c>
      <c r="I903" s="97" t="str">
        <f t="shared" ca="1" si="205"/>
        <v/>
      </c>
      <c r="J903" s="14" t="str">
        <f t="shared" ca="1" si="211"/>
        <v>b</v>
      </c>
      <c r="L903" s="8">
        <f t="shared" si="210"/>
        <v>61729</v>
      </c>
      <c r="N903" s="29"/>
      <c r="O903" t="str">
        <f t="shared" si="207"/>
        <v xml:space="preserve"> </v>
      </c>
      <c r="P903" t="str">
        <f t="shared" si="208"/>
        <v xml:space="preserve"> </v>
      </c>
      <c r="Q903" s="59" t="str">
        <f t="shared" si="206"/>
        <v xml:space="preserve"> </v>
      </c>
      <c r="R903" s="36" t="str">
        <f t="shared" si="209"/>
        <v xml:space="preserve"> </v>
      </c>
      <c r="S903" s="37" t="str">
        <f t="shared" ca="1" si="199"/>
        <v xml:space="preserve"> </v>
      </c>
      <c r="T903" s="95">
        <f ca="1">IF(L903&gt;=N$2,1,D903*T904/VLOOKUP(L903,Moeda!A$3:D$24,4,1))</f>
        <v>1</v>
      </c>
    </row>
    <row r="904" spans="1:20" x14ac:dyDescent="0.2">
      <c r="A904" s="8">
        <v>61760</v>
      </c>
      <c r="B904" s="62"/>
      <c r="C904" s="39"/>
      <c r="D904" s="83" t="str">
        <f t="shared" ca="1" si="200"/>
        <v/>
      </c>
      <c r="E904" s="97" t="str">
        <f t="shared" ca="1" si="201"/>
        <v/>
      </c>
      <c r="F904" s="82" t="str">
        <f t="shared" ca="1" si="202"/>
        <v/>
      </c>
      <c r="G904" s="97" t="str">
        <f t="shared" ca="1" si="203"/>
        <v/>
      </c>
      <c r="H904" s="82" t="str">
        <f t="shared" ca="1" si="204"/>
        <v/>
      </c>
      <c r="I904" s="97" t="str">
        <f t="shared" ca="1" si="205"/>
        <v/>
      </c>
      <c r="J904" s="14" t="str">
        <f t="shared" ca="1" si="211"/>
        <v>b</v>
      </c>
      <c r="L904" s="8">
        <f t="shared" si="210"/>
        <v>61760</v>
      </c>
      <c r="N904" s="29"/>
      <c r="O904" t="str">
        <f t="shared" si="207"/>
        <v xml:space="preserve"> </v>
      </c>
      <c r="P904" t="str">
        <f t="shared" si="208"/>
        <v xml:space="preserve"> </v>
      </c>
      <c r="Q904" s="59" t="str">
        <f t="shared" si="206"/>
        <v xml:space="preserve"> </v>
      </c>
      <c r="R904" s="36" t="str">
        <f t="shared" si="209"/>
        <v xml:space="preserve"> </v>
      </c>
      <c r="S904" s="37" t="str">
        <f t="shared" ca="1" si="199"/>
        <v xml:space="preserve"> </v>
      </c>
      <c r="T904" s="95">
        <f ca="1">IF(L904&gt;=N$2,1,D904*T905/VLOOKUP(L904,Moeda!A$3:D$24,4,1))</f>
        <v>1</v>
      </c>
    </row>
    <row r="905" spans="1:20" x14ac:dyDescent="0.2">
      <c r="A905" s="8">
        <v>61788</v>
      </c>
      <c r="B905" s="62"/>
      <c r="C905" s="39"/>
      <c r="D905" s="83" t="str">
        <f t="shared" ca="1" si="200"/>
        <v/>
      </c>
      <c r="E905" s="97" t="str">
        <f t="shared" ca="1" si="201"/>
        <v/>
      </c>
      <c r="F905" s="82" t="str">
        <f t="shared" ca="1" si="202"/>
        <v/>
      </c>
      <c r="G905" s="97" t="str">
        <f t="shared" ca="1" si="203"/>
        <v/>
      </c>
      <c r="H905" s="82" t="str">
        <f t="shared" ca="1" si="204"/>
        <v/>
      </c>
      <c r="I905" s="97" t="str">
        <f t="shared" ca="1" si="205"/>
        <v/>
      </c>
      <c r="J905" s="14" t="str">
        <f t="shared" ca="1" si="211"/>
        <v>b</v>
      </c>
      <c r="L905" s="8">
        <f t="shared" si="210"/>
        <v>61788</v>
      </c>
      <c r="N905" s="29"/>
      <c r="O905" t="str">
        <f t="shared" si="207"/>
        <v xml:space="preserve"> </v>
      </c>
      <c r="P905" t="str">
        <f t="shared" si="208"/>
        <v xml:space="preserve"> </v>
      </c>
      <c r="Q905" s="59" t="str">
        <f t="shared" si="206"/>
        <v xml:space="preserve"> </v>
      </c>
      <c r="R905" s="36" t="str">
        <f t="shared" si="209"/>
        <v xml:space="preserve"> </v>
      </c>
      <c r="S905" s="37" t="str">
        <f t="shared" ca="1" si="199"/>
        <v xml:space="preserve"> </v>
      </c>
      <c r="T905" s="95">
        <f ca="1">IF(L905&gt;=N$2,1,D905*T906/VLOOKUP(L905,Moeda!A$3:D$24,4,1))</f>
        <v>1</v>
      </c>
    </row>
    <row r="906" spans="1:20" x14ac:dyDescent="0.2">
      <c r="A906" s="8">
        <v>61819</v>
      </c>
      <c r="B906" s="62"/>
      <c r="C906" s="39"/>
      <c r="D906" s="83" t="str">
        <f t="shared" ca="1" si="200"/>
        <v/>
      </c>
      <c r="E906" s="97" t="str">
        <f t="shared" ca="1" si="201"/>
        <v/>
      </c>
      <c r="F906" s="82" t="str">
        <f t="shared" ca="1" si="202"/>
        <v/>
      </c>
      <c r="G906" s="97" t="str">
        <f t="shared" ca="1" si="203"/>
        <v/>
      </c>
      <c r="H906" s="82" t="str">
        <f t="shared" ca="1" si="204"/>
        <v/>
      </c>
      <c r="I906" s="97" t="str">
        <f t="shared" ca="1" si="205"/>
        <v/>
      </c>
      <c r="J906" s="14" t="str">
        <f t="shared" ca="1" si="211"/>
        <v>b</v>
      </c>
      <c r="L906" s="8">
        <f t="shared" si="210"/>
        <v>61819</v>
      </c>
      <c r="N906" s="29"/>
      <c r="O906" t="str">
        <f t="shared" si="207"/>
        <v xml:space="preserve"> </v>
      </c>
      <c r="P906" t="str">
        <f t="shared" si="208"/>
        <v xml:space="preserve"> </v>
      </c>
      <c r="Q906" s="59" t="str">
        <f t="shared" si="206"/>
        <v xml:space="preserve"> </v>
      </c>
      <c r="R906" s="36" t="str">
        <f t="shared" si="209"/>
        <v xml:space="preserve"> </v>
      </c>
      <c r="S906" s="37" t="str">
        <f t="shared" ca="1" si="199"/>
        <v xml:space="preserve"> </v>
      </c>
      <c r="T906" s="95">
        <f ca="1">IF(L906&gt;=N$2,1,D906*T907/VLOOKUP(L906,Moeda!A$3:D$24,4,1))</f>
        <v>1</v>
      </c>
    </row>
    <row r="907" spans="1:20" x14ac:dyDescent="0.2">
      <c r="A907" s="8">
        <v>61849</v>
      </c>
      <c r="B907" s="62"/>
      <c r="C907" s="39"/>
      <c r="D907" s="83" t="str">
        <f t="shared" ca="1" si="200"/>
        <v/>
      </c>
      <c r="E907" s="97" t="str">
        <f t="shared" ca="1" si="201"/>
        <v/>
      </c>
      <c r="F907" s="82" t="str">
        <f t="shared" ca="1" si="202"/>
        <v/>
      </c>
      <c r="G907" s="97" t="str">
        <f t="shared" ca="1" si="203"/>
        <v/>
      </c>
      <c r="H907" s="82" t="str">
        <f t="shared" ca="1" si="204"/>
        <v/>
      </c>
      <c r="I907" s="97" t="str">
        <f t="shared" ca="1" si="205"/>
        <v/>
      </c>
      <c r="J907" s="14" t="str">
        <f t="shared" ca="1" si="211"/>
        <v>b</v>
      </c>
      <c r="L907" s="8">
        <f t="shared" si="210"/>
        <v>61849</v>
      </c>
      <c r="N907" s="29"/>
      <c r="O907" t="str">
        <f t="shared" si="207"/>
        <v xml:space="preserve"> </v>
      </c>
      <c r="P907" t="str">
        <f t="shared" si="208"/>
        <v xml:space="preserve"> </v>
      </c>
      <c r="Q907" s="59" t="str">
        <f t="shared" si="206"/>
        <v xml:space="preserve"> </v>
      </c>
      <c r="R907" s="36" t="str">
        <f t="shared" si="209"/>
        <v xml:space="preserve"> </v>
      </c>
      <c r="S907" s="37" t="str">
        <f t="shared" ca="1" si="199"/>
        <v xml:space="preserve"> </v>
      </c>
      <c r="T907" s="95">
        <f ca="1">IF(L907&gt;=N$2,1,D907*T908/VLOOKUP(L907,Moeda!A$3:D$24,4,1))</f>
        <v>1</v>
      </c>
    </row>
    <row r="908" spans="1:20" x14ac:dyDescent="0.2">
      <c r="A908" s="8">
        <v>61880</v>
      </c>
      <c r="B908" s="62"/>
      <c r="C908" s="39"/>
      <c r="D908" s="83" t="str">
        <f t="shared" ca="1" si="200"/>
        <v/>
      </c>
      <c r="E908" s="97" t="str">
        <f t="shared" ca="1" si="201"/>
        <v/>
      </c>
      <c r="F908" s="82" t="str">
        <f t="shared" ca="1" si="202"/>
        <v/>
      </c>
      <c r="G908" s="97" t="str">
        <f t="shared" ca="1" si="203"/>
        <v/>
      </c>
      <c r="H908" s="82" t="str">
        <f t="shared" ca="1" si="204"/>
        <v/>
      </c>
      <c r="I908" s="97" t="str">
        <f t="shared" ca="1" si="205"/>
        <v/>
      </c>
      <c r="J908" s="14" t="str">
        <f t="shared" ca="1" si="211"/>
        <v>b</v>
      </c>
      <c r="L908" s="8">
        <f t="shared" si="210"/>
        <v>61880</v>
      </c>
      <c r="N908" s="29"/>
      <c r="O908" t="str">
        <f t="shared" si="207"/>
        <v xml:space="preserve"> </v>
      </c>
      <c r="P908" t="str">
        <f t="shared" si="208"/>
        <v xml:space="preserve"> </v>
      </c>
      <c r="Q908" s="59" t="str">
        <f t="shared" si="206"/>
        <v xml:space="preserve"> </v>
      </c>
      <c r="R908" s="36" t="str">
        <f t="shared" si="209"/>
        <v xml:space="preserve"> </v>
      </c>
      <c r="S908" s="37" t="str">
        <f t="shared" ca="1" si="199"/>
        <v xml:space="preserve"> </v>
      </c>
      <c r="T908" s="95">
        <f ca="1">IF(L908&gt;=N$2,1,D908*T909/VLOOKUP(L908,Moeda!A$3:D$24,4,1))</f>
        <v>1</v>
      </c>
    </row>
    <row r="909" spans="1:20" x14ac:dyDescent="0.2">
      <c r="A909" s="8">
        <v>61910</v>
      </c>
      <c r="B909" s="62"/>
      <c r="C909" s="39"/>
      <c r="D909" s="83" t="str">
        <f t="shared" ca="1" si="200"/>
        <v/>
      </c>
      <c r="E909" s="97" t="str">
        <f t="shared" ca="1" si="201"/>
        <v/>
      </c>
      <c r="F909" s="82" t="str">
        <f t="shared" ca="1" si="202"/>
        <v/>
      </c>
      <c r="G909" s="97" t="str">
        <f t="shared" ca="1" si="203"/>
        <v/>
      </c>
      <c r="H909" s="82" t="str">
        <f t="shared" ca="1" si="204"/>
        <v/>
      </c>
      <c r="I909" s="97" t="str">
        <f t="shared" ca="1" si="205"/>
        <v/>
      </c>
      <c r="J909" s="14" t="str">
        <f t="shared" ca="1" si="211"/>
        <v>b</v>
      </c>
      <c r="L909" s="8">
        <f t="shared" si="210"/>
        <v>61910</v>
      </c>
      <c r="N909" s="29"/>
      <c r="O909" t="str">
        <f t="shared" si="207"/>
        <v xml:space="preserve"> </v>
      </c>
      <c r="P909" t="str">
        <f t="shared" si="208"/>
        <v xml:space="preserve"> </v>
      </c>
      <c r="Q909" s="59" t="str">
        <f t="shared" si="206"/>
        <v xml:space="preserve"> </v>
      </c>
      <c r="R909" s="36" t="str">
        <f t="shared" si="209"/>
        <v xml:space="preserve"> </v>
      </c>
      <c r="S909" s="37" t="str">
        <f t="shared" ca="1" si="199"/>
        <v xml:space="preserve"> </v>
      </c>
      <c r="T909" s="95">
        <f ca="1">IF(L909&gt;=N$2,1,D909*T910/VLOOKUP(L909,Moeda!A$3:D$24,4,1))</f>
        <v>1</v>
      </c>
    </row>
    <row r="910" spans="1:20" x14ac:dyDescent="0.2">
      <c r="A910" s="8">
        <v>61941</v>
      </c>
      <c r="B910" s="62"/>
      <c r="C910" s="39"/>
      <c r="D910" s="83" t="str">
        <f t="shared" ca="1" si="200"/>
        <v/>
      </c>
      <c r="E910" s="97" t="str">
        <f t="shared" ca="1" si="201"/>
        <v/>
      </c>
      <c r="F910" s="82" t="str">
        <f t="shared" ca="1" si="202"/>
        <v/>
      </c>
      <c r="G910" s="97" t="str">
        <f t="shared" ca="1" si="203"/>
        <v/>
      </c>
      <c r="H910" s="82" t="str">
        <f t="shared" ca="1" si="204"/>
        <v/>
      </c>
      <c r="I910" s="97" t="str">
        <f t="shared" ca="1" si="205"/>
        <v/>
      </c>
      <c r="J910" s="14" t="str">
        <f t="shared" ca="1" si="211"/>
        <v>b</v>
      </c>
      <c r="L910" s="8">
        <f t="shared" si="210"/>
        <v>61941</v>
      </c>
      <c r="N910" s="29"/>
      <c r="O910" t="str">
        <f t="shared" si="207"/>
        <v xml:space="preserve"> </v>
      </c>
      <c r="P910" t="str">
        <f t="shared" si="208"/>
        <v xml:space="preserve"> </v>
      </c>
      <c r="Q910" s="59" t="str">
        <f t="shared" si="206"/>
        <v xml:space="preserve"> </v>
      </c>
      <c r="R910" s="36" t="str">
        <f t="shared" si="209"/>
        <v xml:space="preserve"> </v>
      </c>
      <c r="S910" s="37" t="str">
        <f t="shared" ca="1" si="199"/>
        <v xml:space="preserve"> </v>
      </c>
      <c r="T910" s="95">
        <f ca="1">IF(L910&gt;=N$2,1,D910*T911/VLOOKUP(L910,Moeda!A$3:D$24,4,1))</f>
        <v>1</v>
      </c>
    </row>
    <row r="911" spans="1:20" x14ac:dyDescent="0.2">
      <c r="A911" s="8">
        <v>61972</v>
      </c>
      <c r="B911" s="62"/>
      <c r="C911" s="39"/>
      <c r="D911" s="83" t="str">
        <f t="shared" ca="1" si="200"/>
        <v/>
      </c>
      <c r="E911" s="97" t="str">
        <f t="shared" ca="1" si="201"/>
        <v/>
      </c>
      <c r="F911" s="82" t="str">
        <f t="shared" ca="1" si="202"/>
        <v/>
      </c>
      <c r="G911" s="97" t="str">
        <f t="shared" ca="1" si="203"/>
        <v/>
      </c>
      <c r="H911" s="82" t="str">
        <f t="shared" ca="1" si="204"/>
        <v/>
      </c>
      <c r="I911" s="97" t="str">
        <f t="shared" ca="1" si="205"/>
        <v/>
      </c>
      <c r="J911" s="14" t="str">
        <f t="shared" ca="1" si="211"/>
        <v>b</v>
      </c>
      <c r="L911" s="8">
        <f t="shared" si="210"/>
        <v>61972</v>
      </c>
      <c r="N911" s="29"/>
      <c r="O911" t="str">
        <f t="shared" si="207"/>
        <v xml:space="preserve"> </v>
      </c>
      <c r="P911" t="str">
        <f t="shared" si="208"/>
        <v xml:space="preserve"> </v>
      </c>
      <c r="Q911" s="59" t="str">
        <f t="shared" si="206"/>
        <v xml:space="preserve"> </v>
      </c>
      <c r="R911" s="36" t="str">
        <f t="shared" si="209"/>
        <v xml:space="preserve"> </v>
      </c>
      <c r="S911" s="37" t="str">
        <f t="shared" ca="1" si="199"/>
        <v xml:space="preserve"> </v>
      </c>
      <c r="T911" s="95">
        <f ca="1">IF(L911&gt;=N$2,1,D911*T912/VLOOKUP(L911,Moeda!A$3:D$24,4,1))</f>
        <v>1</v>
      </c>
    </row>
    <row r="912" spans="1:20" x14ac:dyDescent="0.2">
      <c r="A912" s="8">
        <v>62002</v>
      </c>
      <c r="B912" s="62"/>
      <c r="C912" s="39"/>
      <c r="D912" s="83" t="str">
        <f t="shared" ca="1" si="200"/>
        <v/>
      </c>
      <c r="E912" s="97" t="str">
        <f t="shared" ca="1" si="201"/>
        <v/>
      </c>
      <c r="F912" s="82" t="str">
        <f t="shared" ca="1" si="202"/>
        <v/>
      </c>
      <c r="G912" s="97" t="str">
        <f t="shared" ca="1" si="203"/>
        <v/>
      </c>
      <c r="H912" s="82" t="str">
        <f t="shared" ca="1" si="204"/>
        <v/>
      </c>
      <c r="I912" s="97" t="str">
        <f t="shared" ca="1" si="205"/>
        <v/>
      </c>
      <c r="J912" s="14" t="str">
        <f t="shared" ca="1" si="211"/>
        <v>b</v>
      </c>
      <c r="L912" s="8">
        <f t="shared" si="210"/>
        <v>62002</v>
      </c>
      <c r="N912" s="29"/>
      <c r="O912" t="str">
        <f t="shared" si="207"/>
        <v xml:space="preserve"> </v>
      </c>
      <c r="P912" t="str">
        <f t="shared" si="208"/>
        <v xml:space="preserve"> </v>
      </c>
      <c r="Q912" s="59" t="str">
        <f t="shared" si="206"/>
        <v xml:space="preserve"> </v>
      </c>
      <c r="R912" s="36" t="str">
        <f t="shared" si="209"/>
        <v xml:space="preserve"> </v>
      </c>
      <c r="S912" s="37" t="str">
        <f t="shared" ca="1" si="199"/>
        <v xml:space="preserve"> </v>
      </c>
      <c r="T912" s="95">
        <f ca="1">IF(L912&gt;=N$2,1,D912*T913/VLOOKUP(L912,Moeda!A$3:D$24,4,1))</f>
        <v>1</v>
      </c>
    </row>
    <row r="913" spans="1:20" x14ac:dyDescent="0.2">
      <c r="A913" s="8">
        <v>62033</v>
      </c>
      <c r="B913" s="62"/>
      <c r="C913" s="39"/>
      <c r="D913" s="83" t="str">
        <f t="shared" ca="1" si="200"/>
        <v/>
      </c>
      <c r="E913" s="97" t="str">
        <f t="shared" ca="1" si="201"/>
        <v/>
      </c>
      <c r="F913" s="82" t="str">
        <f t="shared" ca="1" si="202"/>
        <v/>
      </c>
      <c r="G913" s="97" t="str">
        <f t="shared" ca="1" si="203"/>
        <v/>
      </c>
      <c r="H913" s="82" t="str">
        <f t="shared" ca="1" si="204"/>
        <v/>
      </c>
      <c r="I913" s="97" t="str">
        <f t="shared" ca="1" si="205"/>
        <v/>
      </c>
      <c r="J913" s="14" t="str">
        <f t="shared" ca="1" si="211"/>
        <v>b</v>
      </c>
      <c r="L913" s="8">
        <f t="shared" si="210"/>
        <v>62033</v>
      </c>
      <c r="N913" s="29"/>
      <c r="O913" t="str">
        <f t="shared" si="207"/>
        <v xml:space="preserve"> </v>
      </c>
      <c r="P913" t="str">
        <f t="shared" si="208"/>
        <v xml:space="preserve"> </v>
      </c>
      <c r="Q913" s="59" t="str">
        <f t="shared" si="206"/>
        <v xml:space="preserve"> </v>
      </c>
      <c r="R913" s="36" t="str">
        <f t="shared" si="209"/>
        <v xml:space="preserve"> </v>
      </c>
      <c r="S913" s="37" t="str">
        <f t="shared" ca="1" si="199"/>
        <v xml:space="preserve"> </v>
      </c>
      <c r="T913" s="95">
        <f ca="1">IF(L913&gt;=N$2,1,D913*T914/VLOOKUP(L913,Moeda!A$3:D$24,4,1))</f>
        <v>1</v>
      </c>
    </row>
    <row r="914" spans="1:20" x14ac:dyDescent="0.2">
      <c r="A914" s="8">
        <v>62063</v>
      </c>
      <c r="B914" s="62"/>
      <c r="C914" s="39"/>
      <c r="D914" s="83" t="str">
        <f t="shared" ca="1" si="200"/>
        <v/>
      </c>
      <c r="E914" s="97" t="str">
        <f t="shared" ca="1" si="201"/>
        <v/>
      </c>
      <c r="F914" s="82" t="str">
        <f t="shared" ca="1" si="202"/>
        <v/>
      </c>
      <c r="G914" s="97" t="str">
        <f t="shared" ca="1" si="203"/>
        <v/>
      </c>
      <c r="H914" s="82" t="str">
        <f t="shared" ca="1" si="204"/>
        <v/>
      </c>
      <c r="I914" s="97" t="str">
        <f t="shared" ca="1" si="205"/>
        <v/>
      </c>
      <c r="J914" s="14" t="str">
        <f t="shared" ca="1" si="211"/>
        <v>b</v>
      </c>
      <c r="L914" s="8">
        <f t="shared" si="210"/>
        <v>62063</v>
      </c>
      <c r="N914" s="29"/>
      <c r="O914" t="str">
        <f t="shared" si="207"/>
        <v xml:space="preserve"> </v>
      </c>
      <c r="P914" t="str">
        <f t="shared" si="208"/>
        <v xml:space="preserve"> </v>
      </c>
      <c r="Q914" s="59" t="str">
        <f t="shared" si="206"/>
        <v xml:space="preserve"> </v>
      </c>
      <c r="R914" s="36" t="str">
        <f t="shared" si="209"/>
        <v xml:space="preserve"> </v>
      </c>
      <c r="S914" s="37" t="str">
        <f t="shared" ca="1" si="199"/>
        <v xml:space="preserve"> </v>
      </c>
      <c r="T914" s="95">
        <f ca="1">IF(L914&gt;=N$2,1,D914*T915/VLOOKUP(L914,Moeda!A$3:D$24,4,1))</f>
        <v>1</v>
      </c>
    </row>
    <row r="915" spans="1:20" x14ac:dyDescent="0.2">
      <c r="A915" s="8">
        <v>62094</v>
      </c>
      <c r="B915" s="62"/>
      <c r="C915" s="39"/>
      <c r="D915" s="83" t="str">
        <f t="shared" ca="1" si="200"/>
        <v/>
      </c>
      <c r="E915" s="97" t="str">
        <f t="shared" ca="1" si="201"/>
        <v/>
      </c>
      <c r="F915" s="82" t="str">
        <f t="shared" ca="1" si="202"/>
        <v/>
      </c>
      <c r="G915" s="97" t="str">
        <f t="shared" ca="1" si="203"/>
        <v/>
      </c>
      <c r="H915" s="82" t="str">
        <f t="shared" ca="1" si="204"/>
        <v/>
      </c>
      <c r="I915" s="97" t="str">
        <f t="shared" ca="1" si="205"/>
        <v/>
      </c>
      <c r="J915" s="14" t="str">
        <f t="shared" ca="1" si="211"/>
        <v>b</v>
      </c>
      <c r="L915" s="8">
        <f t="shared" si="210"/>
        <v>62094</v>
      </c>
      <c r="N915" s="29"/>
      <c r="O915" t="str">
        <f t="shared" si="207"/>
        <v xml:space="preserve"> </v>
      </c>
      <c r="P915" t="str">
        <f t="shared" si="208"/>
        <v xml:space="preserve"> </v>
      </c>
      <c r="Q915" s="59" t="str">
        <f t="shared" si="206"/>
        <v xml:space="preserve"> </v>
      </c>
      <c r="R915" s="36" t="str">
        <f t="shared" si="209"/>
        <v xml:space="preserve"> </v>
      </c>
      <c r="S915" s="37" t="str">
        <f t="shared" ref="S915:S978" ca="1" si="212">IF(L915=N$2,1,IF(L915&lt;N$2,T915," "))</f>
        <v xml:space="preserve"> </v>
      </c>
      <c r="T915" s="95">
        <f ca="1">IF(L915&gt;=N$2,1,D915*T916/VLOOKUP(L915,Moeda!A$3:D$24,4,1))</f>
        <v>1</v>
      </c>
    </row>
    <row r="916" spans="1:20" x14ac:dyDescent="0.2">
      <c r="A916" s="8">
        <v>62125</v>
      </c>
      <c r="B916" s="62"/>
      <c r="C916" s="39"/>
      <c r="D916" s="83" t="str">
        <f t="shared" ref="D916:D979" ca="1" si="213">IF(J916="b","",C916/C915)</f>
        <v/>
      </c>
      <c r="E916" s="97" t="str">
        <f t="shared" ref="E916:E979" ca="1" si="214">IF($J916="b","",100*(D916-1))</f>
        <v/>
      </c>
      <c r="F916" s="82" t="str">
        <f t="shared" ref="F916:F979" ca="1" si="215">IF(J916="b","",IF(MONTH(A916)=1,D916,D916*F915))</f>
        <v/>
      </c>
      <c r="G916" s="97" t="str">
        <f t="shared" ref="G916:G979" ca="1" si="216">IF($J916="b","",100*(F916-1))</f>
        <v/>
      </c>
      <c r="H916" s="82" t="str">
        <f t="shared" ref="H916:H979" ca="1" si="217">IF($J916="b","",PRODUCT(D905:D916))</f>
        <v/>
      </c>
      <c r="I916" s="97" t="str">
        <f t="shared" ref="I916:I979" ca="1" si="218">IF($J916="b","",100*(H916-1))</f>
        <v/>
      </c>
      <c r="J916" s="14" t="str">
        <f t="shared" ca="1" si="211"/>
        <v>b</v>
      </c>
      <c r="L916" s="8">
        <f t="shared" si="210"/>
        <v>62125</v>
      </c>
      <c r="N916" s="29"/>
      <c r="O916" t="str">
        <f t="shared" si="207"/>
        <v xml:space="preserve"> </v>
      </c>
      <c r="P916" t="str">
        <f t="shared" si="208"/>
        <v xml:space="preserve"> </v>
      </c>
      <c r="Q916" s="59" t="str">
        <f t="shared" si="206"/>
        <v xml:space="preserve"> </v>
      </c>
      <c r="R916" s="36" t="str">
        <f t="shared" si="209"/>
        <v xml:space="preserve"> </v>
      </c>
      <c r="S916" s="37" t="str">
        <f t="shared" ca="1" si="212"/>
        <v xml:space="preserve"> </v>
      </c>
      <c r="T916" s="95">
        <f ca="1">IF(L916&gt;=N$2,1,D916*T917/VLOOKUP(L916,Moeda!A$3:D$24,4,1))</f>
        <v>1</v>
      </c>
    </row>
    <row r="917" spans="1:20" x14ac:dyDescent="0.2">
      <c r="A917" s="8">
        <v>62153</v>
      </c>
      <c r="B917" s="62"/>
      <c r="C917" s="39"/>
      <c r="D917" s="83" t="str">
        <f t="shared" ca="1" si="213"/>
        <v/>
      </c>
      <c r="E917" s="97" t="str">
        <f t="shared" ca="1" si="214"/>
        <v/>
      </c>
      <c r="F917" s="82" t="str">
        <f t="shared" ca="1" si="215"/>
        <v/>
      </c>
      <c r="G917" s="97" t="str">
        <f t="shared" ca="1" si="216"/>
        <v/>
      </c>
      <c r="H917" s="82" t="str">
        <f t="shared" ca="1" si="217"/>
        <v/>
      </c>
      <c r="I917" s="97" t="str">
        <f t="shared" ca="1" si="218"/>
        <v/>
      </c>
      <c r="J917" s="14" t="str">
        <f t="shared" ca="1" si="211"/>
        <v>b</v>
      </c>
      <c r="L917" s="8">
        <f t="shared" si="210"/>
        <v>62153</v>
      </c>
      <c r="N917" s="29"/>
      <c r="O917" t="str">
        <f t="shared" si="207"/>
        <v xml:space="preserve"> </v>
      </c>
      <c r="P917" t="str">
        <f t="shared" si="208"/>
        <v xml:space="preserve"> </v>
      </c>
      <c r="Q917" s="59" t="str">
        <f t="shared" si="206"/>
        <v xml:space="preserve"> </v>
      </c>
      <c r="R917" s="36" t="str">
        <f t="shared" si="209"/>
        <v xml:space="preserve"> </v>
      </c>
      <c r="S917" s="37" t="str">
        <f t="shared" ca="1" si="212"/>
        <v xml:space="preserve"> </v>
      </c>
      <c r="T917" s="95">
        <f ca="1">IF(L917&gt;=N$2,1,D917*T918/VLOOKUP(L917,Moeda!A$3:D$24,4,1))</f>
        <v>1</v>
      </c>
    </row>
    <row r="918" spans="1:20" x14ac:dyDescent="0.2">
      <c r="A918" s="8">
        <v>62184</v>
      </c>
      <c r="B918" s="62"/>
      <c r="C918" s="39"/>
      <c r="D918" s="83" t="str">
        <f t="shared" ca="1" si="213"/>
        <v/>
      </c>
      <c r="E918" s="97" t="str">
        <f t="shared" ca="1" si="214"/>
        <v/>
      </c>
      <c r="F918" s="82" t="str">
        <f t="shared" ca="1" si="215"/>
        <v/>
      </c>
      <c r="G918" s="97" t="str">
        <f t="shared" ca="1" si="216"/>
        <v/>
      </c>
      <c r="H918" s="82" t="str">
        <f t="shared" ca="1" si="217"/>
        <v/>
      </c>
      <c r="I918" s="97" t="str">
        <f t="shared" ca="1" si="218"/>
        <v/>
      </c>
      <c r="J918" s="14" t="str">
        <f t="shared" ca="1" si="211"/>
        <v>b</v>
      </c>
      <c r="L918" s="8">
        <f t="shared" si="210"/>
        <v>62184</v>
      </c>
      <c r="N918" s="29"/>
      <c r="O918" t="str">
        <f t="shared" si="207"/>
        <v xml:space="preserve"> </v>
      </c>
      <c r="P918" t="str">
        <f t="shared" si="208"/>
        <v xml:space="preserve"> </v>
      </c>
      <c r="Q918" s="59" t="str">
        <f t="shared" si="206"/>
        <v xml:space="preserve"> </v>
      </c>
      <c r="R918" s="36" t="str">
        <f t="shared" si="209"/>
        <v xml:space="preserve"> </v>
      </c>
      <c r="S918" s="37" t="str">
        <f t="shared" ca="1" si="212"/>
        <v xml:space="preserve"> </v>
      </c>
      <c r="T918" s="95">
        <f ca="1">IF(L918&gt;=N$2,1,D918*T919/VLOOKUP(L918,Moeda!A$3:D$24,4,1))</f>
        <v>1</v>
      </c>
    </row>
    <row r="919" spans="1:20" x14ac:dyDescent="0.2">
      <c r="A919" s="8">
        <v>62214</v>
      </c>
      <c r="B919" s="62"/>
      <c r="C919" s="39"/>
      <c r="D919" s="83" t="str">
        <f t="shared" ca="1" si="213"/>
        <v/>
      </c>
      <c r="E919" s="97" t="str">
        <f t="shared" ca="1" si="214"/>
        <v/>
      </c>
      <c r="F919" s="82" t="str">
        <f t="shared" ca="1" si="215"/>
        <v/>
      </c>
      <c r="G919" s="97" t="str">
        <f t="shared" ca="1" si="216"/>
        <v/>
      </c>
      <c r="H919" s="82" t="str">
        <f t="shared" ca="1" si="217"/>
        <v/>
      </c>
      <c r="I919" s="97" t="str">
        <f t="shared" ca="1" si="218"/>
        <v/>
      </c>
      <c r="J919" s="14" t="str">
        <f t="shared" ca="1" si="211"/>
        <v>b</v>
      </c>
      <c r="L919" s="8">
        <f t="shared" si="210"/>
        <v>62214</v>
      </c>
      <c r="N919" s="29"/>
      <c r="O919" t="str">
        <f t="shared" si="207"/>
        <v xml:space="preserve"> </v>
      </c>
      <c r="P919" t="str">
        <f t="shared" si="208"/>
        <v xml:space="preserve"> </v>
      </c>
      <c r="Q919" s="59" t="str">
        <f t="shared" ref="Q919:Q982" si="219">IF(M919&gt;=1,O919*P919," ")</f>
        <v xml:space="preserve"> </v>
      </c>
      <c r="R919" s="36" t="str">
        <f t="shared" si="209"/>
        <v xml:space="preserve"> </v>
      </c>
      <c r="S919" s="37" t="str">
        <f t="shared" ca="1" si="212"/>
        <v xml:space="preserve"> </v>
      </c>
      <c r="T919" s="95">
        <f ca="1">IF(L919&gt;=N$2,1,D919*T920/VLOOKUP(L919,Moeda!A$3:D$24,4,1))</f>
        <v>1</v>
      </c>
    </row>
    <row r="920" spans="1:20" x14ac:dyDescent="0.2">
      <c r="A920" s="8">
        <v>62245</v>
      </c>
      <c r="B920" s="62"/>
      <c r="C920" s="39"/>
      <c r="D920" s="83" t="str">
        <f t="shared" ca="1" si="213"/>
        <v/>
      </c>
      <c r="E920" s="97" t="str">
        <f t="shared" ca="1" si="214"/>
        <v/>
      </c>
      <c r="F920" s="82" t="str">
        <f t="shared" ca="1" si="215"/>
        <v/>
      </c>
      <c r="G920" s="97" t="str">
        <f t="shared" ca="1" si="216"/>
        <v/>
      </c>
      <c r="H920" s="82" t="str">
        <f t="shared" ca="1" si="217"/>
        <v/>
      </c>
      <c r="I920" s="97" t="str">
        <f t="shared" ca="1" si="218"/>
        <v/>
      </c>
      <c r="J920" s="14" t="str">
        <f t="shared" ca="1" si="211"/>
        <v>b</v>
      </c>
      <c r="L920" s="8">
        <f t="shared" si="210"/>
        <v>62245</v>
      </c>
      <c r="N920" s="29"/>
      <c r="O920" t="str">
        <f t="shared" si="207"/>
        <v xml:space="preserve"> </v>
      </c>
      <c r="P920" t="str">
        <f t="shared" si="208"/>
        <v xml:space="preserve"> </v>
      </c>
      <c r="Q920" s="59" t="str">
        <f t="shared" si="219"/>
        <v xml:space="preserve"> </v>
      </c>
      <c r="R920" s="36" t="str">
        <f t="shared" si="209"/>
        <v xml:space="preserve"> </v>
      </c>
      <c r="S920" s="37" t="str">
        <f t="shared" ca="1" si="212"/>
        <v xml:space="preserve"> </v>
      </c>
      <c r="T920" s="95">
        <f ca="1">IF(L920&gt;=N$2,1,D920*T921/VLOOKUP(L920,Moeda!A$3:D$24,4,1))</f>
        <v>1</v>
      </c>
    </row>
    <row r="921" spans="1:20" x14ac:dyDescent="0.2">
      <c r="A921" s="8">
        <v>62275</v>
      </c>
      <c r="B921" s="62"/>
      <c r="C921" s="39"/>
      <c r="D921" s="83" t="str">
        <f t="shared" ca="1" si="213"/>
        <v/>
      </c>
      <c r="E921" s="97" t="str">
        <f t="shared" ca="1" si="214"/>
        <v/>
      </c>
      <c r="F921" s="82" t="str">
        <f t="shared" ca="1" si="215"/>
        <v/>
      </c>
      <c r="G921" s="97" t="str">
        <f t="shared" ca="1" si="216"/>
        <v/>
      </c>
      <c r="H921" s="82" t="str">
        <f t="shared" ca="1" si="217"/>
        <v/>
      </c>
      <c r="I921" s="97" t="str">
        <f t="shared" ca="1" si="218"/>
        <v/>
      </c>
      <c r="J921" s="14" t="str">
        <f t="shared" ca="1" si="211"/>
        <v>b</v>
      </c>
      <c r="L921" s="8">
        <f t="shared" si="210"/>
        <v>62275</v>
      </c>
      <c r="N921" s="29"/>
      <c r="O921" t="str">
        <f t="shared" si="207"/>
        <v xml:space="preserve"> </v>
      </c>
      <c r="P921" t="str">
        <f t="shared" si="208"/>
        <v xml:space="preserve"> </v>
      </c>
      <c r="Q921" s="59" t="str">
        <f t="shared" si="219"/>
        <v xml:space="preserve"> </v>
      </c>
      <c r="R921" s="36" t="str">
        <f t="shared" si="209"/>
        <v xml:space="preserve"> </v>
      </c>
      <c r="S921" s="37" t="str">
        <f t="shared" ca="1" si="212"/>
        <v xml:space="preserve"> </v>
      </c>
      <c r="T921" s="95">
        <f ca="1">IF(L921&gt;=N$2,1,D921*T922/VLOOKUP(L921,Moeda!A$3:D$24,4,1))</f>
        <v>1</v>
      </c>
    </row>
    <row r="922" spans="1:20" x14ac:dyDescent="0.2">
      <c r="A922" s="8">
        <v>62306</v>
      </c>
      <c r="B922" s="62"/>
      <c r="C922" s="39"/>
      <c r="D922" s="83" t="str">
        <f t="shared" ca="1" si="213"/>
        <v/>
      </c>
      <c r="E922" s="97" t="str">
        <f t="shared" ca="1" si="214"/>
        <v/>
      </c>
      <c r="F922" s="82" t="str">
        <f t="shared" ca="1" si="215"/>
        <v/>
      </c>
      <c r="G922" s="97" t="str">
        <f t="shared" ca="1" si="216"/>
        <v/>
      </c>
      <c r="H922" s="82" t="str">
        <f t="shared" ca="1" si="217"/>
        <v/>
      </c>
      <c r="I922" s="97" t="str">
        <f t="shared" ca="1" si="218"/>
        <v/>
      </c>
      <c r="J922" s="14" t="str">
        <f t="shared" ca="1" si="211"/>
        <v>b</v>
      </c>
      <c r="L922" s="8">
        <f t="shared" si="210"/>
        <v>62306</v>
      </c>
      <c r="N922" s="29"/>
      <c r="O922" t="str">
        <f t="shared" si="207"/>
        <v xml:space="preserve"> </v>
      </c>
      <c r="P922" t="str">
        <f t="shared" si="208"/>
        <v xml:space="preserve"> </v>
      </c>
      <c r="Q922" s="59" t="str">
        <f t="shared" si="219"/>
        <v xml:space="preserve"> </v>
      </c>
      <c r="R922" s="36" t="str">
        <f t="shared" si="209"/>
        <v xml:space="preserve"> </v>
      </c>
      <c r="S922" s="37" t="str">
        <f t="shared" ca="1" si="212"/>
        <v xml:space="preserve"> </v>
      </c>
      <c r="T922" s="95">
        <f ca="1">IF(L922&gt;=N$2,1,D922*T923/VLOOKUP(L922,Moeda!A$3:D$24,4,1))</f>
        <v>1</v>
      </c>
    </row>
    <row r="923" spans="1:20" x14ac:dyDescent="0.2">
      <c r="A923" s="8">
        <v>62337</v>
      </c>
      <c r="B923" s="62"/>
      <c r="C923" s="39"/>
      <c r="D923" s="83" t="str">
        <f t="shared" ca="1" si="213"/>
        <v/>
      </c>
      <c r="E923" s="97" t="str">
        <f t="shared" ca="1" si="214"/>
        <v/>
      </c>
      <c r="F923" s="82" t="str">
        <f t="shared" ca="1" si="215"/>
        <v/>
      </c>
      <c r="G923" s="97" t="str">
        <f t="shared" ca="1" si="216"/>
        <v/>
      </c>
      <c r="H923" s="82" t="str">
        <f t="shared" ca="1" si="217"/>
        <v/>
      </c>
      <c r="I923" s="97" t="str">
        <f t="shared" ca="1" si="218"/>
        <v/>
      </c>
      <c r="J923" s="14" t="str">
        <f t="shared" ca="1" si="211"/>
        <v>b</v>
      </c>
      <c r="L923" s="8">
        <f t="shared" si="210"/>
        <v>62337</v>
      </c>
      <c r="N923" s="29"/>
      <c r="O923" t="str">
        <f t="shared" si="207"/>
        <v xml:space="preserve"> </v>
      </c>
      <c r="P923" t="str">
        <f t="shared" si="208"/>
        <v xml:space="preserve"> </v>
      </c>
      <c r="Q923" s="59" t="str">
        <f t="shared" si="219"/>
        <v xml:space="preserve"> </v>
      </c>
      <c r="R923" s="36" t="str">
        <f t="shared" si="209"/>
        <v xml:space="preserve"> </v>
      </c>
      <c r="S923" s="37" t="str">
        <f t="shared" ca="1" si="212"/>
        <v xml:space="preserve"> </v>
      </c>
      <c r="T923" s="95">
        <f ca="1">IF(L923&gt;=N$2,1,D923*T924/VLOOKUP(L923,Moeda!A$3:D$24,4,1))</f>
        <v>1</v>
      </c>
    </row>
    <row r="924" spans="1:20" x14ac:dyDescent="0.2">
      <c r="A924" s="8">
        <v>62367</v>
      </c>
      <c r="B924" s="62"/>
      <c r="C924" s="39"/>
      <c r="D924" s="83" t="str">
        <f t="shared" ca="1" si="213"/>
        <v/>
      </c>
      <c r="E924" s="97" t="str">
        <f t="shared" ca="1" si="214"/>
        <v/>
      </c>
      <c r="F924" s="82" t="str">
        <f t="shared" ca="1" si="215"/>
        <v/>
      </c>
      <c r="G924" s="97" t="str">
        <f t="shared" ca="1" si="216"/>
        <v/>
      </c>
      <c r="H924" s="82" t="str">
        <f t="shared" ca="1" si="217"/>
        <v/>
      </c>
      <c r="I924" s="97" t="str">
        <f t="shared" ca="1" si="218"/>
        <v/>
      </c>
      <c r="J924" s="14" t="str">
        <f t="shared" ca="1" si="211"/>
        <v>b</v>
      </c>
      <c r="L924" s="8">
        <f t="shared" si="210"/>
        <v>62367</v>
      </c>
      <c r="N924" s="29"/>
      <c r="O924" t="str">
        <f t="shared" si="207"/>
        <v xml:space="preserve"> </v>
      </c>
      <c r="P924" t="str">
        <f t="shared" si="208"/>
        <v xml:space="preserve"> </v>
      </c>
      <c r="Q924" s="59" t="str">
        <f t="shared" si="219"/>
        <v xml:space="preserve"> </v>
      </c>
      <c r="R924" s="36" t="str">
        <f t="shared" si="209"/>
        <v xml:space="preserve"> </v>
      </c>
      <c r="S924" s="37" t="str">
        <f t="shared" ca="1" si="212"/>
        <v xml:space="preserve"> </v>
      </c>
      <c r="T924" s="95">
        <f ca="1">IF(L924&gt;=N$2,1,D924*T925/VLOOKUP(L924,Moeda!A$3:D$24,4,1))</f>
        <v>1</v>
      </c>
    </row>
    <row r="925" spans="1:20" x14ac:dyDescent="0.2">
      <c r="A925" s="8">
        <v>62398</v>
      </c>
      <c r="B925" s="62"/>
      <c r="C925" s="39"/>
      <c r="D925" s="83" t="str">
        <f t="shared" ca="1" si="213"/>
        <v/>
      </c>
      <c r="E925" s="97" t="str">
        <f t="shared" ca="1" si="214"/>
        <v/>
      </c>
      <c r="F925" s="82" t="str">
        <f t="shared" ca="1" si="215"/>
        <v/>
      </c>
      <c r="G925" s="97" t="str">
        <f t="shared" ca="1" si="216"/>
        <v/>
      </c>
      <c r="H925" s="82" t="str">
        <f t="shared" ca="1" si="217"/>
        <v/>
      </c>
      <c r="I925" s="97" t="str">
        <f t="shared" ca="1" si="218"/>
        <v/>
      </c>
      <c r="J925" s="14" t="str">
        <f t="shared" ca="1" si="211"/>
        <v>b</v>
      </c>
      <c r="L925" s="8">
        <f t="shared" si="210"/>
        <v>62398</v>
      </c>
      <c r="N925" s="29"/>
      <c r="O925" t="str">
        <f t="shared" si="207"/>
        <v xml:space="preserve"> </v>
      </c>
      <c r="P925" t="str">
        <f t="shared" si="208"/>
        <v xml:space="preserve"> </v>
      </c>
      <c r="Q925" s="59" t="str">
        <f t="shared" si="219"/>
        <v xml:space="preserve"> </v>
      </c>
      <c r="R925" s="36" t="str">
        <f t="shared" si="209"/>
        <v xml:space="preserve"> </v>
      </c>
      <c r="S925" s="37" t="str">
        <f t="shared" ca="1" si="212"/>
        <v xml:space="preserve"> </v>
      </c>
      <c r="T925" s="95">
        <f ca="1">IF(L925&gt;=N$2,1,D925*T926/VLOOKUP(L925,Moeda!A$3:D$24,4,1))</f>
        <v>1</v>
      </c>
    </row>
    <row r="926" spans="1:20" x14ac:dyDescent="0.2">
      <c r="A926" s="8">
        <v>62428</v>
      </c>
      <c r="B926" s="62"/>
      <c r="C926" s="39"/>
      <c r="D926" s="83" t="str">
        <f t="shared" ca="1" si="213"/>
        <v/>
      </c>
      <c r="E926" s="97" t="str">
        <f t="shared" ca="1" si="214"/>
        <v/>
      </c>
      <c r="F926" s="82" t="str">
        <f t="shared" ca="1" si="215"/>
        <v/>
      </c>
      <c r="G926" s="97" t="str">
        <f t="shared" ca="1" si="216"/>
        <v/>
      </c>
      <c r="H926" s="82" t="str">
        <f t="shared" ca="1" si="217"/>
        <v/>
      </c>
      <c r="I926" s="97" t="str">
        <f t="shared" ca="1" si="218"/>
        <v/>
      </c>
      <c r="J926" s="14" t="str">
        <f t="shared" ca="1" si="211"/>
        <v>b</v>
      </c>
      <c r="L926" s="8">
        <f t="shared" si="210"/>
        <v>62428</v>
      </c>
      <c r="N926" s="29"/>
      <c r="O926" t="str">
        <f t="shared" si="207"/>
        <v xml:space="preserve"> </v>
      </c>
      <c r="P926" t="str">
        <f t="shared" si="208"/>
        <v xml:space="preserve"> </v>
      </c>
      <c r="Q926" s="59" t="str">
        <f t="shared" si="219"/>
        <v xml:space="preserve"> </v>
      </c>
      <c r="R926" s="36" t="str">
        <f t="shared" si="209"/>
        <v xml:space="preserve"> </v>
      </c>
      <c r="S926" s="37" t="str">
        <f t="shared" ca="1" si="212"/>
        <v xml:space="preserve"> </v>
      </c>
      <c r="T926" s="95">
        <f ca="1">IF(L926&gt;=N$2,1,D926*T927/VLOOKUP(L926,Moeda!A$3:D$24,4,1))</f>
        <v>1</v>
      </c>
    </row>
    <row r="927" spans="1:20" x14ac:dyDescent="0.2">
      <c r="A927" s="8">
        <v>62459</v>
      </c>
      <c r="B927" s="62"/>
      <c r="C927" s="39"/>
      <c r="D927" s="83" t="str">
        <f t="shared" ca="1" si="213"/>
        <v/>
      </c>
      <c r="E927" s="97" t="str">
        <f t="shared" ca="1" si="214"/>
        <v/>
      </c>
      <c r="F927" s="82" t="str">
        <f t="shared" ca="1" si="215"/>
        <v/>
      </c>
      <c r="G927" s="97" t="str">
        <f t="shared" ca="1" si="216"/>
        <v/>
      </c>
      <c r="H927" s="82" t="str">
        <f t="shared" ca="1" si="217"/>
        <v/>
      </c>
      <c r="I927" s="97" t="str">
        <f t="shared" ca="1" si="218"/>
        <v/>
      </c>
      <c r="J927" s="14" t="str">
        <f t="shared" ca="1" si="211"/>
        <v>b</v>
      </c>
      <c r="L927" s="8">
        <f t="shared" si="210"/>
        <v>62459</v>
      </c>
      <c r="N927" s="29"/>
      <c r="O927" t="str">
        <f t="shared" si="207"/>
        <v xml:space="preserve"> </v>
      </c>
      <c r="P927" t="str">
        <f t="shared" si="208"/>
        <v xml:space="preserve"> </v>
      </c>
      <c r="Q927" s="59" t="str">
        <f t="shared" si="219"/>
        <v xml:space="preserve"> </v>
      </c>
      <c r="R927" s="36" t="str">
        <f t="shared" si="209"/>
        <v xml:space="preserve"> </v>
      </c>
      <c r="S927" s="37" t="str">
        <f t="shared" ca="1" si="212"/>
        <v xml:space="preserve"> </v>
      </c>
      <c r="T927" s="95">
        <f ca="1">IF(L927&gt;=N$2,1,D927*T928/VLOOKUP(L927,Moeda!A$3:D$24,4,1))</f>
        <v>1</v>
      </c>
    </row>
    <row r="928" spans="1:20" x14ac:dyDescent="0.2">
      <c r="A928" s="8">
        <v>62490</v>
      </c>
      <c r="B928" s="62"/>
      <c r="C928" s="39"/>
      <c r="D928" s="83" t="str">
        <f t="shared" ca="1" si="213"/>
        <v/>
      </c>
      <c r="E928" s="97" t="str">
        <f t="shared" ca="1" si="214"/>
        <v/>
      </c>
      <c r="F928" s="82" t="str">
        <f t="shared" ca="1" si="215"/>
        <v/>
      </c>
      <c r="G928" s="97" t="str">
        <f t="shared" ca="1" si="216"/>
        <v/>
      </c>
      <c r="H928" s="82" t="str">
        <f t="shared" ca="1" si="217"/>
        <v/>
      </c>
      <c r="I928" s="97" t="str">
        <f t="shared" ca="1" si="218"/>
        <v/>
      </c>
      <c r="J928" s="14" t="str">
        <f t="shared" ca="1" si="211"/>
        <v>b</v>
      </c>
      <c r="L928" s="8">
        <f t="shared" si="210"/>
        <v>62490</v>
      </c>
      <c r="N928" s="29"/>
      <c r="O928" t="str">
        <f t="shared" si="207"/>
        <v xml:space="preserve"> </v>
      </c>
      <c r="P928" t="str">
        <f t="shared" si="208"/>
        <v xml:space="preserve"> </v>
      </c>
      <c r="Q928" s="59" t="str">
        <f t="shared" si="219"/>
        <v xml:space="preserve"> </v>
      </c>
      <c r="R928" s="36" t="str">
        <f t="shared" si="209"/>
        <v xml:space="preserve"> </v>
      </c>
      <c r="S928" s="37" t="str">
        <f t="shared" ca="1" si="212"/>
        <v xml:space="preserve"> </v>
      </c>
      <c r="T928" s="95">
        <f ca="1">IF(L928&gt;=N$2,1,D928*T929/VLOOKUP(L928,Moeda!A$3:D$24,4,1))</f>
        <v>1</v>
      </c>
    </row>
    <row r="929" spans="1:20" x14ac:dyDescent="0.2">
      <c r="A929" s="8">
        <v>62518</v>
      </c>
      <c r="B929" s="62"/>
      <c r="C929" s="39"/>
      <c r="D929" s="83" t="str">
        <f t="shared" ca="1" si="213"/>
        <v/>
      </c>
      <c r="E929" s="97" t="str">
        <f t="shared" ca="1" si="214"/>
        <v/>
      </c>
      <c r="F929" s="82" t="str">
        <f t="shared" ca="1" si="215"/>
        <v/>
      </c>
      <c r="G929" s="97" t="str">
        <f t="shared" ca="1" si="216"/>
        <v/>
      </c>
      <c r="H929" s="82" t="str">
        <f t="shared" ca="1" si="217"/>
        <v/>
      </c>
      <c r="I929" s="97" t="str">
        <f t="shared" ca="1" si="218"/>
        <v/>
      </c>
      <c r="J929" s="14" t="str">
        <f t="shared" ca="1" si="211"/>
        <v>b</v>
      </c>
      <c r="L929" s="8">
        <f t="shared" si="210"/>
        <v>62518</v>
      </c>
      <c r="N929" s="29"/>
      <c r="O929" t="str">
        <f t="shared" si="207"/>
        <v xml:space="preserve"> </v>
      </c>
      <c r="P929" t="str">
        <f t="shared" si="208"/>
        <v xml:space="preserve"> </v>
      </c>
      <c r="Q929" s="59" t="str">
        <f t="shared" si="219"/>
        <v xml:space="preserve"> </v>
      </c>
      <c r="R929" s="36" t="str">
        <f t="shared" si="209"/>
        <v xml:space="preserve"> </v>
      </c>
      <c r="S929" s="37" t="str">
        <f t="shared" ca="1" si="212"/>
        <v xml:space="preserve"> </v>
      </c>
      <c r="T929" s="95">
        <f ca="1">IF(L929&gt;=N$2,1,D929*T930/VLOOKUP(L929,Moeda!A$3:D$24,4,1))</f>
        <v>1</v>
      </c>
    </row>
    <row r="930" spans="1:20" x14ac:dyDescent="0.2">
      <c r="A930" s="8">
        <v>62549</v>
      </c>
      <c r="B930" s="62"/>
      <c r="C930" s="39"/>
      <c r="D930" s="83" t="str">
        <f t="shared" ca="1" si="213"/>
        <v/>
      </c>
      <c r="E930" s="97" t="str">
        <f t="shared" ca="1" si="214"/>
        <v/>
      </c>
      <c r="F930" s="82" t="str">
        <f t="shared" ca="1" si="215"/>
        <v/>
      </c>
      <c r="G930" s="97" t="str">
        <f t="shared" ca="1" si="216"/>
        <v/>
      </c>
      <c r="H930" s="82" t="str">
        <f t="shared" ca="1" si="217"/>
        <v/>
      </c>
      <c r="I930" s="97" t="str">
        <f t="shared" ca="1" si="218"/>
        <v/>
      </c>
      <c r="J930" s="14" t="str">
        <f t="shared" ca="1" si="211"/>
        <v>b</v>
      </c>
      <c r="L930" s="8">
        <f t="shared" si="210"/>
        <v>62549</v>
      </c>
      <c r="N930" s="29"/>
      <c r="O930" t="str">
        <f t="shared" si="207"/>
        <v xml:space="preserve"> </v>
      </c>
      <c r="P930" t="str">
        <f t="shared" si="208"/>
        <v xml:space="preserve"> </v>
      </c>
      <c r="Q930" s="59" t="str">
        <f t="shared" si="219"/>
        <v xml:space="preserve"> </v>
      </c>
      <c r="R930" s="36" t="str">
        <f t="shared" si="209"/>
        <v xml:space="preserve"> </v>
      </c>
      <c r="S930" s="37" t="str">
        <f t="shared" ca="1" si="212"/>
        <v xml:space="preserve"> </v>
      </c>
      <c r="T930" s="95">
        <f ca="1">IF(L930&gt;=N$2,1,D930*T931/VLOOKUP(L930,Moeda!A$3:D$24,4,1))</f>
        <v>1</v>
      </c>
    </row>
    <row r="931" spans="1:20" x14ac:dyDescent="0.2">
      <c r="A931" s="8">
        <v>62579</v>
      </c>
      <c r="B931" s="62"/>
      <c r="C931" s="39"/>
      <c r="D931" s="83" t="str">
        <f t="shared" ca="1" si="213"/>
        <v/>
      </c>
      <c r="E931" s="97" t="str">
        <f t="shared" ca="1" si="214"/>
        <v/>
      </c>
      <c r="F931" s="82" t="str">
        <f t="shared" ca="1" si="215"/>
        <v/>
      </c>
      <c r="G931" s="97" t="str">
        <f t="shared" ca="1" si="216"/>
        <v/>
      </c>
      <c r="H931" s="82" t="str">
        <f t="shared" ca="1" si="217"/>
        <v/>
      </c>
      <c r="I931" s="97" t="str">
        <f t="shared" ca="1" si="218"/>
        <v/>
      </c>
      <c r="J931" s="14" t="str">
        <f t="shared" ca="1" si="211"/>
        <v>b</v>
      </c>
      <c r="L931" s="8">
        <f t="shared" si="210"/>
        <v>62579</v>
      </c>
      <c r="N931" s="29"/>
      <c r="O931" t="str">
        <f t="shared" si="207"/>
        <v xml:space="preserve"> </v>
      </c>
      <c r="P931" t="str">
        <f t="shared" si="208"/>
        <v xml:space="preserve"> </v>
      </c>
      <c r="Q931" s="59" t="str">
        <f t="shared" si="219"/>
        <v xml:space="preserve"> </v>
      </c>
      <c r="R931" s="36" t="str">
        <f t="shared" si="209"/>
        <v xml:space="preserve"> </v>
      </c>
      <c r="S931" s="37" t="str">
        <f t="shared" ca="1" si="212"/>
        <v xml:space="preserve"> </v>
      </c>
      <c r="T931" s="95">
        <f ca="1">IF(L931&gt;=N$2,1,D931*T932/VLOOKUP(L931,Moeda!A$3:D$24,4,1))</f>
        <v>1</v>
      </c>
    </row>
    <row r="932" spans="1:20" x14ac:dyDescent="0.2">
      <c r="A932" s="8">
        <v>62610</v>
      </c>
      <c r="B932" s="62"/>
      <c r="C932" s="39"/>
      <c r="D932" s="83" t="str">
        <f t="shared" ca="1" si="213"/>
        <v/>
      </c>
      <c r="E932" s="97" t="str">
        <f t="shared" ca="1" si="214"/>
        <v/>
      </c>
      <c r="F932" s="82" t="str">
        <f t="shared" ca="1" si="215"/>
        <v/>
      </c>
      <c r="G932" s="97" t="str">
        <f t="shared" ca="1" si="216"/>
        <v/>
      </c>
      <c r="H932" s="82" t="str">
        <f t="shared" ca="1" si="217"/>
        <v/>
      </c>
      <c r="I932" s="97" t="str">
        <f t="shared" ca="1" si="218"/>
        <v/>
      </c>
      <c r="J932" s="14" t="str">
        <f t="shared" ca="1" si="211"/>
        <v>b</v>
      </c>
      <c r="L932" s="8">
        <f t="shared" si="210"/>
        <v>62610</v>
      </c>
      <c r="N932" s="29"/>
      <c r="O932" t="str">
        <f t="shared" si="207"/>
        <v xml:space="preserve"> </v>
      </c>
      <c r="P932" t="str">
        <f t="shared" si="208"/>
        <v xml:space="preserve"> </v>
      </c>
      <c r="Q932" s="59" t="str">
        <f t="shared" si="219"/>
        <v xml:space="preserve"> </v>
      </c>
      <c r="R932" s="36" t="str">
        <f t="shared" si="209"/>
        <v xml:space="preserve"> </v>
      </c>
      <c r="S932" s="37" t="str">
        <f t="shared" ca="1" si="212"/>
        <v xml:space="preserve"> </v>
      </c>
      <c r="T932" s="95">
        <f ca="1">IF(L932&gt;=N$2,1,D932*T933/VLOOKUP(L932,Moeda!A$3:D$24,4,1))</f>
        <v>1</v>
      </c>
    </row>
    <row r="933" spans="1:20" x14ac:dyDescent="0.2">
      <c r="A933" s="8">
        <v>62640</v>
      </c>
      <c r="B933" s="62"/>
      <c r="C933" s="39"/>
      <c r="D933" s="83" t="str">
        <f t="shared" ca="1" si="213"/>
        <v/>
      </c>
      <c r="E933" s="97" t="str">
        <f t="shared" ca="1" si="214"/>
        <v/>
      </c>
      <c r="F933" s="82" t="str">
        <f t="shared" ca="1" si="215"/>
        <v/>
      </c>
      <c r="G933" s="97" t="str">
        <f t="shared" ca="1" si="216"/>
        <v/>
      </c>
      <c r="H933" s="82" t="str">
        <f t="shared" ca="1" si="217"/>
        <v/>
      </c>
      <c r="I933" s="97" t="str">
        <f t="shared" ca="1" si="218"/>
        <v/>
      </c>
      <c r="J933" s="14" t="str">
        <f t="shared" ca="1" si="211"/>
        <v>b</v>
      </c>
      <c r="L933" s="8">
        <f t="shared" si="210"/>
        <v>62640</v>
      </c>
      <c r="N933" s="29"/>
      <c r="O933" t="str">
        <f t="shared" si="207"/>
        <v xml:space="preserve"> </v>
      </c>
      <c r="P933" t="str">
        <f t="shared" si="208"/>
        <v xml:space="preserve"> </v>
      </c>
      <c r="Q933" s="59" t="str">
        <f t="shared" si="219"/>
        <v xml:space="preserve"> </v>
      </c>
      <c r="R933" s="36" t="str">
        <f t="shared" si="209"/>
        <v xml:space="preserve"> </v>
      </c>
      <c r="S933" s="37" t="str">
        <f t="shared" ca="1" si="212"/>
        <v xml:space="preserve"> </v>
      </c>
      <c r="T933" s="95">
        <f ca="1">IF(L933&gt;=N$2,1,D933*T934/VLOOKUP(L933,Moeda!A$3:D$24,4,1))</f>
        <v>1</v>
      </c>
    </row>
    <row r="934" spans="1:20" x14ac:dyDescent="0.2">
      <c r="A934" s="8">
        <v>62671</v>
      </c>
      <c r="B934" s="62"/>
      <c r="C934" s="39"/>
      <c r="D934" s="83" t="str">
        <f t="shared" ca="1" si="213"/>
        <v/>
      </c>
      <c r="E934" s="97" t="str">
        <f t="shared" ca="1" si="214"/>
        <v/>
      </c>
      <c r="F934" s="82" t="str">
        <f t="shared" ca="1" si="215"/>
        <v/>
      </c>
      <c r="G934" s="97" t="str">
        <f t="shared" ca="1" si="216"/>
        <v/>
      </c>
      <c r="H934" s="82" t="str">
        <f t="shared" ca="1" si="217"/>
        <v/>
      </c>
      <c r="I934" s="97" t="str">
        <f t="shared" ca="1" si="218"/>
        <v/>
      </c>
      <c r="J934" s="14" t="str">
        <f t="shared" ca="1" si="211"/>
        <v>b</v>
      </c>
      <c r="L934" s="8">
        <f t="shared" si="210"/>
        <v>62671</v>
      </c>
      <c r="N934" s="29"/>
      <c r="O934" t="str">
        <f t="shared" si="207"/>
        <v xml:space="preserve"> </v>
      </c>
      <c r="P934" t="str">
        <f t="shared" si="208"/>
        <v xml:space="preserve"> </v>
      </c>
      <c r="Q934" s="59" t="str">
        <f t="shared" si="219"/>
        <v xml:space="preserve"> </v>
      </c>
      <c r="R934" s="36" t="str">
        <f t="shared" si="209"/>
        <v xml:space="preserve"> </v>
      </c>
      <c r="S934" s="37" t="str">
        <f t="shared" ca="1" si="212"/>
        <v xml:space="preserve"> </v>
      </c>
      <c r="T934" s="95">
        <f ca="1">IF(L934&gt;=N$2,1,D934*T935/VLOOKUP(L934,Moeda!A$3:D$24,4,1))</f>
        <v>1</v>
      </c>
    </row>
    <row r="935" spans="1:20" x14ac:dyDescent="0.2">
      <c r="A935" s="8">
        <v>62702</v>
      </c>
      <c r="B935" s="62"/>
      <c r="C935" s="39"/>
      <c r="D935" s="83" t="str">
        <f t="shared" ca="1" si="213"/>
        <v/>
      </c>
      <c r="E935" s="97" t="str">
        <f t="shared" ca="1" si="214"/>
        <v/>
      </c>
      <c r="F935" s="82" t="str">
        <f t="shared" ca="1" si="215"/>
        <v/>
      </c>
      <c r="G935" s="97" t="str">
        <f t="shared" ca="1" si="216"/>
        <v/>
      </c>
      <c r="H935" s="82" t="str">
        <f t="shared" ca="1" si="217"/>
        <v/>
      </c>
      <c r="I935" s="97" t="str">
        <f t="shared" ca="1" si="218"/>
        <v/>
      </c>
      <c r="J935" s="14" t="str">
        <f t="shared" ca="1" si="211"/>
        <v>b</v>
      </c>
      <c r="L935" s="8">
        <f t="shared" si="210"/>
        <v>62702</v>
      </c>
      <c r="N935" s="29"/>
      <c r="O935" t="str">
        <f t="shared" si="207"/>
        <v xml:space="preserve"> </v>
      </c>
      <c r="P935" t="str">
        <f t="shared" si="208"/>
        <v xml:space="preserve"> </v>
      </c>
      <c r="Q935" s="59" t="str">
        <f t="shared" si="219"/>
        <v xml:space="preserve"> </v>
      </c>
      <c r="R935" s="36" t="str">
        <f t="shared" si="209"/>
        <v xml:space="preserve"> </v>
      </c>
      <c r="S935" s="37" t="str">
        <f t="shared" ca="1" si="212"/>
        <v xml:space="preserve"> </v>
      </c>
      <c r="T935" s="95">
        <f ca="1">IF(L935&gt;=N$2,1,D935*T936/VLOOKUP(L935,Moeda!A$3:D$24,4,1))</f>
        <v>1</v>
      </c>
    </row>
    <row r="936" spans="1:20" x14ac:dyDescent="0.2">
      <c r="A936" s="8">
        <v>62732</v>
      </c>
      <c r="B936" s="62"/>
      <c r="C936" s="39"/>
      <c r="D936" s="83" t="str">
        <f t="shared" ca="1" si="213"/>
        <v/>
      </c>
      <c r="E936" s="97" t="str">
        <f t="shared" ca="1" si="214"/>
        <v/>
      </c>
      <c r="F936" s="82" t="str">
        <f t="shared" ca="1" si="215"/>
        <v/>
      </c>
      <c r="G936" s="97" t="str">
        <f t="shared" ca="1" si="216"/>
        <v/>
      </c>
      <c r="H936" s="82" t="str">
        <f t="shared" ca="1" si="217"/>
        <v/>
      </c>
      <c r="I936" s="97" t="str">
        <f t="shared" ca="1" si="218"/>
        <v/>
      </c>
      <c r="J936" s="14" t="str">
        <f t="shared" ca="1" si="211"/>
        <v>b</v>
      </c>
      <c r="L936" s="8">
        <f t="shared" si="210"/>
        <v>62732</v>
      </c>
      <c r="N936" s="29"/>
      <c r="O936" t="str">
        <f t="shared" si="207"/>
        <v xml:space="preserve"> </v>
      </c>
      <c r="P936" t="str">
        <f t="shared" si="208"/>
        <v xml:space="preserve"> </v>
      </c>
      <c r="Q936" s="59" t="str">
        <f t="shared" si="219"/>
        <v xml:space="preserve"> </v>
      </c>
      <c r="R936" s="36" t="str">
        <f t="shared" si="209"/>
        <v xml:space="preserve"> </v>
      </c>
      <c r="S936" s="37" t="str">
        <f t="shared" ca="1" si="212"/>
        <v xml:space="preserve"> </v>
      </c>
      <c r="T936" s="95">
        <f ca="1">IF(L936&gt;=N$2,1,D936*T937/VLOOKUP(L936,Moeda!A$3:D$24,4,1))</f>
        <v>1</v>
      </c>
    </row>
    <row r="937" spans="1:20" x14ac:dyDescent="0.2">
      <c r="A937" s="8">
        <v>62763</v>
      </c>
      <c r="B937" s="62"/>
      <c r="C937" s="39"/>
      <c r="D937" s="83" t="str">
        <f t="shared" ca="1" si="213"/>
        <v/>
      </c>
      <c r="E937" s="97" t="str">
        <f t="shared" ca="1" si="214"/>
        <v/>
      </c>
      <c r="F937" s="82" t="str">
        <f t="shared" ca="1" si="215"/>
        <v/>
      </c>
      <c r="G937" s="97" t="str">
        <f t="shared" ca="1" si="216"/>
        <v/>
      </c>
      <c r="H937" s="82" t="str">
        <f t="shared" ca="1" si="217"/>
        <v/>
      </c>
      <c r="I937" s="97" t="str">
        <f t="shared" ca="1" si="218"/>
        <v/>
      </c>
      <c r="J937" s="14" t="str">
        <f t="shared" ca="1" si="211"/>
        <v>b</v>
      </c>
      <c r="L937" s="8">
        <f t="shared" si="210"/>
        <v>62763</v>
      </c>
      <c r="N937" s="29"/>
      <c r="O937" t="str">
        <f t="shared" si="207"/>
        <v xml:space="preserve"> </v>
      </c>
      <c r="P937" t="str">
        <f t="shared" si="208"/>
        <v xml:space="preserve"> </v>
      </c>
      <c r="Q937" s="59" t="str">
        <f t="shared" si="219"/>
        <v xml:space="preserve"> </v>
      </c>
      <c r="R937" s="36" t="str">
        <f t="shared" si="209"/>
        <v xml:space="preserve"> </v>
      </c>
      <c r="S937" s="37" t="str">
        <f t="shared" ca="1" si="212"/>
        <v xml:space="preserve"> </v>
      </c>
      <c r="T937" s="95">
        <f ca="1">IF(L937&gt;=N$2,1,D937*T938/VLOOKUP(L937,Moeda!A$3:D$24,4,1))</f>
        <v>1</v>
      </c>
    </row>
    <row r="938" spans="1:20" x14ac:dyDescent="0.2">
      <c r="A938" s="8">
        <v>62793</v>
      </c>
      <c r="B938" s="62"/>
      <c r="C938" s="39"/>
      <c r="D938" s="83" t="str">
        <f t="shared" ca="1" si="213"/>
        <v/>
      </c>
      <c r="E938" s="97" t="str">
        <f t="shared" ca="1" si="214"/>
        <v/>
      </c>
      <c r="F938" s="82" t="str">
        <f t="shared" ca="1" si="215"/>
        <v/>
      </c>
      <c r="G938" s="97" t="str">
        <f t="shared" ca="1" si="216"/>
        <v/>
      </c>
      <c r="H938" s="82" t="str">
        <f t="shared" ca="1" si="217"/>
        <v/>
      </c>
      <c r="I938" s="97" t="str">
        <f t="shared" ca="1" si="218"/>
        <v/>
      </c>
      <c r="J938" s="14" t="str">
        <f t="shared" ca="1" si="211"/>
        <v>b</v>
      </c>
      <c r="L938" s="8">
        <f t="shared" si="210"/>
        <v>62793</v>
      </c>
      <c r="N938" s="29"/>
      <c r="O938" t="str">
        <f t="shared" si="207"/>
        <v xml:space="preserve"> </v>
      </c>
      <c r="P938" t="str">
        <f t="shared" si="208"/>
        <v xml:space="preserve"> </v>
      </c>
      <c r="Q938" s="59" t="str">
        <f t="shared" si="219"/>
        <v xml:space="preserve"> </v>
      </c>
      <c r="R938" s="36" t="str">
        <f t="shared" si="209"/>
        <v xml:space="preserve"> </v>
      </c>
      <c r="S938" s="37" t="str">
        <f t="shared" ca="1" si="212"/>
        <v xml:space="preserve"> </v>
      </c>
      <c r="T938" s="95">
        <f ca="1">IF(L938&gt;=N$2,1,D938*T939/VLOOKUP(L938,Moeda!A$3:D$24,4,1))</f>
        <v>1</v>
      </c>
    </row>
    <row r="939" spans="1:20" x14ac:dyDescent="0.2">
      <c r="A939" s="8">
        <v>62824</v>
      </c>
      <c r="B939" s="62"/>
      <c r="C939" s="39"/>
      <c r="D939" s="83" t="str">
        <f t="shared" ca="1" si="213"/>
        <v/>
      </c>
      <c r="E939" s="97" t="str">
        <f t="shared" ca="1" si="214"/>
        <v/>
      </c>
      <c r="F939" s="82" t="str">
        <f t="shared" ca="1" si="215"/>
        <v/>
      </c>
      <c r="G939" s="97" t="str">
        <f t="shared" ca="1" si="216"/>
        <v/>
      </c>
      <c r="H939" s="82" t="str">
        <f t="shared" ca="1" si="217"/>
        <v/>
      </c>
      <c r="I939" s="97" t="str">
        <f t="shared" ca="1" si="218"/>
        <v/>
      </c>
      <c r="J939" s="14" t="str">
        <f t="shared" ca="1" si="211"/>
        <v>b</v>
      </c>
      <c r="L939" s="8">
        <f t="shared" si="210"/>
        <v>62824</v>
      </c>
      <c r="N939" s="29"/>
      <c r="O939" t="str">
        <f t="shared" si="207"/>
        <v xml:space="preserve"> </v>
      </c>
      <c r="P939" t="str">
        <f t="shared" si="208"/>
        <v xml:space="preserve"> </v>
      </c>
      <c r="Q939" s="59" t="str">
        <f t="shared" si="219"/>
        <v xml:space="preserve"> </v>
      </c>
      <c r="R939" s="36" t="str">
        <f t="shared" si="209"/>
        <v xml:space="preserve"> </v>
      </c>
      <c r="S939" s="37" t="str">
        <f t="shared" ca="1" si="212"/>
        <v xml:space="preserve"> </v>
      </c>
      <c r="T939" s="95">
        <f ca="1">IF(L939&gt;=N$2,1,D939*T940/VLOOKUP(L939,Moeda!A$3:D$24,4,1))</f>
        <v>1</v>
      </c>
    </row>
    <row r="940" spans="1:20" x14ac:dyDescent="0.2">
      <c r="A940" s="8">
        <v>62855</v>
      </c>
      <c r="B940" s="62"/>
      <c r="C940" s="39"/>
      <c r="D940" s="83" t="str">
        <f t="shared" ca="1" si="213"/>
        <v/>
      </c>
      <c r="E940" s="97" t="str">
        <f t="shared" ca="1" si="214"/>
        <v/>
      </c>
      <c r="F940" s="82" t="str">
        <f t="shared" ca="1" si="215"/>
        <v/>
      </c>
      <c r="G940" s="97" t="str">
        <f t="shared" ca="1" si="216"/>
        <v/>
      </c>
      <c r="H940" s="82" t="str">
        <f t="shared" ca="1" si="217"/>
        <v/>
      </c>
      <c r="I940" s="97" t="str">
        <f t="shared" ca="1" si="218"/>
        <v/>
      </c>
      <c r="J940" s="14" t="str">
        <f t="shared" ca="1" si="211"/>
        <v>b</v>
      </c>
      <c r="L940" s="8">
        <f t="shared" si="210"/>
        <v>62855</v>
      </c>
      <c r="N940" s="29"/>
      <c r="O940" t="str">
        <f t="shared" si="207"/>
        <v xml:space="preserve"> </v>
      </c>
      <c r="P940" t="str">
        <f t="shared" si="208"/>
        <v xml:space="preserve"> </v>
      </c>
      <c r="Q940" s="59" t="str">
        <f t="shared" si="219"/>
        <v xml:space="preserve"> </v>
      </c>
      <c r="R940" s="36" t="str">
        <f t="shared" si="209"/>
        <v xml:space="preserve"> </v>
      </c>
      <c r="S940" s="37" t="str">
        <f t="shared" ca="1" si="212"/>
        <v xml:space="preserve"> </v>
      </c>
      <c r="T940" s="95">
        <f ca="1">IF(L940&gt;=N$2,1,D940*T941/VLOOKUP(L940,Moeda!A$3:D$24,4,1))</f>
        <v>1</v>
      </c>
    </row>
    <row r="941" spans="1:20" x14ac:dyDescent="0.2">
      <c r="A941" s="8">
        <v>62884</v>
      </c>
      <c r="B941" s="62"/>
      <c r="C941" s="39"/>
      <c r="D941" s="83" t="str">
        <f t="shared" ca="1" si="213"/>
        <v/>
      </c>
      <c r="E941" s="97" t="str">
        <f t="shared" ca="1" si="214"/>
        <v/>
      </c>
      <c r="F941" s="82" t="str">
        <f t="shared" ca="1" si="215"/>
        <v/>
      </c>
      <c r="G941" s="97" t="str">
        <f t="shared" ca="1" si="216"/>
        <v/>
      </c>
      <c r="H941" s="82" t="str">
        <f t="shared" ca="1" si="217"/>
        <v/>
      </c>
      <c r="I941" s="97" t="str">
        <f t="shared" ca="1" si="218"/>
        <v/>
      </c>
      <c r="J941" s="14" t="str">
        <f t="shared" ca="1" si="211"/>
        <v>b</v>
      </c>
      <c r="L941" s="8">
        <f t="shared" si="210"/>
        <v>62884</v>
      </c>
      <c r="N941" s="29"/>
      <c r="O941" t="str">
        <f t="shared" si="207"/>
        <v xml:space="preserve"> </v>
      </c>
      <c r="P941" t="str">
        <f t="shared" si="208"/>
        <v xml:space="preserve"> </v>
      </c>
      <c r="Q941" s="59" t="str">
        <f t="shared" si="219"/>
        <v xml:space="preserve"> </v>
      </c>
      <c r="R941" s="36" t="str">
        <f t="shared" si="209"/>
        <v xml:space="preserve"> </v>
      </c>
      <c r="S941" s="37" t="str">
        <f t="shared" ca="1" si="212"/>
        <v xml:space="preserve"> </v>
      </c>
      <c r="T941" s="95">
        <f ca="1">IF(L941&gt;=N$2,1,D941*T942/VLOOKUP(L941,Moeda!A$3:D$24,4,1))</f>
        <v>1</v>
      </c>
    </row>
    <row r="942" spans="1:20" x14ac:dyDescent="0.2">
      <c r="A942" s="8">
        <v>62915</v>
      </c>
      <c r="B942" s="62"/>
      <c r="C942" s="39"/>
      <c r="D942" s="83" t="str">
        <f t="shared" ca="1" si="213"/>
        <v/>
      </c>
      <c r="E942" s="97" t="str">
        <f t="shared" ca="1" si="214"/>
        <v/>
      </c>
      <c r="F942" s="82" t="str">
        <f t="shared" ca="1" si="215"/>
        <v/>
      </c>
      <c r="G942" s="97" t="str">
        <f t="shared" ca="1" si="216"/>
        <v/>
      </c>
      <c r="H942" s="82" t="str">
        <f t="shared" ca="1" si="217"/>
        <v/>
      </c>
      <c r="I942" s="97" t="str">
        <f t="shared" ca="1" si="218"/>
        <v/>
      </c>
      <c r="J942" s="14" t="str">
        <f t="shared" ca="1" si="211"/>
        <v>b</v>
      </c>
      <c r="L942" s="8">
        <f t="shared" si="210"/>
        <v>62915</v>
      </c>
      <c r="N942" s="29"/>
      <c r="O942" t="str">
        <f t="shared" si="207"/>
        <v xml:space="preserve"> </v>
      </c>
      <c r="P942" t="str">
        <f t="shared" si="208"/>
        <v xml:space="preserve"> </v>
      </c>
      <c r="Q942" s="59" t="str">
        <f t="shared" si="219"/>
        <v xml:space="preserve"> </v>
      </c>
      <c r="R942" s="36" t="str">
        <f t="shared" si="209"/>
        <v xml:space="preserve"> </v>
      </c>
      <c r="S942" s="37" t="str">
        <f t="shared" ca="1" si="212"/>
        <v xml:space="preserve"> </v>
      </c>
      <c r="T942" s="95">
        <f ca="1">IF(L942&gt;=N$2,1,D942*T943/VLOOKUP(L942,Moeda!A$3:D$24,4,1))</f>
        <v>1</v>
      </c>
    </row>
    <row r="943" spans="1:20" x14ac:dyDescent="0.2">
      <c r="A943" s="8">
        <v>62945</v>
      </c>
      <c r="B943" s="62"/>
      <c r="C943" s="39"/>
      <c r="D943" s="83" t="str">
        <f t="shared" ca="1" si="213"/>
        <v/>
      </c>
      <c r="E943" s="97" t="str">
        <f t="shared" ca="1" si="214"/>
        <v/>
      </c>
      <c r="F943" s="82" t="str">
        <f t="shared" ca="1" si="215"/>
        <v/>
      </c>
      <c r="G943" s="97" t="str">
        <f t="shared" ca="1" si="216"/>
        <v/>
      </c>
      <c r="H943" s="82" t="str">
        <f t="shared" ca="1" si="217"/>
        <v/>
      </c>
      <c r="I943" s="97" t="str">
        <f t="shared" ca="1" si="218"/>
        <v/>
      </c>
      <c r="J943" s="14" t="str">
        <f t="shared" ca="1" si="211"/>
        <v>b</v>
      </c>
      <c r="L943" s="8">
        <f t="shared" si="210"/>
        <v>62945</v>
      </c>
      <c r="N943" s="29"/>
      <c r="O943" t="str">
        <f t="shared" si="207"/>
        <v xml:space="preserve"> </v>
      </c>
      <c r="P943" t="str">
        <f t="shared" si="208"/>
        <v xml:space="preserve"> </v>
      </c>
      <c r="Q943" s="59" t="str">
        <f t="shared" si="219"/>
        <v xml:space="preserve"> </v>
      </c>
      <c r="R943" s="36" t="str">
        <f t="shared" si="209"/>
        <v xml:space="preserve"> </v>
      </c>
      <c r="S943" s="37" t="str">
        <f t="shared" ca="1" si="212"/>
        <v xml:space="preserve"> </v>
      </c>
      <c r="T943" s="95">
        <f ca="1">IF(L943&gt;=N$2,1,D943*T944/VLOOKUP(L943,Moeda!A$3:D$24,4,1))</f>
        <v>1</v>
      </c>
    </row>
    <row r="944" spans="1:20" x14ac:dyDescent="0.2">
      <c r="A944" s="8">
        <v>62976</v>
      </c>
      <c r="B944" s="62"/>
      <c r="C944" s="39"/>
      <c r="D944" s="83" t="str">
        <f t="shared" ca="1" si="213"/>
        <v/>
      </c>
      <c r="E944" s="97" t="str">
        <f t="shared" ca="1" si="214"/>
        <v/>
      </c>
      <c r="F944" s="82" t="str">
        <f t="shared" ca="1" si="215"/>
        <v/>
      </c>
      <c r="G944" s="97" t="str">
        <f t="shared" ca="1" si="216"/>
        <v/>
      </c>
      <c r="H944" s="82" t="str">
        <f t="shared" ca="1" si="217"/>
        <v/>
      </c>
      <c r="I944" s="97" t="str">
        <f t="shared" ca="1" si="218"/>
        <v/>
      </c>
      <c r="J944" s="14" t="str">
        <f t="shared" ca="1" si="211"/>
        <v>b</v>
      </c>
      <c r="L944" s="8">
        <f t="shared" si="210"/>
        <v>62976</v>
      </c>
      <c r="N944" s="29"/>
      <c r="O944" t="str">
        <f t="shared" si="207"/>
        <v xml:space="preserve"> </v>
      </c>
      <c r="P944" t="str">
        <f t="shared" si="208"/>
        <v xml:space="preserve"> </v>
      </c>
      <c r="Q944" s="59" t="str">
        <f t="shared" si="219"/>
        <v xml:space="preserve"> </v>
      </c>
      <c r="R944" s="36" t="str">
        <f t="shared" si="209"/>
        <v xml:space="preserve"> </v>
      </c>
      <c r="S944" s="37" t="str">
        <f t="shared" ca="1" si="212"/>
        <v xml:space="preserve"> </v>
      </c>
      <c r="T944" s="95">
        <f ca="1">IF(L944&gt;=N$2,1,D944*T945/VLOOKUP(L944,Moeda!A$3:D$24,4,1))</f>
        <v>1</v>
      </c>
    </row>
    <row r="945" spans="1:20" x14ac:dyDescent="0.2">
      <c r="A945" s="8">
        <v>63006</v>
      </c>
      <c r="B945" s="62"/>
      <c r="C945" s="39"/>
      <c r="D945" s="83" t="str">
        <f t="shared" ca="1" si="213"/>
        <v/>
      </c>
      <c r="E945" s="97" t="str">
        <f t="shared" ca="1" si="214"/>
        <v/>
      </c>
      <c r="F945" s="82" t="str">
        <f t="shared" ca="1" si="215"/>
        <v/>
      </c>
      <c r="G945" s="97" t="str">
        <f t="shared" ca="1" si="216"/>
        <v/>
      </c>
      <c r="H945" s="82" t="str">
        <f t="shared" ca="1" si="217"/>
        <v/>
      </c>
      <c r="I945" s="97" t="str">
        <f t="shared" ca="1" si="218"/>
        <v/>
      </c>
      <c r="J945" s="14" t="str">
        <f t="shared" ca="1" si="211"/>
        <v>b</v>
      </c>
      <c r="L945" s="8">
        <f t="shared" si="210"/>
        <v>63006</v>
      </c>
      <c r="N945" s="29"/>
      <c r="O945" t="str">
        <f t="shared" si="207"/>
        <v xml:space="preserve"> </v>
      </c>
      <c r="P945" t="str">
        <f t="shared" si="208"/>
        <v xml:space="preserve"> </v>
      </c>
      <c r="Q945" s="59" t="str">
        <f t="shared" si="219"/>
        <v xml:space="preserve"> </v>
      </c>
      <c r="R945" s="36" t="str">
        <f t="shared" si="209"/>
        <v xml:space="preserve"> </v>
      </c>
      <c r="S945" s="37" t="str">
        <f t="shared" ca="1" si="212"/>
        <v xml:space="preserve"> </v>
      </c>
      <c r="T945" s="95">
        <f ca="1">IF(L945&gt;=N$2,1,D945*T946/VLOOKUP(L945,Moeda!A$3:D$24,4,1))</f>
        <v>1</v>
      </c>
    </row>
    <row r="946" spans="1:20" x14ac:dyDescent="0.2">
      <c r="A946" s="8">
        <v>63037</v>
      </c>
      <c r="B946" s="62"/>
      <c r="C946" s="39"/>
      <c r="D946" s="83" t="str">
        <f t="shared" ca="1" si="213"/>
        <v/>
      </c>
      <c r="E946" s="97" t="str">
        <f t="shared" ca="1" si="214"/>
        <v/>
      </c>
      <c r="F946" s="82" t="str">
        <f t="shared" ca="1" si="215"/>
        <v/>
      </c>
      <c r="G946" s="97" t="str">
        <f t="shared" ca="1" si="216"/>
        <v/>
      </c>
      <c r="H946" s="82" t="str">
        <f t="shared" ca="1" si="217"/>
        <v/>
      </c>
      <c r="I946" s="97" t="str">
        <f t="shared" ca="1" si="218"/>
        <v/>
      </c>
      <c r="J946" s="14" t="str">
        <f t="shared" ca="1" si="211"/>
        <v>b</v>
      </c>
      <c r="L946" s="8">
        <f t="shared" si="210"/>
        <v>63037</v>
      </c>
      <c r="N946" s="29"/>
      <c r="O946" t="str">
        <f t="shared" si="207"/>
        <v xml:space="preserve"> </v>
      </c>
      <c r="P946" t="str">
        <f t="shared" si="208"/>
        <v xml:space="preserve"> </v>
      </c>
      <c r="Q946" s="59" t="str">
        <f t="shared" si="219"/>
        <v xml:space="preserve"> </v>
      </c>
      <c r="R946" s="36" t="str">
        <f t="shared" si="209"/>
        <v xml:space="preserve"> </v>
      </c>
      <c r="S946" s="37" t="str">
        <f t="shared" ca="1" si="212"/>
        <v xml:space="preserve"> </v>
      </c>
      <c r="T946" s="95">
        <f ca="1">IF(L946&gt;=N$2,1,D946*T947/VLOOKUP(L946,Moeda!A$3:D$24,4,1))</f>
        <v>1</v>
      </c>
    </row>
    <row r="947" spans="1:20" x14ac:dyDescent="0.2">
      <c r="A947" s="8">
        <v>63068</v>
      </c>
      <c r="B947" s="62"/>
      <c r="C947" s="39"/>
      <c r="D947" s="83" t="str">
        <f t="shared" ca="1" si="213"/>
        <v/>
      </c>
      <c r="E947" s="97" t="str">
        <f t="shared" ca="1" si="214"/>
        <v/>
      </c>
      <c r="F947" s="82" t="str">
        <f t="shared" ca="1" si="215"/>
        <v/>
      </c>
      <c r="G947" s="97" t="str">
        <f t="shared" ca="1" si="216"/>
        <v/>
      </c>
      <c r="H947" s="82" t="str">
        <f t="shared" ca="1" si="217"/>
        <v/>
      </c>
      <c r="I947" s="97" t="str">
        <f t="shared" ca="1" si="218"/>
        <v/>
      </c>
      <c r="J947" s="14" t="str">
        <f t="shared" ca="1" si="211"/>
        <v>b</v>
      </c>
      <c r="L947" s="8">
        <f t="shared" si="210"/>
        <v>63068</v>
      </c>
      <c r="N947" s="29"/>
      <c r="O947" t="str">
        <f t="shared" si="207"/>
        <v xml:space="preserve"> </v>
      </c>
      <c r="P947" t="str">
        <f t="shared" si="208"/>
        <v xml:space="preserve"> </v>
      </c>
      <c r="Q947" s="59" t="str">
        <f t="shared" si="219"/>
        <v xml:space="preserve"> </v>
      </c>
      <c r="R947" s="36" t="str">
        <f t="shared" si="209"/>
        <v xml:space="preserve"> </v>
      </c>
      <c r="S947" s="37" t="str">
        <f t="shared" ca="1" si="212"/>
        <v xml:space="preserve"> </v>
      </c>
      <c r="T947" s="95">
        <f ca="1">IF(L947&gt;=N$2,1,D947*T948/VLOOKUP(L947,Moeda!A$3:D$24,4,1))</f>
        <v>1</v>
      </c>
    </row>
    <row r="948" spans="1:20" x14ac:dyDescent="0.2">
      <c r="A948" s="8">
        <v>63098</v>
      </c>
      <c r="B948" s="62"/>
      <c r="C948" s="39"/>
      <c r="D948" s="83" t="str">
        <f t="shared" ca="1" si="213"/>
        <v/>
      </c>
      <c r="E948" s="97" t="str">
        <f t="shared" ca="1" si="214"/>
        <v/>
      </c>
      <c r="F948" s="82" t="str">
        <f t="shared" ca="1" si="215"/>
        <v/>
      </c>
      <c r="G948" s="97" t="str">
        <f t="shared" ca="1" si="216"/>
        <v/>
      </c>
      <c r="H948" s="82" t="str">
        <f t="shared" ca="1" si="217"/>
        <v/>
      </c>
      <c r="I948" s="97" t="str">
        <f t="shared" ca="1" si="218"/>
        <v/>
      </c>
      <c r="J948" s="14" t="str">
        <f t="shared" ca="1" si="211"/>
        <v>b</v>
      </c>
      <c r="L948" s="8">
        <f t="shared" si="210"/>
        <v>63098</v>
      </c>
      <c r="N948" s="29"/>
      <c r="O948" t="str">
        <f t="shared" ref="O948:O1000" si="220">IF(M948&gt;=1,YEAR(A948)," ")</f>
        <v xml:space="preserve"> </v>
      </c>
      <c r="P948" t="str">
        <f t="shared" ref="P948:P1000" si="221">IF(M948&gt;=1,MONTH(A948)," ")</f>
        <v xml:space="preserve"> </v>
      </c>
      <c r="Q948" s="59" t="str">
        <f t="shared" si="219"/>
        <v xml:space="preserve"> </v>
      </c>
      <c r="R948" s="36" t="str">
        <f t="shared" ref="R948:R1000" si="222">IF(M948&gt;=1,E948," ")</f>
        <v xml:space="preserve"> </v>
      </c>
      <c r="S948" s="37" t="str">
        <f t="shared" ca="1" si="212"/>
        <v xml:space="preserve"> </v>
      </c>
      <c r="T948" s="95">
        <f ca="1">IF(L948&gt;=N$2,1,D948*T949/VLOOKUP(L948,Moeda!A$3:D$24,4,1))</f>
        <v>1</v>
      </c>
    </row>
    <row r="949" spans="1:20" x14ac:dyDescent="0.2">
      <c r="A949" s="8">
        <v>63129</v>
      </c>
      <c r="B949" s="62"/>
      <c r="C949" s="39"/>
      <c r="D949" s="83" t="str">
        <f t="shared" ca="1" si="213"/>
        <v/>
      </c>
      <c r="E949" s="97" t="str">
        <f t="shared" ca="1" si="214"/>
        <v/>
      </c>
      <c r="F949" s="82" t="str">
        <f t="shared" ca="1" si="215"/>
        <v/>
      </c>
      <c r="G949" s="97" t="str">
        <f t="shared" ca="1" si="216"/>
        <v/>
      </c>
      <c r="H949" s="82" t="str">
        <f t="shared" ca="1" si="217"/>
        <v/>
      </c>
      <c r="I949" s="97" t="str">
        <f t="shared" ca="1" si="218"/>
        <v/>
      </c>
      <c r="J949" s="14" t="str">
        <f t="shared" ca="1" si="211"/>
        <v>b</v>
      </c>
      <c r="L949" s="8">
        <f t="shared" si="210"/>
        <v>63129</v>
      </c>
      <c r="N949" s="29"/>
      <c r="O949" t="str">
        <f t="shared" si="220"/>
        <v xml:space="preserve"> </v>
      </c>
      <c r="P949" t="str">
        <f t="shared" si="221"/>
        <v xml:space="preserve"> </v>
      </c>
      <c r="Q949" s="59" t="str">
        <f t="shared" si="219"/>
        <v xml:space="preserve"> </v>
      </c>
      <c r="R949" s="36" t="str">
        <f t="shared" si="222"/>
        <v xml:space="preserve"> </v>
      </c>
      <c r="S949" s="37" t="str">
        <f t="shared" ca="1" si="212"/>
        <v xml:space="preserve"> </v>
      </c>
      <c r="T949" s="95">
        <f ca="1">IF(L949&gt;=N$2,1,D949*T950/VLOOKUP(L949,Moeda!A$3:D$24,4,1))</f>
        <v>1</v>
      </c>
    </row>
    <row r="950" spans="1:20" x14ac:dyDescent="0.2">
      <c r="A950" s="8">
        <v>63159</v>
      </c>
      <c r="B950" s="62"/>
      <c r="C950" s="39"/>
      <c r="D950" s="83" t="str">
        <f t="shared" ca="1" si="213"/>
        <v/>
      </c>
      <c r="E950" s="97" t="str">
        <f t="shared" ca="1" si="214"/>
        <v/>
      </c>
      <c r="F950" s="82" t="str">
        <f t="shared" ca="1" si="215"/>
        <v/>
      </c>
      <c r="G950" s="97" t="str">
        <f t="shared" ca="1" si="216"/>
        <v/>
      </c>
      <c r="H950" s="82" t="str">
        <f t="shared" ca="1" si="217"/>
        <v/>
      </c>
      <c r="I950" s="97" t="str">
        <f t="shared" ca="1" si="218"/>
        <v/>
      </c>
      <c r="J950" s="14" t="str">
        <f t="shared" ca="1" si="211"/>
        <v>b</v>
      </c>
      <c r="L950" s="8">
        <f t="shared" si="210"/>
        <v>63159</v>
      </c>
      <c r="N950" s="29"/>
      <c r="O950" t="str">
        <f t="shared" si="220"/>
        <v xml:space="preserve"> </v>
      </c>
      <c r="P950" t="str">
        <f t="shared" si="221"/>
        <v xml:space="preserve"> </v>
      </c>
      <c r="Q950" s="59" t="str">
        <f t="shared" si="219"/>
        <v xml:space="preserve"> </v>
      </c>
      <c r="R950" s="36" t="str">
        <f t="shared" si="222"/>
        <v xml:space="preserve"> </v>
      </c>
      <c r="S950" s="37" t="str">
        <f t="shared" ca="1" si="212"/>
        <v xml:space="preserve"> </v>
      </c>
      <c r="T950" s="95">
        <f ca="1">IF(L950&gt;=N$2,1,D950*T951/VLOOKUP(L950,Moeda!A$3:D$24,4,1))</f>
        <v>1</v>
      </c>
    </row>
    <row r="951" spans="1:20" x14ac:dyDescent="0.2">
      <c r="A951" s="8">
        <v>63190</v>
      </c>
      <c r="B951" s="62"/>
      <c r="C951" s="39"/>
      <c r="D951" s="83" t="str">
        <f t="shared" ca="1" si="213"/>
        <v/>
      </c>
      <c r="E951" s="97" t="str">
        <f t="shared" ca="1" si="214"/>
        <v/>
      </c>
      <c r="F951" s="82" t="str">
        <f t="shared" ca="1" si="215"/>
        <v/>
      </c>
      <c r="G951" s="97" t="str">
        <f t="shared" ca="1" si="216"/>
        <v/>
      </c>
      <c r="H951" s="82" t="str">
        <f t="shared" ca="1" si="217"/>
        <v/>
      </c>
      <c r="I951" s="97" t="str">
        <f t="shared" ca="1" si="218"/>
        <v/>
      </c>
      <c r="J951" s="14" t="str">
        <f t="shared" ca="1" si="211"/>
        <v>b</v>
      </c>
      <c r="L951" s="8">
        <f t="shared" si="210"/>
        <v>63190</v>
      </c>
      <c r="N951" s="29"/>
      <c r="O951" t="str">
        <f t="shared" si="220"/>
        <v xml:space="preserve"> </v>
      </c>
      <c r="P951" t="str">
        <f t="shared" si="221"/>
        <v xml:space="preserve"> </v>
      </c>
      <c r="Q951" s="59" t="str">
        <f t="shared" si="219"/>
        <v xml:space="preserve"> </v>
      </c>
      <c r="R951" s="36" t="str">
        <f t="shared" si="222"/>
        <v xml:space="preserve"> </v>
      </c>
      <c r="S951" s="37" t="str">
        <f t="shared" ca="1" si="212"/>
        <v xml:space="preserve"> </v>
      </c>
      <c r="T951" s="95">
        <f ca="1">IF(L951&gt;=N$2,1,D951*T952/VLOOKUP(L951,Moeda!A$3:D$24,4,1))</f>
        <v>1</v>
      </c>
    </row>
    <row r="952" spans="1:20" x14ac:dyDescent="0.2">
      <c r="A952" s="8">
        <v>63221</v>
      </c>
      <c r="B952" s="62"/>
      <c r="C952" s="39"/>
      <c r="D952" s="83" t="str">
        <f t="shared" ca="1" si="213"/>
        <v/>
      </c>
      <c r="E952" s="97" t="str">
        <f t="shared" ca="1" si="214"/>
        <v/>
      </c>
      <c r="F952" s="82" t="str">
        <f t="shared" ca="1" si="215"/>
        <v/>
      </c>
      <c r="G952" s="97" t="str">
        <f t="shared" ca="1" si="216"/>
        <v/>
      </c>
      <c r="H952" s="82" t="str">
        <f t="shared" ca="1" si="217"/>
        <v/>
      </c>
      <c r="I952" s="97" t="str">
        <f t="shared" ca="1" si="218"/>
        <v/>
      </c>
      <c r="J952" s="14" t="str">
        <f t="shared" ca="1" si="211"/>
        <v>b</v>
      </c>
      <c r="L952" s="8">
        <f t="shared" si="210"/>
        <v>63221</v>
      </c>
      <c r="N952" s="29"/>
      <c r="O952" t="str">
        <f t="shared" si="220"/>
        <v xml:space="preserve"> </v>
      </c>
      <c r="P952" t="str">
        <f t="shared" si="221"/>
        <v xml:space="preserve"> </v>
      </c>
      <c r="Q952" s="59" t="str">
        <f t="shared" si="219"/>
        <v xml:space="preserve"> </v>
      </c>
      <c r="R952" s="36" t="str">
        <f t="shared" si="222"/>
        <v xml:space="preserve"> </v>
      </c>
      <c r="S952" s="37" t="str">
        <f t="shared" ca="1" si="212"/>
        <v xml:space="preserve"> </v>
      </c>
      <c r="T952" s="95">
        <f ca="1">IF(L952&gt;=N$2,1,D952*T953/VLOOKUP(L952,Moeda!A$3:D$24,4,1))</f>
        <v>1</v>
      </c>
    </row>
    <row r="953" spans="1:20" x14ac:dyDescent="0.2">
      <c r="A953" s="8">
        <v>63249</v>
      </c>
      <c r="B953" s="62"/>
      <c r="C953" s="39"/>
      <c r="D953" s="83" t="str">
        <f t="shared" ca="1" si="213"/>
        <v/>
      </c>
      <c r="E953" s="97" t="str">
        <f t="shared" ca="1" si="214"/>
        <v/>
      </c>
      <c r="F953" s="82" t="str">
        <f t="shared" ca="1" si="215"/>
        <v/>
      </c>
      <c r="G953" s="97" t="str">
        <f t="shared" ca="1" si="216"/>
        <v/>
      </c>
      <c r="H953" s="82" t="str">
        <f t="shared" ca="1" si="217"/>
        <v/>
      </c>
      <c r="I953" s="97" t="str">
        <f t="shared" ca="1" si="218"/>
        <v/>
      </c>
      <c r="J953" s="14" t="str">
        <f t="shared" ca="1" si="211"/>
        <v>b</v>
      </c>
      <c r="L953" s="8">
        <f t="shared" si="210"/>
        <v>63249</v>
      </c>
      <c r="N953" s="29"/>
      <c r="O953" t="str">
        <f t="shared" si="220"/>
        <v xml:space="preserve"> </v>
      </c>
      <c r="P953" t="str">
        <f t="shared" si="221"/>
        <v xml:space="preserve"> </v>
      </c>
      <c r="Q953" s="59" t="str">
        <f t="shared" si="219"/>
        <v xml:space="preserve"> </v>
      </c>
      <c r="R953" s="36" t="str">
        <f t="shared" si="222"/>
        <v xml:space="preserve"> </v>
      </c>
      <c r="S953" s="37" t="str">
        <f t="shared" ca="1" si="212"/>
        <v xml:space="preserve"> </v>
      </c>
      <c r="T953" s="95">
        <f ca="1">IF(L953&gt;=N$2,1,D953*T954/VLOOKUP(L953,Moeda!A$3:D$24,4,1))</f>
        <v>1</v>
      </c>
    </row>
    <row r="954" spans="1:20" x14ac:dyDescent="0.2">
      <c r="A954" s="8">
        <v>63280</v>
      </c>
      <c r="B954" s="62"/>
      <c r="C954" s="39"/>
      <c r="D954" s="83" t="str">
        <f t="shared" ca="1" si="213"/>
        <v/>
      </c>
      <c r="E954" s="97" t="str">
        <f t="shared" ca="1" si="214"/>
        <v/>
      </c>
      <c r="F954" s="82" t="str">
        <f t="shared" ca="1" si="215"/>
        <v/>
      </c>
      <c r="G954" s="97" t="str">
        <f t="shared" ca="1" si="216"/>
        <v/>
      </c>
      <c r="H954" s="82" t="str">
        <f t="shared" ca="1" si="217"/>
        <v/>
      </c>
      <c r="I954" s="97" t="str">
        <f t="shared" ca="1" si="218"/>
        <v/>
      </c>
      <c r="J954" s="14" t="str">
        <f t="shared" ca="1" si="211"/>
        <v>b</v>
      </c>
      <c r="L954" s="8">
        <f t="shared" si="210"/>
        <v>63280</v>
      </c>
      <c r="N954" s="29"/>
      <c r="O954" t="str">
        <f t="shared" si="220"/>
        <v xml:space="preserve"> </v>
      </c>
      <c r="P954" t="str">
        <f t="shared" si="221"/>
        <v xml:space="preserve"> </v>
      </c>
      <c r="Q954" s="59" t="str">
        <f t="shared" si="219"/>
        <v xml:space="preserve"> </v>
      </c>
      <c r="R954" s="36" t="str">
        <f t="shared" si="222"/>
        <v xml:space="preserve"> </v>
      </c>
      <c r="S954" s="37" t="str">
        <f t="shared" ca="1" si="212"/>
        <v xml:space="preserve"> </v>
      </c>
      <c r="T954" s="95">
        <f ca="1">IF(L954&gt;=N$2,1,D954*T955/VLOOKUP(L954,Moeda!A$3:D$24,4,1))</f>
        <v>1</v>
      </c>
    </row>
    <row r="955" spans="1:20" x14ac:dyDescent="0.2">
      <c r="A955" s="8">
        <v>63310</v>
      </c>
      <c r="B955" s="62"/>
      <c r="C955" s="39"/>
      <c r="D955" s="83" t="str">
        <f t="shared" ca="1" si="213"/>
        <v/>
      </c>
      <c r="E955" s="97" t="str">
        <f t="shared" ca="1" si="214"/>
        <v/>
      </c>
      <c r="F955" s="82" t="str">
        <f t="shared" ca="1" si="215"/>
        <v/>
      </c>
      <c r="G955" s="97" t="str">
        <f t="shared" ca="1" si="216"/>
        <v/>
      </c>
      <c r="H955" s="82" t="str">
        <f t="shared" ca="1" si="217"/>
        <v/>
      </c>
      <c r="I955" s="97" t="str">
        <f t="shared" ca="1" si="218"/>
        <v/>
      </c>
      <c r="J955" s="14" t="str">
        <f t="shared" ca="1" si="211"/>
        <v>b</v>
      </c>
      <c r="L955" s="8">
        <f t="shared" si="210"/>
        <v>63310</v>
      </c>
      <c r="N955" s="29"/>
      <c r="O955" t="str">
        <f t="shared" si="220"/>
        <v xml:space="preserve"> </v>
      </c>
      <c r="P955" t="str">
        <f t="shared" si="221"/>
        <v xml:space="preserve"> </v>
      </c>
      <c r="Q955" s="59" t="str">
        <f t="shared" si="219"/>
        <v xml:space="preserve"> </v>
      </c>
      <c r="R955" s="36" t="str">
        <f t="shared" si="222"/>
        <v xml:space="preserve"> </v>
      </c>
      <c r="S955" s="37" t="str">
        <f t="shared" ca="1" si="212"/>
        <v xml:space="preserve"> </v>
      </c>
      <c r="T955" s="95">
        <f ca="1">IF(L955&gt;=N$2,1,D955*T956/VLOOKUP(L955,Moeda!A$3:D$24,4,1))</f>
        <v>1</v>
      </c>
    </row>
    <row r="956" spans="1:20" x14ac:dyDescent="0.2">
      <c r="A956" s="8">
        <v>63341</v>
      </c>
      <c r="B956" s="62"/>
      <c r="C956" s="39"/>
      <c r="D956" s="83" t="str">
        <f t="shared" ca="1" si="213"/>
        <v/>
      </c>
      <c r="E956" s="97" t="str">
        <f t="shared" ca="1" si="214"/>
        <v/>
      </c>
      <c r="F956" s="82" t="str">
        <f t="shared" ca="1" si="215"/>
        <v/>
      </c>
      <c r="G956" s="97" t="str">
        <f t="shared" ca="1" si="216"/>
        <v/>
      </c>
      <c r="H956" s="82" t="str">
        <f t="shared" ca="1" si="217"/>
        <v/>
      </c>
      <c r="I956" s="97" t="str">
        <f t="shared" ca="1" si="218"/>
        <v/>
      </c>
      <c r="J956" s="14" t="str">
        <f t="shared" ca="1" si="211"/>
        <v>b</v>
      </c>
      <c r="L956" s="8">
        <f t="shared" si="210"/>
        <v>63341</v>
      </c>
      <c r="N956" s="29"/>
      <c r="O956" t="str">
        <f t="shared" si="220"/>
        <v xml:space="preserve"> </v>
      </c>
      <c r="P956" t="str">
        <f t="shared" si="221"/>
        <v xml:space="preserve"> </v>
      </c>
      <c r="Q956" s="59" t="str">
        <f t="shared" si="219"/>
        <v xml:space="preserve"> </v>
      </c>
      <c r="R956" s="36" t="str">
        <f t="shared" si="222"/>
        <v xml:space="preserve"> </v>
      </c>
      <c r="S956" s="37" t="str">
        <f t="shared" ca="1" si="212"/>
        <v xml:space="preserve"> </v>
      </c>
      <c r="T956" s="95">
        <f ca="1">IF(L956&gt;=N$2,1,D956*T957/VLOOKUP(L956,Moeda!A$3:D$24,4,1))</f>
        <v>1</v>
      </c>
    </row>
    <row r="957" spans="1:20" x14ac:dyDescent="0.2">
      <c r="A957" s="8">
        <v>63371</v>
      </c>
      <c r="B957" s="62"/>
      <c r="C957" s="39"/>
      <c r="D957" s="83" t="str">
        <f t="shared" ca="1" si="213"/>
        <v/>
      </c>
      <c r="E957" s="97" t="str">
        <f t="shared" ca="1" si="214"/>
        <v/>
      </c>
      <c r="F957" s="82" t="str">
        <f t="shared" ca="1" si="215"/>
        <v/>
      </c>
      <c r="G957" s="97" t="str">
        <f t="shared" ca="1" si="216"/>
        <v/>
      </c>
      <c r="H957" s="82" t="str">
        <f t="shared" ca="1" si="217"/>
        <v/>
      </c>
      <c r="I957" s="97" t="str">
        <f t="shared" ca="1" si="218"/>
        <v/>
      </c>
      <c r="J957" s="14" t="str">
        <f t="shared" ca="1" si="211"/>
        <v>b</v>
      </c>
      <c r="L957" s="8">
        <f t="shared" si="210"/>
        <v>63371</v>
      </c>
      <c r="N957" s="29"/>
      <c r="O957" t="str">
        <f t="shared" si="220"/>
        <v xml:space="preserve"> </v>
      </c>
      <c r="P957" t="str">
        <f t="shared" si="221"/>
        <v xml:space="preserve"> </v>
      </c>
      <c r="Q957" s="59" t="str">
        <f t="shared" si="219"/>
        <v xml:space="preserve"> </v>
      </c>
      <c r="R957" s="36" t="str">
        <f t="shared" si="222"/>
        <v xml:space="preserve"> </v>
      </c>
      <c r="S957" s="37" t="str">
        <f t="shared" ca="1" si="212"/>
        <v xml:space="preserve"> </v>
      </c>
      <c r="T957" s="95">
        <f ca="1">IF(L957&gt;=N$2,1,D957*T958/VLOOKUP(L957,Moeda!A$3:D$24,4,1))</f>
        <v>1</v>
      </c>
    </row>
    <row r="958" spans="1:20" x14ac:dyDescent="0.2">
      <c r="A958" s="8">
        <v>63402</v>
      </c>
      <c r="B958" s="62"/>
      <c r="C958" s="39"/>
      <c r="D958" s="83" t="str">
        <f t="shared" ca="1" si="213"/>
        <v/>
      </c>
      <c r="E958" s="97" t="str">
        <f t="shared" ca="1" si="214"/>
        <v/>
      </c>
      <c r="F958" s="82" t="str">
        <f t="shared" ca="1" si="215"/>
        <v/>
      </c>
      <c r="G958" s="97" t="str">
        <f t="shared" ca="1" si="216"/>
        <v/>
      </c>
      <c r="H958" s="82" t="str">
        <f t="shared" ca="1" si="217"/>
        <v/>
      </c>
      <c r="I958" s="97" t="str">
        <f t="shared" ca="1" si="218"/>
        <v/>
      </c>
      <c r="J958" s="14" t="str">
        <f t="shared" ca="1" si="211"/>
        <v>b</v>
      </c>
      <c r="L958" s="8">
        <f t="shared" si="210"/>
        <v>63402</v>
      </c>
      <c r="N958" s="29"/>
      <c r="O958" t="str">
        <f t="shared" si="220"/>
        <v xml:space="preserve"> </v>
      </c>
      <c r="P958" t="str">
        <f t="shared" si="221"/>
        <v xml:space="preserve"> </v>
      </c>
      <c r="Q958" s="59" t="str">
        <f t="shared" si="219"/>
        <v xml:space="preserve"> </v>
      </c>
      <c r="R958" s="36" t="str">
        <f t="shared" si="222"/>
        <v xml:space="preserve"> </v>
      </c>
      <c r="S958" s="37" t="str">
        <f t="shared" ca="1" si="212"/>
        <v xml:space="preserve"> </v>
      </c>
      <c r="T958" s="95">
        <f ca="1">IF(L958&gt;=N$2,1,D958*T959/VLOOKUP(L958,Moeda!A$3:D$24,4,1))</f>
        <v>1</v>
      </c>
    </row>
    <row r="959" spans="1:20" x14ac:dyDescent="0.2">
      <c r="A959" s="8">
        <v>63433</v>
      </c>
      <c r="B959" s="62"/>
      <c r="C959" s="39"/>
      <c r="D959" s="83" t="str">
        <f t="shared" ca="1" si="213"/>
        <v/>
      </c>
      <c r="E959" s="97" t="str">
        <f t="shared" ca="1" si="214"/>
        <v/>
      </c>
      <c r="F959" s="82" t="str">
        <f t="shared" ca="1" si="215"/>
        <v/>
      </c>
      <c r="G959" s="97" t="str">
        <f t="shared" ca="1" si="216"/>
        <v/>
      </c>
      <c r="H959" s="82" t="str">
        <f t="shared" ca="1" si="217"/>
        <v/>
      </c>
      <c r="I959" s="97" t="str">
        <f t="shared" ca="1" si="218"/>
        <v/>
      </c>
      <c r="J959" s="14" t="str">
        <f t="shared" ca="1" si="211"/>
        <v>b</v>
      </c>
      <c r="L959" s="8">
        <f t="shared" si="210"/>
        <v>63433</v>
      </c>
      <c r="N959" s="29"/>
      <c r="O959" t="str">
        <f t="shared" si="220"/>
        <v xml:space="preserve"> </v>
      </c>
      <c r="P959" t="str">
        <f t="shared" si="221"/>
        <v xml:space="preserve"> </v>
      </c>
      <c r="Q959" s="59" t="str">
        <f t="shared" si="219"/>
        <v xml:space="preserve"> </v>
      </c>
      <c r="R959" s="36" t="str">
        <f t="shared" si="222"/>
        <v xml:space="preserve"> </v>
      </c>
      <c r="S959" s="37" t="str">
        <f t="shared" ca="1" si="212"/>
        <v xml:space="preserve"> </v>
      </c>
      <c r="T959" s="95">
        <f ca="1">IF(L959&gt;=N$2,1,D959*T960/VLOOKUP(L959,Moeda!A$3:D$24,4,1))</f>
        <v>1</v>
      </c>
    </row>
    <row r="960" spans="1:20" x14ac:dyDescent="0.2">
      <c r="A960" s="8">
        <v>63463</v>
      </c>
      <c r="B960" s="62"/>
      <c r="C960" s="39"/>
      <c r="D960" s="83" t="str">
        <f t="shared" ca="1" si="213"/>
        <v/>
      </c>
      <c r="E960" s="97" t="str">
        <f t="shared" ca="1" si="214"/>
        <v/>
      </c>
      <c r="F960" s="82" t="str">
        <f t="shared" ca="1" si="215"/>
        <v/>
      </c>
      <c r="G960" s="97" t="str">
        <f t="shared" ca="1" si="216"/>
        <v/>
      </c>
      <c r="H960" s="82" t="str">
        <f t="shared" ca="1" si="217"/>
        <v/>
      </c>
      <c r="I960" s="97" t="str">
        <f t="shared" ca="1" si="218"/>
        <v/>
      </c>
      <c r="J960" s="14" t="str">
        <f t="shared" ca="1" si="211"/>
        <v>b</v>
      </c>
      <c r="L960" s="8">
        <f t="shared" si="210"/>
        <v>63463</v>
      </c>
      <c r="N960" s="29"/>
      <c r="O960" t="str">
        <f t="shared" si="220"/>
        <v xml:space="preserve"> </v>
      </c>
      <c r="P960" t="str">
        <f t="shared" si="221"/>
        <v xml:space="preserve"> </v>
      </c>
      <c r="Q960" s="59" t="str">
        <f t="shared" si="219"/>
        <v xml:space="preserve"> </v>
      </c>
      <c r="R960" s="36" t="str">
        <f t="shared" si="222"/>
        <v xml:space="preserve"> </v>
      </c>
      <c r="S960" s="37" t="str">
        <f t="shared" ca="1" si="212"/>
        <v xml:space="preserve"> </v>
      </c>
      <c r="T960" s="95">
        <f ca="1">IF(L960&gt;=N$2,1,D960*T961/VLOOKUP(L960,Moeda!A$3:D$24,4,1))</f>
        <v>1</v>
      </c>
    </row>
    <row r="961" spans="1:20" x14ac:dyDescent="0.2">
      <c r="A961" s="8">
        <v>63494</v>
      </c>
      <c r="B961" s="62"/>
      <c r="C961" s="39"/>
      <c r="D961" s="83" t="str">
        <f t="shared" ca="1" si="213"/>
        <v/>
      </c>
      <c r="E961" s="97" t="str">
        <f t="shared" ca="1" si="214"/>
        <v/>
      </c>
      <c r="F961" s="82" t="str">
        <f t="shared" ca="1" si="215"/>
        <v/>
      </c>
      <c r="G961" s="97" t="str">
        <f t="shared" ca="1" si="216"/>
        <v/>
      </c>
      <c r="H961" s="82" t="str">
        <f t="shared" ca="1" si="217"/>
        <v/>
      </c>
      <c r="I961" s="97" t="str">
        <f t="shared" ca="1" si="218"/>
        <v/>
      </c>
      <c r="J961" s="14" t="str">
        <f t="shared" ca="1" si="211"/>
        <v>b</v>
      </c>
      <c r="L961" s="8">
        <f t="shared" si="210"/>
        <v>63494</v>
      </c>
      <c r="N961" s="29"/>
      <c r="O961" t="str">
        <f t="shared" si="220"/>
        <v xml:space="preserve"> </v>
      </c>
      <c r="P961" t="str">
        <f t="shared" si="221"/>
        <v xml:space="preserve"> </v>
      </c>
      <c r="Q961" s="59" t="str">
        <f t="shared" si="219"/>
        <v xml:space="preserve"> </v>
      </c>
      <c r="R961" s="36" t="str">
        <f t="shared" si="222"/>
        <v xml:space="preserve"> </v>
      </c>
      <c r="S961" s="37" t="str">
        <f t="shared" ca="1" si="212"/>
        <v xml:space="preserve"> </v>
      </c>
      <c r="T961" s="95">
        <f ca="1">IF(L961&gt;=N$2,1,D961*T962/VLOOKUP(L961,Moeda!A$3:D$24,4,1))</f>
        <v>1</v>
      </c>
    </row>
    <row r="962" spans="1:20" x14ac:dyDescent="0.2">
      <c r="A962" s="8">
        <v>63524</v>
      </c>
      <c r="B962" s="62"/>
      <c r="C962" s="39"/>
      <c r="D962" s="83" t="str">
        <f t="shared" ca="1" si="213"/>
        <v/>
      </c>
      <c r="E962" s="97" t="str">
        <f t="shared" ca="1" si="214"/>
        <v/>
      </c>
      <c r="F962" s="82" t="str">
        <f t="shared" ca="1" si="215"/>
        <v/>
      </c>
      <c r="G962" s="97" t="str">
        <f t="shared" ca="1" si="216"/>
        <v/>
      </c>
      <c r="H962" s="82" t="str">
        <f t="shared" ca="1" si="217"/>
        <v/>
      </c>
      <c r="I962" s="97" t="str">
        <f t="shared" ca="1" si="218"/>
        <v/>
      </c>
      <c r="J962" s="14" t="str">
        <f t="shared" ca="1" si="211"/>
        <v>b</v>
      </c>
      <c r="L962" s="8">
        <f t="shared" si="210"/>
        <v>63524</v>
      </c>
      <c r="N962" s="29"/>
      <c r="O962" t="str">
        <f t="shared" si="220"/>
        <v xml:space="preserve"> </v>
      </c>
      <c r="P962" t="str">
        <f t="shared" si="221"/>
        <v xml:space="preserve"> </v>
      </c>
      <c r="Q962" s="59" t="str">
        <f t="shared" si="219"/>
        <v xml:space="preserve"> </v>
      </c>
      <c r="R962" s="36" t="str">
        <f t="shared" si="222"/>
        <v xml:space="preserve"> </v>
      </c>
      <c r="S962" s="37" t="str">
        <f t="shared" ca="1" si="212"/>
        <v xml:space="preserve"> </v>
      </c>
      <c r="T962" s="95">
        <f ca="1">IF(L962&gt;=N$2,1,D962*T963/VLOOKUP(L962,Moeda!A$3:D$24,4,1))</f>
        <v>1</v>
      </c>
    </row>
    <row r="963" spans="1:20" x14ac:dyDescent="0.2">
      <c r="A963" s="8">
        <v>63555</v>
      </c>
      <c r="B963" s="62"/>
      <c r="C963" s="39"/>
      <c r="D963" s="83" t="str">
        <f t="shared" ca="1" si="213"/>
        <v/>
      </c>
      <c r="E963" s="97" t="str">
        <f t="shared" ca="1" si="214"/>
        <v/>
      </c>
      <c r="F963" s="82" t="str">
        <f t="shared" ca="1" si="215"/>
        <v/>
      </c>
      <c r="G963" s="97" t="str">
        <f t="shared" ca="1" si="216"/>
        <v/>
      </c>
      <c r="H963" s="82" t="str">
        <f t="shared" ca="1" si="217"/>
        <v/>
      </c>
      <c r="I963" s="97" t="str">
        <f t="shared" ca="1" si="218"/>
        <v/>
      </c>
      <c r="J963" s="14" t="str">
        <f t="shared" ca="1" si="211"/>
        <v>b</v>
      </c>
      <c r="L963" s="8">
        <f t="shared" ref="L963:L1000" si="223">A963</f>
        <v>63555</v>
      </c>
      <c r="N963" s="29"/>
      <c r="O963" t="str">
        <f t="shared" si="220"/>
        <v xml:space="preserve"> </v>
      </c>
      <c r="P963" t="str">
        <f t="shared" si="221"/>
        <v xml:space="preserve"> </v>
      </c>
      <c r="Q963" s="59" t="str">
        <f t="shared" si="219"/>
        <v xml:space="preserve"> </v>
      </c>
      <c r="R963" s="36" t="str">
        <f t="shared" si="222"/>
        <v xml:space="preserve"> </v>
      </c>
      <c r="S963" s="37" t="str">
        <f t="shared" ca="1" si="212"/>
        <v xml:space="preserve"> </v>
      </c>
      <c r="T963" s="95">
        <f ca="1">IF(L963&gt;=N$2,1,D963*T964/VLOOKUP(L963,Moeda!A$3:D$24,4,1))</f>
        <v>1</v>
      </c>
    </row>
    <row r="964" spans="1:20" x14ac:dyDescent="0.2">
      <c r="A964" s="8">
        <v>63586</v>
      </c>
      <c r="B964" s="62"/>
      <c r="C964" s="39"/>
      <c r="D964" s="83" t="str">
        <f t="shared" ca="1" si="213"/>
        <v/>
      </c>
      <c r="E964" s="97" t="str">
        <f t="shared" ca="1" si="214"/>
        <v/>
      </c>
      <c r="F964" s="82" t="str">
        <f t="shared" ca="1" si="215"/>
        <v/>
      </c>
      <c r="G964" s="97" t="str">
        <f t="shared" ca="1" si="216"/>
        <v/>
      </c>
      <c r="H964" s="82" t="str">
        <f t="shared" ca="1" si="217"/>
        <v/>
      </c>
      <c r="I964" s="97" t="str">
        <f t="shared" ca="1" si="218"/>
        <v/>
      </c>
      <c r="J964" s="14" t="str">
        <f t="shared" ref="J964:J1000" ca="1" si="224">CELL("tipo",C964)</f>
        <v>b</v>
      </c>
      <c r="L964" s="8">
        <f t="shared" si="223"/>
        <v>63586</v>
      </c>
      <c r="N964" s="29"/>
      <c r="O964" t="str">
        <f t="shared" si="220"/>
        <v xml:space="preserve"> </v>
      </c>
      <c r="P964" t="str">
        <f t="shared" si="221"/>
        <v xml:space="preserve"> </v>
      </c>
      <c r="Q964" s="59" t="str">
        <f t="shared" si="219"/>
        <v xml:space="preserve"> </v>
      </c>
      <c r="R964" s="36" t="str">
        <f t="shared" si="222"/>
        <v xml:space="preserve"> </v>
      </c>
      <c r="S964" s="37" t="str">
        <f t="shared" ca="1" si="212"/>
        <v xml:space="preserve"> </v>
      </c>
      <c r="T964" s="95">
        <f ca="1">IF(L964&gt;=N$2,1,D964*T965/VLOOKUP(L964,Moeda!A$3:D$24,4,1))</f>
        <v>1</v>
      </c>
    </row>
    <row r="965" spans="1:20" x14ac:dyDescent="0.2">
      <c r="A965" s="8">
        <v>63614</v>
      </c>
      <c r="B965" s="62"/>
      <c r="C965" s="39"/>
      <c r="D965" s="83" t="str">
        <f t="shared" ca="1" si="213"/>
        <v/>
      </c>
      <c r="E965" s="97" t="str">
        <f t="shared" ca="1" si="214"/>
        <v/>
      </c>
      <c r="F965" s="82" t="str">
        <f t="shared" ca="1" si="215"/>
        <v/>
      </c>
      <c r="G965" s="97" t="str">
        <f t="shared" ca="1" si="216"/>
        <v/>
      </c>
      <c r="H965" s="82" t="str">
        <f t="shared" ca="1" si="217"/>
        <v/>
      </c>
      <c r="I965" s="97" t="str">
        <f t="shared" ca="1" si="218"/>
        <v/>
      </c>
      <c r="J965" s="14" t="str">
        <f t="shared" ca="1" si="224"/>
        <v>b</v>
      </c>
      <c r="L965" s="8">
        <f t="shared" si="223"/>
        <v>63614</v>
      </c>
      <c r="N965" s="29"/>
      <c r="O965" t="str">
        <f t="shared" si="220"/>
        <v xml:space="preserve"> </v>
      </c>
      <c r="P965" t="str">
        <f t="shared" si="221"/>
        <v xml:space="preserve"> </v>
      </c>
      <c r="Q965" s="59" t="str">
        <f t="shared" si="219"/>
        <v xml:space="preserve"> </v>
      </c>
      <c r="R965" s="36" t="str">
        <f t="shared" si="222"/>
        <v xml:space="preserve"> </v>
      </c>
      <c r="S965" s="37" t="str">
        <f t="shared" ca="1" si="212"/>
        <v xml:space="preserve"> </v>
      </c>
      <c r="T965" s="95">
        <f ca="1">IF(L965&gt;=N$2,1,D965*T966/VLOOKUP(L965,Moeda!A$3:D$24,4,1))</f>
        <v>1</v>
      </c>
    </row>
    <row r="966" spans="1:20" x14ac:dyDescent="0.2">
      <c r="A966" s="8">
        <v>63645</v>
      </c>
      <c r="B966" s="62"/>
      <c r="C966" s="39"/>
      <c r="D966" s="83" t="str">
        <f t="shared" ca="1" si="213"/>
        <v/>
      </c>
      <c r="E966" s="97" t="str">
        <f t="shared" ca="1" si="214"/>
        <v/>
      </c>
      <c r="F966" s="82" t="str">
        <f t="shared" ca="1" si="215"/>
        <v/>
      </c>
      <c r="G966" s="97" t="str">
        <f t="shared" ca="1" si="216"/>
        <v/>
      </c>
      <c r="H966" s="82" t="str">
        <f t="shared" ca="1" si="217"/>
        <v/>
      </c>
      <c r="I966" s="97" t="str">
        <f t="shared" ca="1" si="218"/>
        <v/>
      </c>
      <c r="J966" s="14" t="str">
        <f t="shared" ca="1" si="224"/>
        <v>b</v>
      </c>
      <c r="L966" s="8">
        <f t="shared" si="223"/>
        <v>63645</v>
      </c>
      <c r="N966" s="29"/>
      <c r="O966" t="str">
        <f t="shared" si="220"/>
        <v xml:space="preserve"> </v>
      </c>
      <c r="P966" t="str">
        <f t="shared" si="221"/>
        <v xml:space="preserve"> </v>
      </c>
      <c r="Q966" s="59" t="str">
        <f t="shared" si="219"/>
        <v xml:space="preserve"> </v>
      </c>
      <c r="R966" s="36" t="str">
        <f t="shared" si="222"/>
        <v xml:space="preserve"> </v>
      </c>
      <c r="S966" s="37" t="str">
        <f t="shared" ca="1" si="212"/>
        <v xml:space="preserve"> </v>
      </c>
      <c r="T966" s="95">
        <f ca="1">IF(L966&gt;=N$2,1,D966*T967/VLOOKUP(L966,Moeda!A$3:D$24,4,1))</f>
        <v>1</v>
      </c>
    </row>
    <row r="967" spans="1:20" x14ac:dyDescent="0.2">
      <c r="A967" s="8">
        <v>63675</v>
      </c>
      <c r="B967" s="62"/>
      <c r="C967" s="39"/>
      <c r="D967" s="83" t="str">
        <f t="shared" ca="1" si="213"/>
        <v/>
      </c>
      <c r="E967" s="97" t="str">
        <f t="shared" ca="1" si="214"/>
        <v/>
      </c>
      <c r="F967" s="82" t="str">
        <f t="shared" ca="1" si="215"/>
        <v/>
      </c>
      <c r="G967" s="97" t="str">
        <f t="shared" ca="1" si="216"/>
        <v/>
      </c>
      <c r="H967" s="82" t="str">
        <f t="shared" ca="1" si="217"/>
        <v/>
      </c>
      <c r="I967" s="97" t="str">
        <f t="shared" ca="1" si="218"/>
        <v/>
      </c>
      <c r="J967" s="14" t="str">
        <f t="shared" ca="1" si="224"/>
        <v>b</v>
      </c>
      <c r="L967" s="8">
        <f t="shared" si="223"/>
        <v>63675</v>
      </c>
      <c r="N967" s="29"/>
      <c r="O967" t="str">
        <f t="shared" si="220"/>
        <v xml:space="preserve"> </v>
      </c>
      <c r="P967" t="str">
        <f t="shared" si="221"/>
        <v xml:space="preserve"> </v>
      </c>
      <c r="Q967" s="59" t="str">
        <f t="shared" si="219"/>
        <v xml:space="preserve"> </v>
      </c>
      <c r="R967" s="36" t="str">
        <f t="shared" si="222"/>
        <v xml:space="preserve"> </v>
      </c>
      <c r="S967" s="37" t="str">
        <f t="shared" ca="1" si="212"/>
        <v xml:space="preserve"> </v>
      </c>
      <c r="T967" s="95">
        <f ca="1">IF(L967&gt;=N$2,1,D967*T968/VLOOKUP(L967,Moeda!A$3:D$24,4,1))</f>
        <v>1</v>
      </c>
    </row>
    <row r="968" spans="1:20" x14ac:dyDescent="0.2">
      <c r="A968" s="8">
        <v>63706</v>
      </c>
      <c r="B968" s="62"/>
      <c r="C968" s="39"/>
      <c r="D968" s="83" t="str">
        <f t="shared" ca="1" si="213"/>
        <v/>
      </c>
      <c r="E968" s="97" t="str">
        <f t="shared" ca="1" si="214"/>
        <v/>
      </c>
      <c r="F968" s="82" t="str">
        <f t="shared" ca="1" si="215"/>
        <v/>
      </c>
      <c r="G968" s="97" t="str">
        <f t="shared" ca="1" si="216"/>
        <v/>
      </c>
      <c r="H968" s="82" t="str">
        <f t="shared" ca="1" si="217"/>
        <v/>
      </c>
      <c r="I968" s="97" t="str">
        <f t="shared" ca="1" si="218"/>
        <v/>
      </c>
      <c r="J968" s="14" t="str">
        <f t="shared" ca="1" si="224"/>
        <v>b</v>
      </c>
      <c r="L968" s="8">
        <f t="shared" si="223"/>
        <v>63706</v>
      </c>
      <c r="N968" s="29"/>
      <c r="O968" t="str">
        <f t="shared" si="220"/>
        <v xml:space="preserve"> </v>
      </c>
      <c r="P968" t="str">
        <f t="shared" si="221"/>
        <v xml:space="preserve"> </v>
      </c>
      <c r="Q968" s="59" t="str">
        <f t="shared" si="219"/>
        <v xml:space="preserve"> </v>
      </c>
      <c r="R968" s="36" t="str">
        <f t="shared" si="222"/>
        <v xml:space="preserve"> </v>
      </c>
      <c r="S968" s="37" t="str">
        <f t="shared" ca="1" si="212"/>
        <v xml:space="preserve"> </v>
      </c>
      <c r="T968" s="95">
        <f ca="1">IF(L968&gt;=N$2,1,D968*T969/VLOOKUP(L968,Moeda!A$3:D$24,4,1))</f>
        <v>1</v>
      </c>
    </row>
    <row r="969" spans="1:20" x14ac:dyDescent="0.2">
      <c r="A969" s="8">
        <v>63736</v>
      </c>
      <c r="B969" s="62"/>
      <c r="C969" s="39"/>
      <c r="D969" s="83" t="str">
        <f t="shared" ca="1" si="213"/>
        <v/>
      </c>
      <c r="E969" s="97" t="str">
        <f t="shared" ca="1" si="214"/>
        <v/>
      </c>
      <c r="F969" s="82" t="str">
        <f t="shared" ca="1" si="215"/>
        <v/>
      </c>
      <c r="G969" s="97" t="str">
        <f t="shared" ca="1" si="216"/>
        <v/>
      </c>
      <c r="H969" s="82" t="str">
        <f t="shared" ca="1" si="217"/>
        <v/>
      </c>
      <c r="I969" s="97" t="str">
        <f t="shared" ca="1" si="218"/>
        <v/>
      </c>
      <c r="J969" s="14" t="str">
        <f t="shared" ca="1" si="224"/>
        <v>b</v>
      </c>
      <c r="L969" s="8">
        <f t="shared" si="223"/>
        <v>63736</v>
      </c>
      <c r="N969" s="29"/>
      <c r="O969" t="str">
        <f t="shared" si="220"/>
        <v xml:space="preserve"> </v>
      </c>
      <c r="P969" t="str">
        <f t="shared" si="221"/>
        <v xml:space="preserve"> </v>
      </c>
      <c r="Q969" s="59" t="str">
        <f t="shared" si="219"/>
        <v xml:space="preserve"> </v>
      </c>
      <c r="R969" s="36" t="str">
        <f t="shared" si="222"/>
        <v xml:space="preserve"> </v>
      </c>
      <c r="S969" s="37" t="str">
        <f t="shared" ca="1" si="212"/>
        <v xml:space="preserve"> </v>
      </c>
      <c r="T969" s="95">
        <f ca="1">IF(L969&gt;=N$2,1,D969*T970/VLOOKUP(L969,Moeda!A$3:D$24,4,1))</f>
        <v>1</v>
      </c>
    </row>
    <row r="970" spans="1:20" x14ac:dyDescent="0.2">
      <c r="A970" s="8">
        <v>63767</v>
      </c>
      <c r="B970" s="62"/>
      <c r="C970" s="39"/>
      <c r="D970" s="83" t="str">
        <f t="shared" ca="1" si="213"/>
        <v/>
      </c>
      <c r="E970" s="97" t="str">
        <f t="shared" ca="1" si="214"/>
        <v/>
      </c>
      <c r="F970" s="82" t="str">
        <f t="shared" ca="1" si="215"/>
        <v/>
      </c>
      <c r="G970" s="97" t="str">
        <f t="shared" ca="1" si="216"/>
        <v/>
      </c>
      <c r="H970" s="82" t="str">
        <f t="shared" ca="1" si="217"/>
        <v/>
      </c>
      <c r="I970" s="97" t="str">
        <f t="shared" ca="1" si="218"/>
        <v/>
      </c>
      <c r="J970" s="14" t="str">
        <f t="shared" ca="1" si="224"/>
        <v>b</v>
      </c>
      <c r="L970" s="8">
        <f t="shared" si="223"/>
        <v>63767</v>
      </c>
      <c r="N970" s="29"/>
      <c r="O970" t="str">
        <f t="shared" si="220"/>
        <v xml:space="preserve"> </v>
      </c>
      <c r="P970" t="str">
        <f t="shared" si="221"/>
        <v xml:space="preserve"> </v>
      </c>
      <c r="Q970" s="59" t="str">
        <f t="shared" si="219"/>
        <v xml:space="preserve"> </v>
      </c>
      <c r="R970" s="36" t="str">
        <f t="shared" si="222"/>
        <v xml:space="preserve"> </v>
      </c>
      <c r="S970" s="37" t="str">
        <f t="shared" ca="1" si="212"/>
        <v xml:space="preserve"> </v>
      </c>
      <c r="T970" s="95">
        <f ca="1">IF(L970&gt;=N$2,1,D970*T971/VLOOKUP(L970,Moeda!A$3:D$24,4,1))</f>
        <v>1</v>
      </c>
    </row>
    <row r="971" spans="1:20" x14ac:dyDescent="0.2">
      <c r="A971" s="8">
        <v>63798</v>
      </c>
      <c r="B971" s="62"/>
      <c r="C971" s="39"/>
      <c r="D971" s="83" t="str">
        <f t="shared" ca="1" si="213"/>
        <v/>
      </c>
      <c r="E971" s="97" t="str">
        <f t="shared" ca="1" si="214"/>
        <v/>
      </c>
      <c r="F971" s="82" t="str">
        <f t="shared" ca="1" si="215"/>
        <v/>
      </c>
      <c r="G971" s="97" t="str">
        <f t="shared" ca="1" si="216"/>
        <v/>
      </c>
      <c r="H971" s="82" t="str">
        <f t="shared" ca="1" si="217"/>
        <v/>
      </c>
      <c r="I971" s="97" t="str">
        <f t="shared" ca="1" si="218"/>
        <v/>
      </c>
      <c r="J971" s="14" t="str">
        <f t="shared" ca="1" si="224"/>
        <v>b</v>
      </c>
      <c r="L971" s="8">
        <f t="shared" si="223"/>
        <v>63798</v>
      </c>
      <c r="N971" s="29"/>
      <c r="O971" t="str">
        <f t="shared" si="220"/>
        <v xml:space="preserve"> </v>
      </c>
      <c r="P971" t="str">
        <f t="shared" si="221"/>
        <v xml:space="preserve"> </v>
      </c>
      <c r="Q971" s="59" t="str">
        <f t="shared" si="219"/>
        <v xml:space="preserve"> </v>
      </c>
      <c r="R971" s="36" t="str">
        <f t="shared" si="222"/>
        <v xml:space="preserve"> </v>
      </c>
      <c r="S971" s="37" t="str">
        <f t="shared" ca="1" si="212"/>
        <v xml:space="preserve"> </v>
      </c>
      <c r="T971" s="95">
        <f ca="1">IF(L971&gt;=N$2,1,D971*T972/VLOOKUP(L971,Moeda!A$3:D$24,4,1))</f>
        <v>1</v>
      </c>
    </row>
    <row r="972" spans="1:20" x14ac:dyDescent="0.2">
      <c r="A972" s="8">
        <v>63828</v>
      </c>
      <c r="B972" s="62"/>
      <c r="C972" s="39"/>
      <c r="D972" s="83" t="str">
        <f t="shared" ca="1" si="213"/>
        <v/>
      </c>
      <c r="E972" s="97" t="str">
        <f t="shared" ca="1" si="214"/>
        <v/>
      </c>
      <c r="F972" s="82" t="str">
        <f t="shared" ca="1" si="215"/>
        <v/>
      </c>
      <c r="G972" s="97" t="str">
        <f t="shared" ca="1" si="216"/>
        <v/>
      </c>
      <c r="H972" s="82" t="str">
        <f t="shared" ca="1" si="217"/>
        <v/>
      </c>
      <c r="I972" s="97" t="str">
        <f t="shared" ca="1" si="218"/>
        <v/>
      </c>
      <c r="J972" s="14" t="str">
        <f t="shared" ca="1" si="224"/>
        <v>b</v>
      </c>
      <c r="L972" s="8">
        <f t="shared" si="223"/>
        <v>63828</v>
      </c>
      <c r="N972" s="29"/>
      <c r="O972" t="str">
        <f t="shared" si="220"/>
        <v xml:space="preserve"> </v>
      </c>
      <c r="P972" t="str">
        <f t="shared" si="221"/>
        <v xml:space="preserve"> </v>
      </c>
      <c r="Q972" s="59" t="str">
        <f t="shared" si="219"/>
        <v xml:space="preserve"> </v>
      </c>
      <c r="R972" s="36" t="str">
        <f t="shared" si="222"/>
        <v xml:space="preserve"> </v>
      </c>
      <c r="S972" s="37" t="str">
        <f t="shared" ca="1" si="212"/>
        <v xml:space="preserve"> </v>
      </c>
      <c r="T972" s="95">
        <f ca="1">IF(L972&gt;=N$2,1,D972*T973/VLOOKUP(L972,Moeda!A$3:D$24,4,1))</f>
        <v>1</v>
      </c>
    </row>
    <row r="973" spans="1:20" x14ac:dyDescent="0.2">
      <c r="A973" s="8">
        <v>63859</v>
      </c>
      <c r="B973" s="62"/>
      <c r="C973" s="39"/>
      <c r="D973" s="83" t="str">
        <f t="shared" ca="1" si="213"/>
        <v/>
      </c>
      <c r="E973" s="97" t="str">
        <f t="shared" ca="1" si="214"/>
        <v/>
      </c>
      <c r="F973" s="82" t="str">
        <f t="shared" ca="1" si="215"/>
        <v/>
      </c>
      <c r="G973" s="97" t="str">
        <f t="shared" ca="1" si="216"/>
        <v/>
      </c>
      <c r="H973" s="82" t="str">
        <f t="shared" ca="1" si="217"/>
        <v/>
      </c>
      <c r="I973" s="97" t="str">
        <f t="shared" ca="1" si="218"/>
        <v/>
      </c>
      <c r="J973" s="14" t="str">
        <f t="shared" ca="1" si="224"/>
        <v>b</v>
      </c>
      <c r="L973" s="8">
        <f t="shared" si="223"/>
        <v>63859</v>
      </c>
      <c r="N973" s="29"/>
      <c r="O973" t="str">
        <f t="shared" si="220"/>
        <v xml:space="preserve"> </v>
      </c>
      <c r="P973" t="str">
        <f t="shared" si="221"/>
        <v xml:space="preserve"> </v>
      </c>
      <c r="Q973" s="59" t="str">
        <f t="shared" si="219"/>
        <v xml:space="preserve"> </v>
      </c>
      <c r="R973" s="36" t="str">
        <f t="shared" si="222"/>
        <v xml:space="preserve"> </v>
      </c>
      <c r="S973" s="37" t="str">
        <f t="shared" ca="1" si="212"/>
        <v xml:space="preserve"> </v>
      </c>
      <c r="T973" s="95">
        <f ca="1">IF(L973&gt;=N$2,1,D973*T974/VLOOKUP(L973,Moeda!A$3:D$24,4,1))</f>
        <v>1</v>
      </c>
    </row>
    <row r="974" spans="1:20" x14ac:dyDescent="0.2">
      <c r="A974" s="8">
        <v>63889</v>
      </c>
      <c r="B974" s="62"/>
      <c r="C974" s="39"/>
      <c r="D974" s="83" t="str">
        <f t="shared" ca="1" si="213"/>
        <v/>
      </c>
      <c r="E974" s="97" t="str">
        <f t="shared" ca="1" si="214"/>
        <v/>
      </c>
      <c r="F974" s="82" t="str">
        <f t="shared" ca="1" si="215"/>
        <v/>
      </c>
      <c r="G974" s="97" t="str">
        <f t="shared" ca="1" si="216"/>
        <v/>
      </c>
      <c r="H974" s="82" t="str">
        <f t="shared" ca="1" si="217"/>
        <v/>
      </c>
      <c r="I974" s="97" t="str">
        <f t="shared" ca="1" si="218"/>
        <v/>
      </c>
      <c r="J974" s="14" t="str">
        <f t="shared" ca="1" si="224"/>
        <v>b</v>
      </c>
      <c r="L974" s="8">
        <f t="shared" si="223"/>
        <v>63889</v>
      </c>
      <c r="N974" s="29"/>
      <c r="O974" t="str">
        <f t="shared" si="220"/>
        <v xml:space="preserve"> </v>
      </c>
      <c r="P974" t="str">
        <f t="shared" si="221"/>
        <v xml:space="preserve"> </v>
      </c>
      <c r="Q974" s="59" t="str">
        <f t="shared" si="219"/>
        <v xml:space="preserve"> </v>
      </c>
      <c r="R974" s="36" t="str">
        <f t="shared" si="222"/>
        <v xml:space="preserve"> </v>
      </c>
      <c r="S974" s="37" t="str">
        <f t="shared" ca="1" si="212"/>
        <v xml:space="preserve"> </v>
      </c>
      <c r="T974" s="95">
        <f ca="1">IF(L974&gt;=N$2,1,D974*T975/VLOOKUP(L974,Moeda!A$3:D$24,4,1))</f>
        <v>1</v>
      </c>
    </row>
    <row r="975" spans="1:20" x14ac:dyDescent="0.2">
      <c r="A975" s="8">
        <v>63920</v>
      </c>
      <c r="B975" s="62"/>
      <c r="C975" s="39"/>
      <c r="D975" s="83" t="str">
        <f t="shared" ca="1" si="213"/>
        <v/>
      </c>
      <c r="E975" s="97" t="str">
        <f t="shared" ca="1" si="214"/>
        <v/>
      </c>
      <c r="F975" s="82" t="str">
        <f t="shared" ca="1" si="215"/>
        <v/>
      </c>
      <c r="G975" s="97" t="str">
        <f t="shared" ca="1" si="216"/>
        <v/>
      </c>
      <c r="H975" s="82" t="str">
        <f t="shared" ca="1" si="217"/>
        <v/>
      </c>
      <c r="I975" s="97" t="str">
        <f t="shared" ca="1" si="218"/>
        <v/>
      </c>
      <c r="J975" s="14" t="str">
        <f t="shared" ca="1" si="224"/>
        <v>b</v>
      </c>
      <c r="L975" s="8">
        <f t="shared" si="223"/>
        <v>63920</v>
      </c>
      <c r="N975" s="29"/>
      <c r="O975" t="str">
        <f t="shared" si="220"/>
        <v xml:space="preserve"> </v>
      </c>
      <c r="P975" t="str">
        <f t="shared" si="221"/>
        <v xml:space="preserve"> </v>
      </c>
      <c r="Q975" s="59" t="str">
        <f t="shared" si="219"/>
        <v xml:space="preserve"> </v>
      </c>
      <c r="R975" s="36" t="str">
        <f t="shared" si="222"/>
        <v xml:space="preserve"> </v>
      </c>
      <c r="S975" s="37" t="str">
        <f t="shared" ca="1" si="212"/>
        <v xml:space="preserve"> </v>
      </c>
      <c r="T975" s="95">
        <f ca="1">IF(L975&gt;=N$2,1,D975*T976/VLOOKUP(L975,Moeda!A$3:D$24,4,1))</f>
        <v>1</v>
      </c>
    </row>
    <row r="976" spans="1:20" x14ac:dyDescent="0.2">
      <c r="A976" s="8">
        <v>63951</v>
      </c>
      <c r="B976" s="62"/>
      <c r="C976" s="39"/>
      <c r="D976" s="83" t="str">
        <f t="shared" ca="1" si="213"/>
        <v/>
      </c>
      <c r="E976" s="97" t="str">
        <f t="shared" ca="1" si="214"/>
        <v/>
      </c>
      <c r="F976" s="82" t="str">
        <f t="shared" ca="1" si="215"/>
        <v/>
      </c>
      <c r="G976" s="97" t="str">
        <f t="shared" ca="1" si="216"/>
        <v/>
      </c>
      <c r="H976" s="82" t="str">
        <f t="shared" ca="1" si="217"/>
        <v/>
      </c>
      <c r="I976" s="97" t="str">
        <f t="shared" ca="1" si="218"/>
        <v/>
      </c>
      <c r="J976" s="14" t="str">
        <f t="shared" ca="1" si="224"/>
        <v>b</v>
      </c>
      <c r="L976" s="8">
        <f t="shared" si="223"/>
        <v>63951</v>
      </c>
      <c r="N976" s="29"/>
      <c r="O976" t="str">
        <f t="shared" si="220"/>
        <v xml:space="preserve"> </v>
      </c>
      <c r="P976" t="str">
        <f t="shared" si="221"/>
        <v xml:space="preserve"> </v>
      </c>
      <c r="Q976" s="59" t="str">
        <f t="shared" si="219"/>
        <v xml:space="preserve"> </v>
      </c>
      <c r="R976" s="36" t="str">
        <f t="shared" si="222"/>
        <v xml:space="preserve"> </v>
      </c>
      <c r="S976" s="37" t="str">
        <f t="shared" ca="1" si="212"/>
        <v xml:space="preserve"> </v>
      </c>
      <c r="T976" s="95">
        <f ca="1">IF(L976&gt;=N$2,1,D976*T977/VLOOKUP(L976,Moeda!A$3:D$24,4,1))</f>
        <v>1</v>
      </c>
    </row>
    <row r="977" spans="1:20" x14ac:dyDescent="0.2">
      <c r="A977" s="8">
        <v>63979</v>
      </c>
      <c r="B977" s="62"/>
      <c r="C977" s="39"/>
      <c r="D977" s="83" t="str">
        <f t="shared" ca="1" si="213"/>
        <v/>
      </c>
      <c r="E977" s="97" t="str">
        <f t="shared" ca="1" si="214"/>
        <v/>
      </c>
      <c r="F977" s="82" t="str">
        <f t="shared" ca="1" si="215"/>
        <v/>
      </c>
      <c r="G977" s="97" t="str">
        <f t="shared" ca="1" si="216"/>
        <v/>
      </c>
      <c r="H977" s="82" t="str">
        <f t="shared" ca="1" si="217"/>
        <v/>
      </c>
      <c r="I977" s="97" t="str">
        <f t="shared" ca="1" si="218"/>
        <v/>
      </c>
      <c r="J977" s="14" t="str">
        <f t="shared" ca="1" si="224"/>
        <v>b</v>
      </c>
      <c r="L977" s="8">
        <f t="shared" si="223"/>
        <v>63979</v>
      </c>
      <c r="N977" s="29"/>
      <c r="O977" t="str">
        <f t="shared" si="220"/>
        <v xml:space="preserve"> </v>
      </c>
      <c r="P977" t="str">
        <f t="shared" si="221"/>
        <v xml:space="preserve"> </v>
      </c>
      <c r="Q977" s="59" t="str">
        <f t="shared" si="219"/>
        <v xml:space="preserve"> </v>
      </c>
      <c r="R977" s="36" t="str">
        <f t="shared" si="222"/>
        <v xml:space="preserve"> </v>
      </c>
      <c r="S977" s="37" t="str">
        <f t="shared" ca="1" si="212"/>
        <v xml:space="preserve"> </v>
      </c>
      <c r="T977" s="95">
        <f ca="1">IF(L977&gt;=N$2,1,D977*T978/VLOOKUP(L977,Moeda!A$3:D$24,4,1))</f>
        <v>1</v>
      </c>
    </row>
    <row r="978" spans="1:20" x14ac:dyDescent="0.2">
      <c r="A978" s="8">
        <v>64010</v>
      </c>
      <c r="B978" s="62"/>
      <c r="C978" s="39"/>
      <c r="D978" s="83" t="str">
        <f t="shared" ca="1" si="213"/>
        <v/>
      </c>
      <c r="E978" s="97" t="str">
        <f t="shared" ca="1" si="214"/>
        <v/>
      </c>
      <c r="F978" s="82" t="str">
        <f t="shared" ca="1" si="215"/>
        <v/>
      </c>
      <c r="G978" s="97" t="str">
        <f t="shared" ca="1" si="216"/>
        <v/>
      </c>
      <c r="H978" s="82" t="str">
        <f t="shared" ca="1" si="217"/>
        <v/>
      </c>
      <c r="I978" s="97" t="str">
        <f t="shared" ca="1" si="218"/>
        <v/>
      </c>
      <c r="J978" s="14" t="str">
        <f t="shared" ca="1" si="224"/>
        <v>b</v>
      </c>
      <c r="L978" s="8">
        <f t="shared" si="223"/>
        <v>64010</v>
      </c>
      <c r="N978" s="29"/>
      <c r="O978" t="str">
        <f t="shared" si="220"/>
        <v xml:space="preserve"> </v>
      </c>
      <c r="P978" t="str">
        <f t="shared" si="221"/>
        <v xml:space="preserve"> </v>
      </c>
      <c r="Q978" s="59" t="str">
        <f t="shared" si="219"/>
        <v xml:space="preserve"> </v>
      </c>
      <c r="R978" s="36" t="str">
        <f t="shared" si="222"/>
        <v xml:space="preserve"> </v>
      </c>
      <c r="S978" s="37" t="str">
        <f t="shared" ca="1" si="212"/>
        <v xml:space="preserve"> </v>
      </c>
      <c r="T978" s="95">
        <f ca="1">IF(L978&gt;=N$2,1,D978*T979/VLOOKUP(L978,Moeda!A$3:D$24,4,1))</f>
        <v>1</v>
      </c>
    </row>
    <row r="979" spans="1:20" x14ac:dyDescent="0.2">
      <c r="A979" s="8">
        <v>64040</v>
      </c>
      <c r="B979" s="62"/>
      <c r="C979" s="39"/>
      <c r="D979" s="83" t="str">
        <f t="shared" ca="1" si="213"/>
        <v/>
      </c>
      <c r="E979" s="97" t="str">
        <f t="shared" ca="1" si="214"/>
        <v/>
      </c>
      <c r="F979" s="82" t="str">
        <f t="shared" ca="1" si="215"/>
        <v/>
      </c>
      <c r="G979" s="97" t="str">
        <f t="shared" ca="1" si="216"/>
        <v/>
      </c>
      <c r="H979" s="82" t="str">
        <f t="shared" ca="1" si="217"/>
        <v/>
      </c>
      <c r="I979" s="97" t="str">
        <f t="shared" ca="1" si="218"/>
        <v/>
      </c>
      <c r="J979" s="14" t="str">
        <f t="shared" ca="1" si="224"/>
        <v>b</v>
      </c>
      <c r="L979" s="8">
        <f t="shared" si="223"/>
        <v>64040</v>
      </c>
      <c r="N979" s="29"/>
      <c r="O979" t="str">
        <f t="shared" si="220"/>
        <v xml:space="preserve"> </v>
      </c>
      <c r="P979" t="str">
        <f t="shared" si="221"/>
        <v xml:space="preserve"> </v>
      </c>
      <c r="Q979" s="59" t="str">
        <f t="shared" si="219"/>
        <v xml:space="preserve"> </v>
      </c>
      <c r="R979" s="36" t="str">
        <f t="shared" si="222"/>
        <v xml:space="preserve"> </v>
      </c>
      <c r="S979" s="37" t="str">
        <f t="shared" ref="S979:S1000" ca="1" si="225">IF(L979=N$2,1,IF(L979&lt;N$2,T979," "))</f>
        <v xml:space="preserve"> </v>
      </c>
      <c r="T979" s="95">
        <f ca="1">IF(L979&gt;=N$2,1,D979*T980/VLOOKUP(L979,Moeda!A$3:D$24,4,1))</f>
        <v>1</v>
      </c>
    </row>
    <row r="980" spans="1:20" x14ac:dyDescent="0.2">
      <c r="A980" s="8">
        <v>64071</v>
      </c>
      <c r="B980" s="62"/>
      <c r="C980" s="39"/>
      <c r="D980" s="83" t="str">
        <f t="shared" ref="D980:D1000" ca="1" si="226">IF(J980="b","",C980/C979)</f>
        <v/>
      </c>
      <c r="E980" s="97" t="str">
        <f t="shared" ref="E980:E1000" ca="1" si="227">IF($J980="b","",100*(D980-1))</f>
        <v/>
      </c>
      <c r="F980" s="82" t="str">
        <f t="shared" ref="F980:F1000" ca="1" si="228">IF(J980="b","",IF(MONTH(A980)=1,D980,D980*F979))</f>
        <v/>
      </c>
      <c r="G980" s="97" t="str">
        <f t="shared" ref="G980:G1000" ca="1" si="229">IF($J980="b","",100*(F980-1))</f>
        <v/>
      </c>
      <c r="H980" s="82" t="str">
        <f t="shared" ref="H980:H1000" ca="1" si="230">IF($J980="b","",PRODUCT(D969:D980))</f>
        <v/>
      </c>
      <c r="I980" s="97" t="str">
        <f t="shared" ref="I980:I1000" ca="1" si="231">IF($J980="b","",100*(H980-1))</f>
        <v/>
      </c>
      <c r="J980" s="14" t="str">
        <f t="shared" ca="1" si="224"/>
        <v>b</v>
      </c>
      <c r="L980" s="8">
        <f t="shared" si="223"/>
        <v>64071</v>
      </c>
      <c r="N980" s="29"/>
      <c r="O980" t="str">
        <f t="shared" si="220"/>
        <v xml:space="preserve"> </v>
      </c>
      <c r="P980" t="str">
        <f t="shared" si="221"/>
        <v xml:space="preserve"> </v>
      </c>
      <c r="Q980" s="59" t="str">
        <f t="shared" si="219"/>
        <v xml:space="preserve"> </v>
      </c>
      <c r="R980" s="36" t="str">
        <f t="shared" si="222"/>
        <v xml:space="preserve"> </v>
      </c>
      <c r="S980" s="37" t="str">
        <f t="shared" ca="1" si="225"/>
        <v xml:space="preserve"> </v>
      </c>
      <c r="T980" s="95">
        <f ca="1">IF(L980&gt;=N$2,1,D980*T981/VLOOKUP(L980,Moeda!A$3:D$24,4,1))</f>
        <v>1</v>
      </c>
    </row>
    <row r="981" spans="1:20" x14ac:dyDescent="0.2">
      <c r="A981" s="8">
        <v>64101</v>
      </c>
      <c r="B981" s="62"/>
      <c r="C981" s="39"/>
      <c r="D981" s="83" t="str">
        <f t="shared" ca="1" si="226"/>
        <v/>
      </c>
      <c r="E981" s="97" t="str">
        <f t="shared" ca="1" si="227"/>
        <v/>
      </c>
      <c r="F981" s="82" t="str">
        <f t="shared" ca="1" si="228"/>
        <v/>
      </c>
      <c r="G981" s="97" t="str">
        <f t="shared" ca="1" si="229"/>
        <v/>
      </c>
      <c r="H981" s="82" t="str">
        <f t="shared" ca="1" si="230"/>
        <v/>
      </c>
      <c r="I981" s="97" t="str">
        <f t="shared" ca="1" si="231"/>
        <v/>
      </c>
      <c r="J981" s="14" t="str">
        <f t="shared" ca="1" si="224"/>
        <v>b</v>
      </c>
      <c r="L981" s="8">
        <f t="shared" si="223"/>
        <v>64101</v>
      </c>
      <c r="N981" s="29"/>
      <c r="O981" t="str">
        <f t="shared" si="220"/>
        <v xml:space="preserve"> </v>
      </c>
      <c r="P981" t="str">
        <f t="shared" si="221"/>
        <v xml:space="preserve"> </v>
      </c>
      <c r="Q981" s="59" t="str">
        <f t="shared" si="219"/>
        <v xml:space="preserve"> </v>
      </c>
      <c r="R981" s="36" t="str">
        <f t="shared" si="222"/>
        <v xml:space="preserve"> </v>
      </c>
      <c r="S981" s="37" t="str">
        <f t="shared" ca="1" si="225"/>
        <v xml:space="preserve"> </v>
      </c>
      <c r="T981" s="95">
        <f ca="1">IF(L981&gt;=N$2,1,D981*T982/VLOOKUP(L981,Moeda!A$3:D$24,4,1))</f>
        <v>1</v>
      </c>
    </row>
    <row r="982" spans="1:20" x14ac:dyDescent="0.2">
      <c r="A982" s="8">
        <v>64132</v>
      </c>
      <c r="B982" s="62"/>
      <c r="C982" s="39"/>
      <c r="D982" s="83" t="str">
        <f t="shared" ca="1" si="226"/>
        <v/>
      </c>
      <c r="E982" s="97" t="str">
        <f t="shared" ca="1" si="227"/>
        <v/>
      </c>
      <c r="F982" s="82" t="str">
        <f t="shared" ca="1" si="228"/>
        <v/>
      </c>
      <c r="G982" s="97" t="str">
        <f t="shared" ca="1" si="229"/>
        <v/>
      </c>
      <c r="H982" s="82" t="str">
        <f t="shared" ca="1" si="230"/>
        <v/>
      </c>
      <c r="I982" s="97" t="str">
        <f t="shared" ca="1" si="231"/>
        <v/>
      </c>
      <c r="J982" s="14" t="str">
        <f t="shared" ca="1" si="224"/>
        <v>b</v>
      </c>
      <c r="L982" s="8">
        <f t="shared" si="223"/>
        <v>64132</v>
      </c>
      <c r="N982" s="29"/>
      <c r="O982" t="str">
        <f t="shared" si="220"/>
        <v xml:space="preserve"> </v>
      </c>
      <c r="P982" t="str">
        <f t="shared" si="221"/>
        <v xml:space="preserve"> </v>
      </c>
      <c r="Q982" s="59" t="str">
        <f t="shared" si="219"/>
        <v xml:space="preserve"> </v>
      </c>
      <c r="R982" s="36" t="str">
        <f t="shared" si="222"/>
        <v xml:space="preserve"> </v>
      </c>
      <c r="S982" s="37" t="str">
        <f t="shared" ca="1" si="225"/>
        <v xml:space="preserve"> </v>
      </c>
      <c r="T982" s="95">
        <f ca="1">IF(L982&gt;=N$2,1,D982*T983/VLOOKUP(L982,Moeda!A$3:D$24,4,1))</f>
        <v>1</v>
      </c>
    </row>
    <row r="983" spans="1:20" x14ac:dyDescent="0.2">
      <c r="A983" s="8">
        <v>64163</v>
      </c>
      <c r="B983" s="62"/>
      <c r="C983" s="39"/>
      <c r="D983" s="83" t="str">
        <f t="shared" ca="1" si="226"/>
        <v/>
      </c>
      <c r="E983" s="97" t="str">
        <f t="shared" ca="1" si="227"/>
        <v/>
      </c>
      <c r="F983" s="82" t="str">
        <f t="shared" ca="1" si="228"/>
        <v/>
      </c>
      <c r="G983" s="97" t="str">
        <f t="shared" ca="1" si="229"/>
        <v/>
      </c>
      <c r="H983" s="82" t="str">
        <f t="shared" ca="1" si="230"/>
        <v/>
      </c>
      <c r="I983" s="97" t="str">
        <f t="shared" ca="1" si="231"/>
        <v/>
      </c>
      <c r="J983" s="14" t="str">
        <f t="shared" ca="1" si="224"/>
        <v>b</v>
      </c>
      <c r="L983" s="8">
        <f t="shared" si="223"/>
        <v>64163</v>
      </c>
      <c r="N983" s="29"/>
      <c r="O983" t="str">
        <f t="shared" si="220"/>
        <v xml:space="preserve"> </v>
      </c>
      <c r="P983" t="str">
        <f t="shared" si="221"/>
        <v xml:space="preserve"> </v>
      </c>
      <c r="Q983" s="59" t="str">
        <f t="shared" ref="Q983:Q1000" si="232">IF(M983&gt;=1,O983*P983," ")</f>
        <v xml:space="preserve"> </v>
      </c>
      <c r="R983" s="36" t="str">
        <f t="shared" si="222"/>
        <v xml:space="preserve"> </v>
      </c>
      <c r="S983" s="37" t="str">
        <f t="shared" ca="1" si="225"/>
        <v xml:space="preserve"> </v>
      </c>
      <c r="T983" s="95">
        <f ca="1">IF(L983&gt;=N$2,1,D983*T984/VLOOKUP(L983,Moeda!A$3:D$24,4,1))</f>
        <v>1</v>
      </c>
    </row>
    <row r="984" spans="1:20" x14ac:dyDescent="0.2">
      <c r="A984" s="8">
        <v>64193</v>
      </c>
      <c r="B984" s="62"/>
      <c r="C984" s="39"/>
      <c r="D984" s="83" t="str">
        <f t="shared" ca="1" si="226"/>
        <v/>
      </c>
      <c r="E984" s="97" t="str">
        <f t="shared" ca="1" si="227"/>
        <v/>
      </c>
      <c r="F984" s="82" t="str">
        <f t="shared" ca="1" si="228"/>
        <v/>
      </c>
      <c r="G984" s="97" t="str">
        <f t="shared" ca="1" si="229"/>
        <v/>
      </c>
      <c r="H984" s="82" t="str">
        <f t="shared" ca="1" si="230"/>
        <v/>
      </c>
      <c r="I984" s="97" t="str">
        <f t="shared" ca="1" si="231"/>
        <v/>
      </c>
      <c r="J984" s="14" t="str">
        <f t="shared" ca="1" si="224"/>
        <v>b</v>
      </c>
      <c r="L984" s="8">
        <f t="shared" si="223"/>
        <v>64193</v>
      </c>
      <c r="N984" s="29"/>
      <c r="O984" t="str">
        <f t="shared" si="220"/>
        <v xml:space="preserve"> </v>
      </c>
      <c r="P984" t="str">
        <f t="shared" si="221"/>
        <v xml:space="preserve"> </v>
      </c>
      <c r="Q984" s="59" t="str">
        <f t="shared" si="232"/>
        <v xml:space="preserve"> </v>
      </c>
      <c r="R984" s="36" t="str">
        <f t="shared" si="222"/>
        <v xml:space="preserve"> </v>
      </c>
      <c r="S984" s="37" t="str">
        <f t="shared" ca="1" si="225"/>
        <v xml:space="preserve"> </v>
      </c>
      <c r="T984" s="95">
        <f ca="1">IF(L984&gt;=N$2,1,D984*T985/VLOOKUP(L984,Moeda!A$3:D$24,4,1))</f>
        <v>1</v>
      </c>
    </row>
    <row r="985" spans="1:20" x14ac:dyDescent="0.2">
      <c r="A985" s="8">
        <v>64224</v>
      </c>
      <c r="B985" s="62"/>
      <c r="C985" s="39"/>
      <c r="D985" s="83" t="str">
        <f t="shared" ca="1" si="226"/>
        <v/>
      </c>
      <c r="E985" s="97" t="str">
        <f t="shared" ca="1" si="227"/>
        <v/>
      </c>
      <c r="F985" s="82" t="str">
        <f t="shared" ca="1" si="228"/>
        <v/>
      </c>
      <c r="G985" s="97" t="str">
        <f t="shared" ca="1" si="229"/>
        <v/>
      </c>
      <c r="H985" s="82" t="str">
        <f t="shared" ca="1" si="230"/>
        <v/>
      </c>
      <c r="I985" s="97" t="str">
        <f t="shared" ca="1" si="231"/>
        <v/>
      </c>
      <c r="J985" s="14" t="str">
        <f t="shared" ca="1" si="224"/>
        <v>b</v>
      </c>
      <c r="L985" s="8">
        <f t="shared" si="223"/>
        <v>64224</v>
      </c>
      <c r="N985" s="29"/>
      <c r="O985" t="str">
        <f t="shared" si="220"/>
        <v xml:space="preserve"> </v>
      </c>
      <c r="P985" t="str">
        <f t="shared" si="221"/>
        <v xml:space="preserve"> </v>
      </c>
      <c r="Q985" s="59" t="str">
        <f t="shared" si="232"/>
        <v xml:space="preserve"> </v>
      </c>
      <c r="R985" s="36" t="str">
        <f t="shared" si="222"/>
        <v xml:space="preserve"> </v>
      </c>
      <c r="S985" s="37" t="str">
        <f t="shared" ca="1" si="225"/>
        <v xml:space="preserve"> </v>
      </c>
      <c r="T985" s="95">
        <f ca="1">IF(L985&gt;=N$2,1,D985*T986/VLOOKUP(L985,Moeda!A$3:D$24,4,1))</f>
        <v>1</v>
      </c>
    </row>
    <row r="986" spans="1:20" x14ac:dyDescent="0.2">
      <c r="A986" s="8">
        <v>64254</v>
      </c>
      <c r="B986" s="62"/>
      <c r="C986" s="39"/>
      <c r="D986" s="83" t="str">
        <f t="shared" ca="1" si="226"/>
        <v/>
      </c>
      <c r="E986" s="97" t="str">
        <f t="shared" ca="1" si="227"/>
        <v/>
      </c>
      <c r="F986" s="82" t="str">
        <f t="shared" ca="1" si="228"/>
        <v/>
      </c>
      <c r="G986" s="97" t="str">
        <f t="shared" ca="1" si="229"/>
        <v/>
      </c>
      <c r="H986" s="82" t="str">
        <f t="shared" ca="1" si="230"/>
        <v/>
      </c>
      <c r="I986" s="97" t="str">
        <f t="shared" ca="1" si="231"/>
        <v/>
      </c>
      <c r="J986" s="14" t="str">
        <f t="shared" ca="1" si="224"/>
        <v>b</v>
      </c>
      <c r="L986" s="8">
        <f t="shared" si="223"/>
        <v>64254</v>
      </c>
      <c r="N986" s="29"/>
      <c r="O986" t="str">
        <f t="shared" si="220"/>
        <v xml:space="preserve"> </v>
      </c>
      <c r="P986" t="str">
        <f t="shared" si="221"/>
        <v xml:space="preserve"> </v>
      </c>
      <c r="Q986" s="59" t="str">
        <f t="shared" si="232"/>
        <v xml:space="preserve"> </v>
      </c>
      <c r="R986" s="36" t="str">
        <f t="shared" si="222"/>
        <v xml:space="preserve"> </v>
      </c>
      <c r="S986" s="37" t="str">
        <f t="shared" ca="1" si="225"/>
        <v xml:space="preserve"> </v>
      </c>
      <c r="T986" s="95">
        <f ca="1">IF(L986&gt;=N$2,1,D986*T987/VLOOKUP(L986,Moeda!A$3:D$24,4,1))</f>
        <v>1</v>
      </c>
    </row>
    <row r="987" spans="1:20" x14ac:dyDescent="0.2">
      <c r="A987" s="8">
        <v>64285</v>
      </c>
      <c r="B987" s="62"/>
      <c r="C987" s="39"/>
      <c r="D987" s="83" t="str">
        <f t="shared" ca="1" si="226"/>
        <v/>
      </c>
      <c r="E987" s="97" t="str">
        <f t="shared" ca="1" si="227"/>
        <v/>
      </c>
      <c r="F987" s="82" t="str">
        <f t="shared" ca="1" si="228"/>
        <v/>
      </c>
      <c r="G987" s="97" t="str">
        <f t="shared" ca="1" si="229"/>
        <v/>
      </c>
      <c r="H987" s="82" t="str">
        <f t="shared" ca="1" si="230"/>
        <v/>
      </c>
      <c r="I987" s="97" t="str">
        <f t="shared" ca="1" si="231"/>
        <v/>
      </c>
      <c r="J987" s="14" t="str">
        <f t="shared" ca="1" si="224"/>
        <v>b</v>
      </c>
      <c r="L987" s="8">
        <f t="shared" si="223"/>
        <v>64285</v>
      </c>
      <c r="N987" s="29"/>
      <c r="O987" t="str">
        <f t="shared" si="220"/>
        <v xml:space="preserve"> </v>
      </c>
      <c r="P987" t="str">
        <f t="shared" si="221"/>
        <v xml:space="preserve"> </v>
      </c>
      <c r="Q987" s="59" t="str">
        <f t="shared" si="232"/>
        <v xml:space="preserve"> </v>
      </c>
      <c r="R987" s="36" t="str">
        <f t="shared" si="222"/>
        <v xml:space="preserve"> </v>
      </c>
      <c r="S987" s="37" t="str">
        <f t="shared" ca="1" si="225"/>
        <v xml:space="preserve"> </v>
      </c>
      <c r="T987" s="95">
        <f ca="1">IF(L987&gt;=N$2,1,D987*T988/VLOOKUP(L987,Moeda!A$3:D$24,4,1))</f>
        <v>1</v>
      </c>
    </row>
    <row r="988" spans="1:20" x14ac:dyDescent="0.2">
      <c r="A988" s="8">
        <v>64316</v>
      </c>
      <c r="B988" s="62"/>
      <c r="C988" s="39"/>
      <c r="D988" s="83" t="str">
        <f t="shared" ca="1" si="226"/>
        <v/>
      </c>
      <c r="E988" s="97" t="str">
        <f t="shared" ca="1" si="227"/>
        <v/>
      </c>
      <c r="F988" s="82" t="str">
        <f t="shared" ca="1" si="228"/>
        <v/>
      </c>
      <c r="G988" s="97" t="str">
        <f t="shared" ca="1" si="229"/>
        <v/>
      </c>
      <c r="H988" s="82" t="str">
        <f t="shared" ca="1" si="230"/>
        <v/>
      </c>
      <c r="I988" s="97" t="str">
        <f t="shared" ca="1" si="231"/>
        <v/>
      </c>
      <c r="J988" s="14" t="str">
        <f t="shared" ca="1" si="224"/>
        <v>b</v>
      </c>
      <c r="L988" s="8">
        <f t="shared" si="223"/>
        <v>64316</v>
      </c>
      <c r="N988" s="29"/>
      <c r="O988" t="str">
        <f t="shared" si="220"/>
        <v xml:space="preserve"> </v>
      </c>
      <c r="P988" t="str">
        <f t="shared" si="221"/>
        <v xml:space="preserve"> </v>
      </c>
      <c r="Q988" s="59" t="str">
        <f t="shared" si="232"/>
        <v xml:space="preserve"> </v>
      </c>
      <c r="R988" s="36" t="str">
        <f t="shared" si="222"/>
        <v xml:space="preserve"> </v>
      </c>
      <c r="S988" s="37" t="str">
        <f t="shared" ca="1" si="225"/>
        <v xml:space="preserve"> </v>
      </c>
      <c r="T988" s="95">
        <f ca="1">IF(L988&gt;=N$2,1,D988*T989/VLOOKUP(L988,Moeda!A$3:D$24,4,1))</f>
        <v>1</v>
      </c>
    </row>
    <row r="989" spans="1:20" x14ac:dyDescent="0.2">
      <c r="A989" s="8">
        <v>64345</v>
      </c>
      <c r="B989" s="62"/>
      <c r="C989" s="39"/>
      <c r="D989" s="83" t="str">
        <f t="shared" ca="1" si="226"/>
        <v/>
      </c>
      <c r="E989" s="97" t="str">
        <f t="shared" ca="1" si="227"/>
        <v/>
      </c>
      <c r="F989" s="82" t="str">
        <f t="shared" ca="1" si="228"/>
        <v/>
      </c>
      <c r="G989" s="97" t="str">
        <f t="shared" ca="1" si="229"/>
        <v/>
      </c>
      <c r="H989" s="82" t="str">
        <f t="shared" ca="1" si="230"/>
        <v/>
      </c>
      <c r="I989" s="97" t="str">
        <f t="shared" ca="1" si="231"/>
        <v/>
      </c>
      <c r="J989" s="14" t="str">
        <f t="shared" ca="1" si="224"/>
        <v>b</v>
      </c>
      <c r="L989" s="8">
        <f t="shared" si="223"/>
        <v>64345</v>
      </c>
      <c r="N989" s="29"/>
      <c r="O989" t="str">
        <f t="shared" si="220"/>
        <v xml:space="preserve"> </v>
      </c>
      <c r="P989" t="str">
        <f t="shared" si="221"/>
        <v xml:space="preserve"> </v>
      </c>
      <c r="Q989" s="59" t="str">
        <f t="shared" si="232"/>
        <v xml:space="preserve"> </v>
      </c>
      <c r="R989" s="36" t="str">
        <f t="shared" si="222"/>
        <v xml:space="preserve"> </v>
      </c>
      <c r="S989" s="37" t="str">
        <f t="shared" ca="1" si="225"/>
        <v xml:space="preserve"> </v>
      </c>
      <c r="T989" s="95">
        <f ca="1">IF(L989&gt;=N$2,1,D989*T990/VLOOKUP(L989,Moeda!A$3:D$24,4,1))</f>
        <v>1</v>
      </c>
    </row>
    <row r="990" spans="1:20" x14ac:dyDescent="0.2">
      <c r="A990" s="8">
        <v>64376</v>
      </c>
      <c r="B990" s="62"/>
      <c r="C990" s="39"/>
      <c r="D990" s="83" t="str">
        <f t="shared" ca="1" si="226"/>
        <v/>
      </c>
      <c r="E990" s="97" t="str">
        <f t="shared" ca="1" si="227"/>
        <v/>
      </c>
      <c r="F990" s="82" t="str">
        <f t="shared" ca="1" si="228"/>
        <v/>
      </c>
      <c r="G990" s="97" t="str">
        <f t="shared" ca="1" si="229"/>
        <v/>
      </c>
      <c r="H990" s="82" t="str">
        <f t="shared" ca="1" si="230"/>
        <v/>
      </c>
      <c r="I990" s="97" t="str">
        <f t="shared" ca="1" si="231"/>
        <v/>
      </c>
      <c r="J990" s="14" t="str">
        <f t="shared" ca="1" si="224"/>
        <v>b</v>
      </c>
      <c r="L990" s="8">
        <f t="shared" si="223"/>
        <v>64376</v>
      </c>
      <c r="N990" s="29"/>
      <c r="O990" t="str">
        <f t="shared" si="220"/>
        <v xml:space="preserve"> </v>
      </c>
      <c r="P990" t="str">
        <f t="shared" si="221"/>
        <v xml:space="preserve"> </v>
      </c>
      <c r="Q990" s="59" t="str">
        <f t="shared" si="232"/>
        <v xml:space="preserve"> </v>
      </c>
      <c r="R990" s="36" t="str">
        <f t="shared" si="222"/>
        <v xml:space="preserve"> </v>
      </c>
      <c r="S990" s="37" t="str">
        <f t="shared" ca="1" si="225"/>
        <v xml:space="preserve"> </v>
      </c>
      <c r="T990" s="95">
        <f ca="1">IF(L990&gt;=N$2,1,D990*T991/VLOOKUP(L990,Moeda!A$3:D$24,4,1))</f>
        <v>1</v>
      </c>
    </row>
    <row r="991" spans="1:20" x14ac:dyDescent="0.2">
      <c r="A991" s="8">
        <v>64406</v>
      </c>
      <c r="B991" s="62"/>
      <c r="C991" s="39"/>
      <c r="D991" s="83" t="str">
        <f t="shared" ca="1" si="226"/>
        <v/>
      </c>
      <c r="E991" s="97" t="str">
        <f t="shared" ca="1" si="227"/>
        <v/>
      </c>
      <c r="F991" s="82" t="str">
        <f t="shared" ca="1" si="228"/>
        <v/>
      </c>
      <c r="G991" s="97" t="str">
        <f t="shared" ca="1" si="229"/>
        <v/>
      </c>
      <c r="H991" s="82" t="str">
        <f t="shared" ca="1" si="230"/>
        <v/>
      </c>
      <c r="I991" s="97" t="str">
        <f t="shared" ca="1" si="231"/>
        <v/>
      </c>
      <c r="J991" s="14" t="str">
        <f t="shared" ca="1" si="224"/>
        <v>b</v>
      </c>
      <c r="L991" s="8">
        <f t="shared" si="223"/>
        <v>64406</v>
      </c>
      <c r="N991" s="29"/>
      <c r="O991" t="str">
        <f t="shared" si="220"/>
        <v xml:space="preserve"> </v>
      </c>
      <c r="P991" t="str">
        <f t="shared" si="221"/>
        <v xml:space="preserve"> </v>
      </c>
      <c r="Q991" s="59" t="str">
        <f t="shared" si="232"/>
        <v xml:space="preserve"> </v>
      </c>
      <c r="R991" s="36" t="str">
        <f t="shared" si="222"/>
        <v xml:space="preserve"> </v>
      </c>
      <c r="S991" s="37" t="str">
        <f t="shared" ca="1" si="225"/>
        <v xml:space="preserve"> </v>
      </c>
      <c r="T991" s="95">
        <f ca="1">IF(L991&gt;=N$2,1,D991*T992/VLOOKUP(L991,Moeda!A$3:D$24,4,1))</f>
        <v>1</v>
      </c>
    </row>
    <row r="992" spans="1:20" x14ac:dyDescent="0.2">
      <c r="A992" s="8">
        <v>64437</v>
      </c>
      <c r="B992" s="62"/>
      <c r="C992" s="39"/>
      <c r="D992" s="83" t="str">
        <f t="shared" ca="1" si="226"/>
        <v/>
      </c>
      <c r="E992" s="97" t="str">
        <f t="shared" ca="1" si="227"/>
        <v/>
      </c>
      <c r="F992" s="82" t="str">
        <f t="shared" ca="1" si="228"/>
        <v/>
      </c>
      <c r="G992" s="97" t="str">
        <f t="shared" ca="1" si="229"/>
        <v/>
      </c>
      <c r="H992" s="82" t="str">
        <f t="shared" ca="1" si="230"/>
        <v/>
      </c>
      <c r="I992" s="97" t="str">
        <f t="shared" ca="1" si="231"/>
        <v/>
      </c>
      <c r="J992" s="14" t="str">
        <f t="shared" ca="1" si="224"/>
        <v>b</v>
      </c>
      <c r="L992" s="8">
        <f t="shared" si="223"/>
        <v>64437</v>
      </c>
      <c r="N992" s="29"/>
      <c r="O992" t="str">
        <f t="shared" si="220"/>
        <v xml:space="preserve"> </v>
      </c>
      <c r="P992" t="str">
        <f t="shared" si="221"/>
        <v xml:space="preserve"> </v>
      </c>
      <c r="Q992" s="59" t="str">
        <f t="shared" si="232"/>
        <v xml:space="preserve"> </v>
      </c>
      <c r="R992" s="36" t="str">
        <f t="shared" si="222"/>
        <v xml:space="preserve"> </v>
      </c>
      <c r="S992" s="37" t="str">
        <f t="shared" ca="1" si="225"/>
        <v xml:space="preserve"> </v>
      </c>
      <c r="T992" s="95">
        <f ca="1">IF(L992&gt;=N$2,1,D992*T993/VLOOKUP(L992,Moeda!A$3:D$24,4,1))</f>
        <v>1</v>
      </c>
    </row>
    <row r="993" spans="1:20" x14ac:dyDescent="0.2">
      <c r="A993" s="8">
        <v>64467</v>
      </c>
      <c r="B993" s="62"/>
      <c r="C993" s="39"/>
      <c r="D993" s="83" t="str">
        <f t="shared" ca="1" si="226"/>
        <v/>
      </c>
      <c r="E993" s="97" t="str">
        <f t="shared" ca="1" si="227"/>
        <v/>
      </c>
      <c r="F993" s="82" t="str">
        <f t="shared" ca="1" si="228"/>
        <v/>
      </c>
      <c r="G993" s="97" t="str">
        <f t="shared" ca="1" si="229"/>
        <v/>
      </c>
      <c r="H993" s="82" t="str">
        <f t="shared" ca="1" si="230"/>
        <v/>
      </c>
      <c r="I993" s="97" t="str">
        <f t="shared" ca="1" si="231"/>
        <v/>
      </c>
      <c r="J993" s="14" t="str">
        <f t="shared" ca="1" si="224"/>
        <v>b</v>
      </c>
      <c r="L993" s="8">
        <f t="shared" si="223"/>
        <v>64467</v>
      </c>
      <c r="N993" s="29"/>
      <c r="O993" t="str">
        <f t="shared" si="220"/>
        <v xml:space="preserve"> </v>
      </c>
      <c r="P993" t="str">
        <f t="shared" si="221"/>
        <v xml:space="preserve"> </v>
      </c>
      <c r="Q993" s="59" t="str">
        <f t="shared" si="232"/>
        <v xml:space="preserve"> </v>
      </c>
      <c r="R993" s="36" t="str">
        <f t="shared" si="222"/>
        <v xml:space="preserve"> </v>
      </c>
      <c r="S993" s="37" t="str">
        <f t="shared" ca="1" si="225"/>
        <v xml:space="preserve"> </v>
      </c>
      <c r="T993" s="95">
        <f ca="1">IF(L993&gt;=N$2,1,D993*T994/VLOOKUP(L993,Moeda!A$3:D$24,4,1))</f>
        <v>1</v>
      </c>
    </row>
    <row r="994" spans="1:20" x14ac:dyDescent="0.2">
      <c r="A994" s="8">
        <v>64498</v>
      </c>
      <c r="B994" s="62"/>
      <c r="C994" s="39"/>
      <c r="D994" s="83" t="str">
        <f t="shared" ca="1" si="226"/>
        <v/>
      </c>
      <c r="E994" s="97" t="str">
        <f t="shared" ca="1" si="227"/>
        <v/>
      </c>
      <c r="F994" s="82" t="str">
        <f t="shared" ca="1" si="228"/>
        <v/>
      </c>
      <c r="G994" s="97" t="str">
        <f t="shared" ca="1" si="229"/>
        <v/>
      </c>
      <c r="H994" s="82" t="str">
        <f t="shared" ca="1" si="230"/>
        <v/>
      </c>
      <c r="I994" s="97" t="str">
        <f t="shared" ca="1" si="231"/>
        <v/>
      </c>
      <c r="J994" s="14" t="str">
        <f t="shared" ca="1" si="224"/>
        <v>b</v>
      </c>
      <c r="L994" s="8">
        <f t="shared" si="223"/>
        <v>64498</v>
      </c>
      <c r="N994" s="29"/>
      <c r="O994" t="str">
        <f t="shared" si="220"/>
        <v xml:space="preserve"> </v>
      </c>
      <c r="P994" t="str">
        <f t="shared" si="221"/>
        <v xml:space="preserve"> </v>
      </c>
      <c r="Q994" s="59" t="str">
        <f t="shared" si="232"/>
        <v xml:space="preserve"> </v>
      </c>
      <c r="R994" s="36" t="str">
        <f t="shared" si="222"/>
        <v xml:space="preserve"> </v>
      </c>
      <c r="S994" s="37" t="str">
        <f t="shared" ca="1" si="225"/>
        <v xml:space="preserve"> </v>
      </c>
      <c r="T994" s="95">
        <f ca="1">IF(L994&gt;=N$2,1,D994*T995/VLOOKUP(L994,Moeda!A$3:D$24,4,1))</f>
        <v>1</v>
      </c>
    </row>
    <row r="995" spans="1:20" x14ac:dyDescent="0.2">
      <c r="A995" s="8">
        <v>64529</v>
      </c>
      <c r="B995" s="62"/>
      <c r="C995" s="39"/>
      <c r="D995" s="83" t="str">
        <f t="shared" ca="1" si="226"/>
        <v/>
      </c>
      <c r="E995" s="97" t="str">
        <f t="shared" ca="1" si="227"/>
        <v/>
      </c>
      <c r="F995" s="82" t="str">
        <f t="shared" ca="1" si="228"/>
        <v/>
      </c>
      <c r="G995" s="97" t="str">
        <f t="shared" ca="1" si="229"/>
        <v/>
      </c>
      <c r="H995" s="82" t="str">
        <f t="shared" ca="1" si="230"/>
        <v/>
      </c>
      <c r="I995" s="97" t="str">
        <f t="shared" ca="1" si="231"/>
        <v/>
      </c>
      <c r="J995" s="14" t="str">
        <f t="shared" ca="1" si="224"/>
        <v>b</v>
      </c>
      <c r="L995" s="8">
        <f t="shared" si="223"/>
        <v>64529</v>
      </c>
      <c r="N995" s="29"/>
      <c r="O995" t="str">
        <f t="shared" si="220"/>
        <v xml:space="preserve"> </v>
      </c>
      <c r="P995" t="str">
        <f t="shared" si="221"/>
        <v xml:space="preserve"> </v>
      </c>
      <c r="Q995" s="59" t="str">
        <f t="shared" si="232"/>
        <v xml:space="preserve"> </v>
      </c>
      <c r="R995" s="36" t="str">
        <f t="shared" si="222"/>
        <v xml:space="preserve"> </v>
      </c>
      <c r="S995" s="37" t="str">
        <f t="shared" ca="1" si="225"/>
        <v xml:space="preserve"> </v>
      </c>
      <c r="T995" s="95">
        <f ca="1">IF(L995&gt;=N$2,1,D995*T996/VLOOKUP(L995,Moeda!A$3:D$24,4,1))</f>
        <v>1</v>
      </c>
    </row>
    <row r="996" spans="1:20" x14ac:dyDescent="0.2">
      <c r="A996" s="8">
        <v>64559</v>
      </c>
      <c r="B996" s="62"/>
      <c r="C996" s="39"/>
      <c r="D996" s="83" t="str">
        <f t="shared" ca="1" si="226"/>
        <v/>
      </c>
      <c r="E996" s="97" t="str">
        <f t="shared" ca="1" si="227"/>
        <v/>
      </c>
      <c r="F996" s="82" t="str">
        <f t="shared" ca="1" si="228"/>
        <v/>
      </c>
      <c r="G996" s="97" t="str">
        <f t="shared" ca="1" si="229"/>
        <v/>
      </c>
      <c r="H996" s="82" t="str">
        <f t="shared" ca="1" si="230"/>
        <v/>
      </c>
      <c r="I996" s="97" t="str">
        <f t="shared" ca="1" si="231"/>
        <v/>
      </c>
      <c r="J996" s="14" t="str">
        <f t="shared" ca="1" si="224"/>
        <v>b</v>
      </c>
      <c r="L996" s="8">
        <f t="shared" si="223"/>
        <v>64559</v>
      </c>
      <c r="N996" s="29"/>
      <c r="O996" t="str">
        <f t="shared" si="220"/>
        <v xml:space="preserve"> </v>
      </c>
      <c r="P996" t="str">
        <f t="shared" si="221"/>
        <v xml:space="preserve"> </v>
      </c>
      <c r="Q996" s="59" t="str">
        <f t="shared" si="232"/>
        <v xml:space="preserve"> </v>
      </c>
      <c r="R996" s="36" t="str">
        <f t="shared" si="222"/>
        <v xml:space="preserve"> </v>
      </c>
      <c r="S996" s="37" t="str">
        <f t="shared" ca="1" si="225"/>
        <v xml:space="preserve"> </v>
      </c>
      <c r="T996" s="95">
        <f ca="1">IF(L996&gt;=N$2,1,D996*T997/VLOOKUP(L996,Moeda!A$3:D$24,4,1))</f>
        <v>1</v>
      </c>
    </row>
    <row r="997" spans="1:20" x14ac:dyDescent="0.2">
      <c r="A997" s="8">
        <v>64590</v>
      </c>
      <c r="B997" s="62"/>
      <c r="C997" s="39"/>
      <c r="D997" s="83" t="str">
        <f t="shared" ca="1" si="226"/>
        <v/>
      </c>
      <c r="E997" s="97" t="str">
        <f t="shared" ca="1" si="227"/>
        <v/>
      </c>
      <c r="F997" s="82" t="str">
        <f t="shared" ca="1" si="228"/>
        <v/>
      </c>
      <c r="G997" s="97" t="str">
        <f t="shared" ca="1" si="229"/>
        <v/>
      </c>
      <c r="H997" s="82" t="str">
        <f t="shared" ca="1" si="230"/>
        <v/>
      </c>
      <c r="I997" s="97" t="str">
        <f t="shared" ca="1" si="231"/>
        <v/>
      </c>
      <c r="J997" s="14" t="str">
        <f t="shared" ca="1" si="224"/>
        <v>b</v>
      </c>
      <c r="L997" s="8">
        <f t="shared" si="223"/>
        <v>64590</v>
      </c>
      <c r="N997" s="29"/>
      <c r="O997" t="str">
        <f t="shared" si="220"/>
        <v xml:space="preserve"> </v>
      </c>
      <c r="P997" t="str">
        <f t="shared" si="221"/>
        <v xml:space="preserve"> </v>
      </c>
      <c r="Q997" s="59" t="str">
        <f t="shared" si="232"/>
        <v xml:space="preserve"> </v>
      </c>
      <c r="R997" s="36" t="str">
        <f t="shared" si="222"/>
        <v xml:space="preserve"> </v>
      </c>
      <c r="S997" s="37" t="str">
        <f t="shared" ca="1" si="225"/>
        <v xml:space="preserve"> </v>
      </c>
      <c r="T997" s="95">
        <f ca="1">IF(L997&gt;=N$2,1,D997*T998/VLOOKUP(L997,Moeda!A$3:D$24,4,1))</f>
        <v>1</v>
      </c>
    </row>
    <row r="998" spans="1:20" x14ac:dyDescent="0.2">
      <c r="A998" s="8">
        <v>64620</v>
      </c>
      <c r="B998" s="62"/>
      <c r="C998" s="39"/>
      <c r="D998" s="83" t="str">
        <f t="shared" ca="1" si="226"/>
        <v/>
      </c>
      <c r="E998" s="97" t="str">
        <f t="shared" ca="1" si="227"/>
        <v/>
      </c>
      <c r="F998" s="82" t="str">
        <f t="shared" ca="1" si="228"/>
        <v/>
      </c>
      <c r="G998" s="97" t="str">
        <f t="shared" ca="1" si="229"/>
        <v/>
      </c>
      <c r="H998" s="82" t="str">
        <f t="shared" ca="1" si="230"/>
        <v/>
      </c>
      <c r="I998" s="97" t="str">
        <f t="shared" ca="1" si="231"/>
        <v/>
      </c>
      <c r="J998" s="14" t="str">
        <f t="shared" ca="1" si="224"/>
        <v>b</v>
      </c>
      <c r="L998" s="8">
        <f t="shared" si="223"/>
        <v>64620</v>
      </c>
      <c r="N998" s="29"/>
      <c r="O998" t="str">
        <f t="shared" si="220"/>
        <v xml:space="preserve"> </v>
      </c>
      <c r="P998" t="str">
        <f t="shared" si="221"/>
        <v xml:space="preserve"> </v>
      </c>
      <c r="Q998" s="59" t="str">
        <f t="shared" si="232"/>
        <v xml:space="preserve"> </v>
      </c>
      <c r="R998" s="36" t="str">
        <f t="shared" si="222"/>
        <v xml:space="preserve"> </v>
      </c>
      <c r="S998" s="37" t="str">
        <f t="shared" ca="1" si="225"/>
        <v xml:space="preserve"> </v>
      </c>
      <c r="T998" s="95">
        <f ca="1">IF(L998&gt;=N$2,1,D998*T999/VLOOKUP(L998,Moeda!A$3:D$24,4,1))</f>
        <v>1</v>
      </c>
    </row>
    <row r="999" spans="1:20" x14ac:dyDescent="0.2">
      <c r="A999" s="8">
        <v>64651</v>
      </c>
      <c r="B999" s="62"/>
      <c r="C999" s="39"/>
      <c r="D999" s="83" t="str">
        <f t="shared" ca="1" si="226"/>
        <v/>
      </c>
      <c r="E999" s="97" t="str">
        <f t="shared" ca="1" si="227"/>
        <v/>
      </c>
      <c r="F999" s="82" t="str">
        <f t="shared" ca="1" si="228"/>
        <v/>
      </c>
      <c r="G999" s="97" t="str">
        <f t="shared" ca="1" si="229"/>
        <v/>
      </c>
      <c r="H999" s="82" t="str">
        <f t="shared" ca="1" si="230"/>
        <v/>
      </c>
      <c r="I999" s="97" t="str">
        <f t="shared" ca="1" si="231"/>
        <v/>
      </c>
      <c r="J999" s="14" t="str">
        <f t="shared" ca="1" si="224"/>
        <v>b</v>
      </c>
      <c r="L999" s="8">
        <f t="shared" si="223"/>
        <v>64651</v>
      </c>
      <c r="N999" s="29"/>
      <c r="O999" t="str">
        <f t="shared" si="220"/>
        <v xml:space="preserve"> </v>
      </c>
      <c r="P999" t="str">
        <f t="shared" si="221"/>
        <v xml:space="preserve"> </v>
      </c>
      <c r="Q999" s="59" t="str">
        <f t="shared" si="232"/>
        <v xml:space="preserve"> </v>
      </c>
      <c r="R999" s="36" t="str">
        <f t="shared" si="222"/>
        <v xml:space="preserve"> </v>
      </c>
      <c r="S999" s="37" t="str">
        <f t="shared" ca="1" si="225"/>
        <v xml:space="preserve"> </v>
      </c>
      <c r="T999" s="95">
        <f ca="1">IF(L999&gt;=N$2,1,D999*T1000/VLOOKUP(L999,Moeda!A$3:D$24,4,1))</f>
        <v>1</v>
      </c>
    </row>
    <row r="1000" spans="1:20" x14ac:dyDescent="0.2">
      <c r="A1000" s="8">
        <v>64682</v>
      </c>
      <c r="B1000" s="62"/>
      <c r="C1000" s="39"/>
      <c r="D1000" s="83" t="str">
        <f t="shared" ca="1" si="226"/>
        <v/>
      </c>
      <c r="E1000" s="97" t="str">
        <f t="shared" ca="1" si="227"/>
        <v/>
      </c>
      <c r="F1000" s="82" t="str">
        <f t="shared" ca="1" si="228"/>
        <v/>
      </c>
      <c r="G1000" s="97" t="str">
        <f t="shared" ca="1" si="229"/>
        <v/>
      </c>
      <c r="H1000" s="82" t="str">
        <f t="shared" ca="1" si="230"/>
        <v/>
      </c>
      <c r="I1000" s="97" t="str">
        <f t="shared" ca="1" si="231"/>
        <v/>
      </c>
      <c r="J1000" s="14" t="str">
        <f t="shared" ca="1" si="224"/>
        <v>b</v>
      </c>
      <c r="L1000" s="8">
        <f t="shared" si="223"/>
        <v>64682</v>
      </c>
      <c r="N1000" s="29"/>
      <c r="O1000" t="str">
        <f t="shared" si="220"/>
        <v xml:space="preserve"> </v>
      </c>
      <c r="P1000" t="str">
        <f t="shared" si="221"/>
        <v xml:space="preserve"> </v>
      </c>
      <c r="Q1000" s="59" t="str">
        <f t="shared" si="232"/>
        <v xml:space="preserve"> </v>
      </c>
      <c r="R1000" s="36" t="str">
        <f t="shared" si="222"/>
        <v xml:space="preserve"> </v>
      </c>
      <c r="S1000" s="37" t="str">
        <f t="shared" ca="1" si="225"/>
        <v xml:space="preserve"> </v>
      </c>
      <c r="T1000" s="95">
        <f ca="1">IF(L1000&gt;=N$2,1,D1000*T1001/VLOOKUP(L1000,Moeda!A$3:D$24,4,1))</f>
        <v>1</v>
      </c>
    </row>
    <row r="1001" spans="1:20" x14ac:dyDescent="0.2">
      <c r="I1001" s="9"/>
      <c r="J1001" s="9"/>
    </row>
    <row r="1002" spans="1:20" x14ac:dyDescent="0.2">
      <c r="I1002" s="9"/>
      <c r="J1002" s="9"/>
    </row>
    <row r="1003" spans="1:20" x14ac:dyDescent="0.2">
      <c r="I1003" s="9"/>
      <c r="J1003" s="9"/>
    </row>
    <row r="1004" spans="1:20" x14ac:dyDescent="0.2">
      <c r="I1004" s="9"/>
      <c r="J1004" s="9"/>
    </row>
    <row r="1005" spans="1:20" x14ac:dyDescent="0.2">
      <c r="I1005" s="9"/>
      <c r="J1005" s="9"/>
    </row>
    <row r="1006" spans="1:20" x14ac:dyDescent="0.2">
      <c r="I1006" s="9"/>
      <c r="J1006" s="9"/>
    </row>
    <row r="1007" spans="1:20" x14ac:dyDescent="0.2">
      <c r="I1007" s="9"/>
      <c r="J1007" s="9"/>
    </row>
    <row r="1008" spans="1:20" x14ac:dyDescent="0.2">
      <c r="I1008" s="9"/>
      <c r="J1008" s="9"/>
    </row>
    <row r="1009" spans="9:10" x14ac:dyDescent="0.2">
      <c r="I1009" s="9"/>
      <c r="J1009" s="9"/>
    </row>
    <row r="1010" spans="9:10" x14ac:dyDescent="0.2">
      <c r="I1010" s="9"/>
      <c r="J1010" s="9"/>
    </row>
    <row r="1011" spans="9:10" x14ac:dyDescent="0.2">
      <c r="I1011" s="9"/>
      <c r="J1011" s="9"/>
    </row>
    <row r="1012" spans="9:10" x14ac:dyDescent="0.2">
      <c r="I1012" s="9"/>
      <c r="J1012" s="9"/>
    </row>
    <row r="1013" spans="9:10" x14ac:dyDescent="0.2">
      <c r="I1013" s="9"/>
      <c r="J1013" s="9"/>
    </row>
    <row r="1014" spans="9:10" x14ac:dyDescent="0.2">
      <c r="I1014" s="9"/>
      <c r="J1014" s="9"/>
    </row>
    <row r="1015" spans="9:10" x14ac:dyDescent="0.2">
      <c r="I1015" s="9"/>
      <c r="J1015" s="9"/>
    </row>
    <row r="1016" spans="9:10" x14ac:dyDescent="0.2">
      <c r="I1016" s="9"/>
      <c r="J1016" s="9"/>
    </row>
    <row r="1017" spans="9:10" x14ac:dyDescent="0.2">
      <c r="I1017" s="9"/>
      <c r="J1017" s="9"/>
    </row>
    <row r="1018" spans="9:10" x14ac:dyDescent="0.2">
      <c r="I1018" s="9"/>
      <c r="J1018" s="9"/>
    </row>
    <row r="1019" spans="9:10" x14ac:dyDescent="0.2">
      <c r="I1019" s="9"/>
      <c r="J1019" s="9"/>
    </row>
    <row r="1020" spans="9:10" x14ac:dyDescent="0.2">
      <c r="I1020" s="9"/>
      <c r="J1020" s="9"/>
    </row>
    <row r="1021" spans="9:10" x14ac:dyDescent="0.2">
      <c r="I1021" s="9"/>
      <c r="J1021" s="9"/>
    </row>
    <row r="1022" spans="9:10" x14ac:dyDescent="0.2">
      <c r="I1022" s="9"/>
      <c r="J1022" s="9"/>
    </row>
    <row r="1023" spans="9:10" x14ac:dyDescent="0.2">
      <c r="I1023" s="9"/>
      <c r="J1023" s="9"/>
    </row>
    <row r="1024" spans="9:10" x14ac:dyDescent="0.2">
      <c r="I1024" s="9"/>
      <c r="J1024" s="9"/>
    </row>
    <row r="1025" spans="9:10" x14ac:dyDescent="0.2">
      <c r="I1025" s="9"/>
      <c r="J1025" s="9"/>
    </row>
    <row r="1026" spans="9:10" x14ac:dyDescent="0.2">
      <c r="I1026" s="9"/>
      <c r="J1026" s="9"/>
    </row>
    <row r="1027" spans="9:10" x14ac:dyDescent="0.2">
      <c r="I1027" s="9"/>
      <c r="J1027" s="9"/>
    </row>
    <row r="1028" spans="9:10" x14ac:dyDescent="0.2">
      <c r="I1028" s="9"/>
      <c r="J1028" s="9"/>
    </row>
    <row r="1029" spans="9:10" x14ac:dyDescent="0.2">
      <c r="I1029" s="9"/>
      <c r="J1029" s="9"/>
    </row>
    <row r="1030" spans="9:10" x14ac:dyDescent="0.2">
      <c r="I1030" s="9"/>
      <c r="J1030" s="9"/>
    </row>
    <row r="1031" spans="9:10" x14ac:dyDescent="0.2">
      <c r="I1031" s="9"/>
      <c r="J1031" s="9"/>
    </row>
    <row r="1032" spans="9:10" x14ac:dyDescent="0.2">
      <c r="I1032" s="9"/>
      <c r="J1032" s="9"/>
    </row>
    <row r="1033" spans="9:10" x14ac:dyDescent="0.2">
      <c r="I1033" s="9"/>
      <c r="J1033" s="9"/>
    </row>
    <row r="1034" spans="9:10" x14ac:dyDescent="0.2">
      <c r="I1034" s="9"/>
      <c r="J1034" s="9"/>
    </row>
    <row r="1035" spans="9:10" x14ac:dyDescent="0.2">
      <c r="I1035" s="9"/>
      <c r="J1035" s="9"/>
    </row>
    <row r="1036" spans="9:10" x14ac:dyDescent="0.2">
      <c r="I1036" s="9"/>
      <c r="J1036" s="9"/>
    </row>
    <row r="1037" spans="9:10" x14ac:dyDescent="0.2">
      <c r="I1037" s="9"/>
      <c r="J1037" s="9"/>
    </row>
    <row r="1038" spans="9:10" x14ac:dyDescent="0.2">
      <c r="I1038" s="9"/>
      <c r="J1038" s="9"/>
    </row>
    <row r="1039" spans="9:10" x14ac:dyDescent="0.2">
      <c r="I1039" s="9"/>
      <c r="J1039" s="9"/>
    </row>
    <row r="1040" spans="9:10" x14ac:dyDescent="0.2">
      <c r="I1040" s="9"/>
      <c r="J1040" s="9"/>
    </row>
    <row r="1041" spans="9:10" x14ac:dyDescent="0.2">
      <c r="I1041" s="9"/>
      <c r="J1041" s="9"/>
    </row>
    <row r="1042" spans="9:10" x14ac:dyDescent="0.2">
      <c r="I1042" s="9"/>
      <c r="J1042" s="9"/>
    </row>
    <row r="1043" spans="9:10" x14ac:dyDescent="0.2">
      <c r="I1043" s="9"/>
      <c r="J1043" s="9"/>
    </row>
    <row r="1044" spans="9:10" x14ac:dyDescent="0.2">
      <c r="I1044" s="9"/>
      <c r="J1044" s="9"/>
    </row>
    <row r="1045" spans="9:10" x14ac:dyDescent="0.2">
      <c r="I1045" s="9"/>
      <c r="J1045" s="9"/>
    </row>
    <row r="1046" spans="9:10" x14ac:dyDescent="0.2">
      <c r="I1046" s="9"/>
      <c r="J1046" s="9"/>
    </row>
    <row r="1047" spans="9:10" x14ac:dyDescent="0.2">
      <c r="I1047" s="9"/>
      <c r="J1047" s="9"/>
    </row>
    <row r="1048" spans="9:10" x14ac:dyDescent="0.2">
      <c r="I1048" s="9"/>
      <c r="J1048" s="9"/>
    </row>
    <row r="1049" spans="9:10" x14ac:dyDescent="0.2">
      <c r="I1049" s="9"/>
      <c r="J1049" s="9"/>
    </row>
    <row r="1050" spans="9:10" x14ac:dyDescent="0.2">
      <c r="I1050" s="9"/>
      <c r="J1050" s="9"/>
    </row>
    <row r="1051" spans="9:10" x14ac:dyDescent="0.2">
      <c r="I1051" s="9"/>
      <c r="J1051" s="9"/>
    </row>
    <row r="1052" spans="9:10" x14ac:dyDescent="0.2">
      <c r="I1052" s="9"/>
      <c r="J1052" s="9"/>
    </row>
    <row r="1053" spans="9:10" x14ac:dyDescent="0.2">
      <c r="I1053" s="9"/>
      <c r="J1053" s="9"/>
    </row>
    <row r="1054" spans="9:10" x14ac:dyDescent="0.2">
      <c r="I1054" s="9"/>
      <c r="J1054" s="9"/>
    </row>
    <row r="1055" spans="9:10" x14ac:dyDescent="0.2">
      <c r="I1055" s="9"/>
      <c r="J1055" s="9"/>
    </row>
    <row r="1056" spans="9:10" x14ac:dyDescent="0.2">
      <c r="I1056" s="9"/>
      <c r="J1056" s="9"/>
    </row>
    <row r="1057" spans="9:10" x14ac:dyDescent="0.2">
      <c r="I1057" s="9"/>
      <c r="J1057" s="9"/>
    </row>
    <row r="1058" spans="9:10" x14ac:dyDescent="0.2">
      <c r="I1058" s="9"/>
      <c r="J1058" s="9"/>
    </row>
    <row r="1059" spans="9:10" x14ac:dyDescent="0.2">
      <c r="I1059" s="9"/>
      <c r="J1059" s="9"/>
    </row>
    <row r="1060" spans="9:10" x14ac:dyDescent="0.2">
      <c r="I1060" s="9"/>
      <c r="J1060" s="9"/>
    </row>
    <row r="1061" spans="9:10" x14ac:dyDescent="0.2">
      <c r="I1061" s="9"/>
      <c r="J1061" s="9"/>
    </row>
    <row r="1062" spans="9:10" x14ac:dyDescent="0.2">
      <c r="I1062" s="9"/>
      <c r="J1062" s="9"/>
    </row>
    <row r="1063" spans="9:10" x14ac:dyDescent="0.2">
      <c r="I1063" s="9"/>
      <c r="J1063" s="9"/>
    </row>
    <row r="1064" spans="9:10" x14ac:dyDescent="0.2">
      <c r="I1064" s="9"/>
      <c r="J1064" s="9"/>
    </row>
    <row r="1065" spans="9:10" x14ac:dyDescent="0.2">
      <c r="I1065" s="9"/>
      <c r="J1065" s="9"/>
    </row>
    <row r="1066" spans="9:10" x14ac:dyDescent="0.2">
      <c r="I1066" s="9"/>
      <c r="J1066" s="9"/>
    </row>
    <row r="1067" spans="9:10" x14ac:dyDescent="0.2">
      <c r="I1067" s="9"/>
      <c r="J1067" s="9"/>
    </row>
    <row r="1068" spans="9:10" x14ac:dyDescent="0.2">
      <c r="I1068" s="9"/>
      <c r="J1068" s="9"/>
    </row>
    <row r="1069" spans="9:10" x14ac:dyDescent="0.2">
      <c r="I1069" s="9"/>
      <c r="J1069" s="9"/>
    </row>
    <row r="1070" spans="9:10" x14ac:dyDescent="0.2">
      <c r="I1070" s="9"/>
      <c r="J1070" s="9"/>
    </row>
    <row r="1071" spans="9:10" x14ac:dyDescent="0.2">
      <c r="I1071" s="9"/>
      <c r="J1071" s="9"/>
    </row>
    <row r="1072" spans="9:10" x14ac:dyDescent="0.2">
      <c r="I1072" s="9"/>
      <c r="J1072" s="9"/>
    </row>
    <row r="1073" spans="9:10" x14ac:dyDescent="0.2">
      <c r="I1073" s="9"/>
      <c r="J1073" s="9"/>
    </row>
    <row r="1074" spans="9:10" x14ac:dyDescent="0.2">
      <c r="I1074" s="9"/>
      <c r="J1074" s="9"/>
    </row>
    <row r="1075" spans="9:10" x14ac:dyDescent="0.2">
      <c r="I1075" s="9"/>
      <c r="J1075" s="9"/>
    </row>
    <row r="1076" spans="9:10" x14ac:dyDescent="0.2">
      <c r="I1076" s="9"/>
      <c r="J1076" s="9"/>
    </row>
    <row r="1077" spans="9:10" x14ac:dyDescent="0.2">
      <c r="I1077" s="9"/>
      <c r="J1077" s="9"/>
    </row>
    <row r="1078" spans="9:10" x14ac:dyDescent="0.2">
      <c r="I1078" s="9"/>
      <c r="J1078" s="9"/>
    </row>
    <row r="1079" spans="9:10" x14ac:dyDescent="0.2">
      <c r="I1079" s="9"/>
      <c r="J1079" s="9"/>
    </row>
    <row r="1080" spans="9:10" x14ac:dyDescent="0.2">
      <c r="I1080" s="9"/>
      <c r="J1080" s="9"/>
    </row>
    <row r="1081" spans="9:10" x14ac:dyDescent="0.2">
      <c r="I1081" s="9"/>
      <c r="J1081" s="9"/>
    </row>
    <row r="1082" spans="9:10" x14ac:dyDescent="0.2">
      <c r="I1082" s="9"/>
      <c r="J1082" s="9"/>
    </row>
    <row r="1083" spans="9:10" x14ac:dyDescent="0.2">
      <c r="I1083" s="9"/>
      <c r="J1083" s="9"/>
    </row>
    <row r="1084" spans="9:10" x14ac:dyDescent="0.2">
      <c r="I1084" s="9"/>
      <c r="J1084" s="9"/>
    </row>
    <row r="1085" spans="9:10" x14ac:dyDescent="0.2">
      <c r="I1085" s="9"/>
      <c r="J1085" s="9"/>
    </row>
    <row r="1086" spans="9:10" x14ac:dyDescent="0.2">
      <c r="I1086" s="9"/>
      <c r="J1086" s="9"/>
    </row>
    <row r="1087" spans="9:10" x14ac:dyDescent="0.2">
      <c r="I1087" s="9"/>
      <c r="J1087" s="9"/>
    </row>
    <row r="1088" spans="9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</sheetData>
  <sheetProtection algorithmName="SHA-512" hashValue="XQQaG8CyIuuyOf19GtKsg92KlScNETNmYGLXIDSG63qX415eurOmm0b/CxsKNMfIxITYsKeDzLxqm9YTMQQflg==" saltValue="zAek3mwlQYGCB44lz2TisQ==" spinCount="100000" sheet="1" objects="1" scenarios="1"/>
  <hyperlinks>
    <hyperlink ref="Q1" r:id="rId1"/>
  </hyperlinks>
  <pageMargins left="0.78740157499999996" right="0.78740157499999996" top="0.984251969" bottom="0.984251969" header="0.49212598499999999" footer="0.49212598499999999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eda"/>
  <dimension ref="A1:D36"/>
  <sheetViews>
    <sheetView showGridLines="0" topLeftCell="A13" workbookViewId="0">
      <selection activeCell="D24" sqref="D24"/>
    </sheetView>
  </sheetViews>
  <sheetFormatPr defaultColWidth="9.140625" defaultRowHeight="20.100000000000001" customHeight="1" x14ac:dyDescent="0.2"/>
  <cols>
    <col min="1" max="1" width="18.42578125" style="91" customWidth="1"/>
    <col min="2" max="2" width="40.7109375" style="98" customWidth="1"/>
    <col min="3" max="3" width="61.140625" style="92" bestFit="1" customWidth="1"/>
    <col min="4" max="4" width="11.140625" style="93" customWidth="1"/>
    <col min="5" max="16384" width="9.140625" style="91"/>
  </cols>
  <sheetData>
    <row r="1" spans="1:4" ht="20.100000000000001" customHeight="1" x14ac:dyDescent="0.25">
      <c r="A1" s="90" t="s">
        <v>49</v>
      </c>
    </row>
    <row r="2" spans="1:4" s="94" customFormat="1" ht="20.100000000000001" customHeight="1" x14ac:dyDescent="0.2">
      <c r="A2" s="103" t="s">
        <v>50</v>
      </c>
      <c r="B2" s="104" t="s">
        <v>51</v>
      </c>
      <c r="C2" s="103" t="s">
        <v>52</v>
      </c>
      <c r="D2" s="105" t="s">
        <v>53</v>
      </c>
    </row>
    <row r="3" spans="1:4" s="94" customFormat="1" ht="135.75" customHeight="1" x14ac:dyDescent="0.2">
      <c r="A3" s="106" t="s">
        <v>61</v>
      </c>
      <c r="B3" s="107" t="s">
        <v>62</v>
      </c>
      <c r="C3" s="108" t="s">
        <v>63</v>
      </c>
      <c r="D3" s="109">
        <v>1</v>
      </c>
    </row>
    <row r="4" spans="1:4" s="94" customFormat="1" ht="59.25" customHeight="1" x14ac:dyDescent="0.2">
      <c r="A4" s="106">
        <v>15646</v>
      </c>
      <c r="B4" s="107" t="s">
        <v>64</v>
      </c>
      <c r="C4" s="108" t="s">
        <v>65</v>
      </c>
      <c r="D4" s="109">
        <v>1000</v>
      </c>
    </row>
    <row r="5" spans="1:4" s="94" customFormat="1" ht="28.5" customHeight="1" x14ac:dyDescent="0.2">
      <c r="A5" s="106">
        <v>15676</v>
      </c>
      <c r="B5" s="107">
        <v>0</v>
      </c>
      <c r="C5" s="108" t="s">
        <v>66</v>
      </c>
      <c r="D5" s="109">
        <v>1</v>
      </c>
    </row>
    <row r="6" spans="1:4" s="94" customFormat="1" ht="48" customHeight="1" x14ac:dyDescent="0.2">
      <c r="A6" s="106">
        <v>23712</v>
      </c>
      <c r="B6" s="107" t="s">
        <v>67</v>
      </c>
      <c r="C6" s="108" t="s">
        <v>68</v>
      </c>
      <c r="D6" s="109">
        <v>1</v>
      </c>
    </row>
    <row r="7" spans="1:4" s="94" customFormat="1" ht="30.75" customHeight="1" x14ac:dyDescent="0.2">
      <c r="A7" s="106">
        <v>24381</v>
      </c>
      <c r="B7" s="107" t="s">
        <v>69</v>
      </c>
      <c r="C7" s="108" t="s">
        <v>70</v>
      </c>
      <c r="D7" s="109">
        <v>1</v>
      </c>
    </row>
    <row r="8" spans="1:4" s="94" customFormat="1" ht="42" customHeight="1" x14ac:dyDescent="0.2">
      <c r="A8" s="106">
        <v>24504</v>
      </c>
      <c r="B8" s="107" t="s">
        <v>71</v>
      </c>
      <c r="C8" s="108" t="s">
        <v>72</v>
      </c>
      <c r="D8" s="109">
        <v>1000</v>
      </c>
    </row>
    <row r="9" spans="1:4" s="94" customFormat="1" ht="30.75" customHeight="1" x14ac:dyDescent="0.2">
      <c r="A9" s="106">
        <v>24532</v>
      </c>
      <c r="B9" s="107">
        <v>0</v>
      </c>
      <c r="C9" s="108" t="s">
        <v>66</v>
      </c>
      <c r="D9" s="109">
        <v>1</v>
      </c>
    </row>
    <row r="10" spans="1:4" s="94" customFormat="1" ht="33.75" customHeight="1" x14ac:dyDescent="0.2">
      <c r="A10" s="106">
        <v>25689</v>
      </c>
      <c r="B10" s="107">
        <v>0</v>
      </c>
      <c r="C10" s="108" t="s">
        <v>73</v>
      </c>
      <c r="D10" s="109">
        <v>1</v>
      </c>
    </row>
    <row r="11" spans="1:4" s="94" customFormat="1" ht="73.5" customHeight="1" x14ac:dyDescent="0.2">
      <c r="A11" s="106">
        <v>30895</v>
      </c>
      <c r="B11" s="107" t="s">
        <v>74</v>
      </c>
      <c r="C11" s="108" t="s">
        <v>75</v>
      </c>
      <c r="D11" s="109">
        <v>1</v>
      </c>
    </row>
    <row r="12" spans="1:4" s="94" customFormat="1" ht="49.5" customHeight="1" x14ac:dyDescent="0.2">
      <c r="A12" s="106">
        <v>31444</v>
      </c>
      <c r="B12" s="107" t="s">
        <v>76</v>
      </c>
      <c r="C12" s="108" t="s">
        <v>77</v>
      </c>
      <c r="D12" s="109">
        <v>1000</v>
      </c>
    </row>
    <row r="13" spans="1:4" s="94" customFormat="1" ht="32.25" customHeight="1" x14ac:dyDescent="0.2">
      <c r="A13" s="106">
        <v>31472</v>
      </c>
      <c r="B13" s="107" t="s">
        <v>78</v>
      </c>
      <c r="C13" s="108" t="s">
        <v>79</v>
      </c>
      <c r="D13" s="109">
        <v>1</v>
      </c>
    </row>
    <row r="14" spans="1:4" s="94" customFormat="1" ht="63.75" x14ac:dyDescent="0.2">
      <c r="A14" s="106">
        <v>31837</v>
      </c>
      <c r="B14" s="107" t="s">
        <v>80</v>
      </c>
      <c r="C14" s="108" t="s">
        <v>81</v>
      </c>
      <c r="D14" s="109">
        <v>1</v>
      </c>
    </row>
    <row r="15" spans="1:4" s="94" customFormat="1" ht="48.75" customHeight="1" x14ac:dyDescent="0.2">
      <c r="A15" s="106">
        <v>32509</v>
      </c>
      <c r="B15" s="107" t="s">
        <v>82</v>
      </c>
      <c r="C15" s="108" t="s">
        <v>83</v>
      </c>
      <c r="D15" s="109">
        <v>1000</v>
      </c>
    </row>
    <row r="16" spans="1:4" s="94" customFormat="1" ht="30.75" customHeight="1" x14ac:dyDescent="0.2">
      <c r="A16" s="106">
        <v>32540</v>
      </c>
      <c r="B16" s="107" t="s">
        <v>84</v>
      </c>
      <c r="C16" s="108" t="s">
        <v>85</v>
      </c>
      <c r="D16" s="109">
        <v>1</v>
      </c>
    </row>
    <row r="17" spans="1:4" s="94" customFormat="1" ht="29.25" customHeight="1" x14ac:dyDescent="0.2">
      <c r="A17" s="106">
        <v>32933</v>
      </c>
      <c r="B17" s="107">
        <v>0</v>
      </c>
      <c r="C17" s="108" t="s">
        <v>86</v>
      </c>
      <c r="D17" s="109">
        <v>1</v>
      </c>
    </row>
    <row r="18" spans="1:4" s="94" customFormat="1" ht="20.100000000000001" customHeight="1" x14ac:dyDescent="0.2">
      <c r="A18" s="106">
        <v>32994</v>
      </c>
      <c r="B18" s="107" t="s">
        <v>84</v>
      </c>
      <c r="C18" s="108" t="s">
        <v>87</v>
      </c>
      <c r="D18" s="109">
        <v>1</v>
      </c>
    </row>
    <row r="19" spans="1:4" s="94" customFormat="1" ht="50.25" customHeight="1" x14ac:dyDescent="0.2">
      <c r="A19" s="106">
        <v>33270</v>
      </c>
      <c r="B19" s="107" t="s">
        <v>88</v>
      </c>
      <c r="C19" s="108" t="s">
        <v>89</v>
      </c>
      <c r="D19" s="109">
        <v>1</v>
      </c>
    </row>
    <row r="20" spans="1:4" s="94" customFormat="1" ht="30.75" customHeight="1" x14ac:dyDescent="0.2">
      <c r="A20" s="106">
        <v>34182</v>
      </c>
      <c r="B20" s="107">
        <v>0</v>
      </c>
      <c r="C20" s="108" t="s">
        <v>90</v>
      </c>
      <c r="D20" s="109">
        <v>1000</v>
      </c>
    </row>
    <row r="21" spans="1:4" s="94" customFormat="1" ht="25.5" customHeight="1" x14ac:dyDescent="0.2">
      <c r="A21" s="106">
        <v>34213</v>
      </c>
      <c r="B21" s="107">
        <v>0</v>
      </c>
      <c r="C21" s="108" t="s">
        <v>66</v>
      </c>
      <c r="D21" s="109">
        <v>1</v>
      </c>
    </row>
    <row r="22" spans="1:4" ht="48" customHeight="1" x14ac:dyDescent="0.2">
      <c r="A22" s="106">
        <v>34486</v>
      </c>
      <c r="B22" s="107" t="s">
        <v>91</v>
      </c>
      <c r="C22" s="108" t="s">
        <v>92</v>
      </c>
      <c r="D22" s="109">
        <v>2750</v>
      </c>
    </row>
    <row r="23" spans="1:4" ht="20.100000000000001" customHeight="1" x14ac:dyDescent="0.2">
      <c r="A23" s="106">
        <v>34516</v>
      </c>
      <c r="B23" s="107">
        <v>0</v>
      </c>
      <c r="C23" s="108" t="s">
        <v>93</v>
      </c>
      <c r="D23" s="109">
        <v>1</v>
      </c>
    </row>
    <row r="24" spans="1:4" ht="20.100000000000001" customHeight="1" x14ac:dyDescent="0.2">
      <c r="A24" s="106">
        <v>34547</v>
      </c>
      <c r="B24" s="107" t="s">
        <v>94</v>
      </c>
      <c r="C24" s="108" t="s">
        <v>95</v>
      </c>
      <c r="D24" s="109">
        <v>1</v>
      </c>
    </row>
    <row r="25" spans="1:4" ht="20.100000000000001" customHeight="1" x14ac:dyDescent="0.2">
      <c r="A25" s="99"/>
      <c r="B25" s="100"/>
      <c r="C25" s="101"/>
      <c r="D25" s="102"/>
    </row>
    <row r="26" spans="1:4" ht="20.100000000000001" customHeight="1" x14ac:dyDescent="0.2">
      <c r="A26" s="99"/>
      <c r="B26" s="100"/>
      <c r="C26" s="101"/>
      <c r="D26" s="102"/>
    </row>
    <row r="27" spans="1:4" ht="20.100000000000001" customHeight="1" x14ac:dyDescent="0.2">
      <c r="A27" s="99"/>
      <c r="B27" s="100"/>
      <c r="C27" s="101"/>
      <c r="D27" s="102"/>
    </row>
    <row r="28" spans="1:4" ht="20.100000000000001" customHeight="1" x14ac:dyDescent="0.2">
      <c r="A28" s="99"/>
      <c r="B28" s="100"/>
      <c r="C28" s="101"/>
      <c r="D28" s="102"/>
    </row>
    <row r="29" spans="1:4" ht="20.100000000000001" customHeight="1" x14ac:dyDescent="0.2">
      <c r="A29" s="99"/>
      <c r="B29" s="100"/>
      <c r="C29" s="101"/>
      <c r="D29" s="102"/>
    </row>
    <row r="30" spans="1:4" ht="20.100000000000001" customHeight="1" x14ac:dyDescent="0.2">
      <c r="A30" s="99"/>
      <c r="B30" s="100"/>
      <c r="C30" s="101"/>
      <c r="D30" s="102"/>
    </row>
    <row r="31" spans="1:4" ht="20.100000000000001" customHeight="1" x14ac:dyDescent="0.2">
      <c r="A31" s="99"/>
      <c r="B31" s="100"/>
      <c r="C31" s="101"/>
      <c r="D31" s="102"/>
    </row>
    <row r="32" spans="1:4" ht="20.100000000000001" customHeight="1" x14ac:dyDescent="0.2">
      <c r="A32" s="99"/>
      <c r="B32" s="100"/>
      <c r="C32" s="101"/>
      <c r="D32" s="102"/>
    </row>
    <row r="33" spans="1:4" ht="20.100000000000001" customHeight="1" x14ac:dyDescent="0.2">
      <c r="A33" s="99"/>
      <c r="B33" s="100"/>
      <c r="C33" s="101"/>
      <c r="D33" s="102"/>
    </row>
    <row r="34" spans="1:4" ht="20.100000000000001" customHeight="1" x14ac:dyDescent="0.2">
      <c r="A34" s="99"/>
      <c r="B34" s="100"/>
      <c r="C34" s="101"/>
      <c r="D34" s="102"/>
    </row>
    <row r="35" spans="1:4" ht="20.100000000000001" customHeight="1" x14ac:dyDescent="0.2">
      <c r="A35" s="99"/>
      <c r="B35" s="100"/>
      <c r="C35" s="101"/>
      <c r="D35" s="102"/>
    </row>
    <row r="36" spans="1:4" ht="20.100000000000001" customHeight="1" x14ac:dyDescent="0.2">
      <c r="A36" s="99"/>
      <c r="B36" s="100"/>
      <c r="C36" s="101"/>
      <c r="D36" s="102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IPCA-E_old</vt:lpstr>
      <vt:lpstr>IPCA-E</vt:lpstr>
      <vt:lpstr>Tab_atualiza</vt:lpstr>
      <vt:lpstr>Base</vt:lpstr>
      <vt:lpstr>Moeda</vt:lpstr>
      <vt:lpstr>'IPCA-E'!Area_de_impressao</vt:lpstr>
      <vt:lpstr>'IPCA-E_old'!Area_de_impressao</vt:lpstr>
      <vt:lpstr>Tab_atualiza!Area_de_impressao</vt:lpstr>
    </vt:vector>
  </TitlesOfParts>
  <Company>TRT9A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sergiopacheco</dc:creator>
  <cp:lastModifiedBy>Evandro Sales Graeff</cp:lastModifiedBy>
  <cp:lastPrinted>2024-12-03T13:39:54Z</cp:lastPrinted>
  <dcterms:created xsi:type="dcterms:W3CDTF">2010-12-13T14:35:27Z</dcterms:created>
  <dcterms:modified xsi:type="dcterms:W3CDTF">2025-03-27T14:47:04Z</dcterms:modified>
</cp:coreProperties>
</file>